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fanija.jamakovic\Documents\Sve s desktopa\ŠTEFANIJA\FINA-izvještaji\2024\4. I - XI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F306" i="9"/>
  <c r="B306" i="9"/>
  <c r="H305" i="9"/>
  <c r="G305" i="9"/>
  <c r="F305" i="9"/>
  <c r="E305" i="9"/>
  <c r="B305" i="9" s="1"/>
  <c r="H304" i="9"/>
  <c r="G304" i="9"/>
  <c r="F304" i="9"/>
  <c r="E304" i="9"/>
  <c r="H303" i="9"/>
  <c r="G303" i="9"/>
  <c r="E303" i="9" s="1"/>
  <c r="B303" i="9" s="1"/>
  <c r="F303" i="9"/>
  <c r="H302" i="9"/>
  <c r="G302" i="9"/>
  <c r="F302" i="9"/>
  <c r="H301" i="9"/>
  <c r="E301" i="9" s="1"/>
  <c r="B301" i="9" s="1"/>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G292" i="9"/>
  <c r="F292" i="9"/>
  <c r="F291" i="9"/>
  <c r="F290" i="9"/>
  <c r="H289" i="9"/>
  <c r="E289" i="9" s="1"/>
  <c r="B289" i="9" s="1"/>
  <c r="G289" i="9"/>
  <c r="F289" i="9"/>
  <c r="H288" i="9"/>
  <c r="G288" i="9"/>
  <c r="F288" i="9"/>
  <c r="H287" i="9"/>
  <c r="G287" i="9"/>
  <c r="E287" i="9" s="1"/>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E273" i="9" s="1"/>
  <c r="B273" i="9" s="1"/>
  <c r="H273" i="9"/>
  <c r="F273" i="9"/>
  <c r="E272" i="9"/>
  <c r="M271" i="9"/>
  <c r="L271" i="9"/>
  <c r="E271" i="9"/>
  <c r="M270" i="9"/>
  <c r="F270" i="9" s="1"/>
  <c r="L270" i="9"/>
  <c r="E270" i="9"/>
  <c r="B270" i="9" s="1"/>
  <c r="M269" i="9"/>
  <c r="L269" i="9"/>
  <c r="F269" i="9" s="1"/>
  <c r="E269" i="9"/>
  <c r="M268" i="9"/>
  <c r="L268" i="9"/>
  <c r="F268" i="9" s="1"/>
  <c r="B268" i="9" s="1"/>
  <c r="E268" i="9"/>
  <c r="M267" i="9"/>
  <c r="L267" i="9"/>
  <c r="E267" i="9"/>
  <c r="M266" i="9"/>
  <c r="F266" i="9" s="1"/>
  <c r="L266" i="9"/>
  <c r="E266" i="9"/>
  <c r="B266" i="9" s="1"/>
  <c r="M265" i="9"/>
  <c r="L265" i="9"/>
  <c r="F265" i="9"/>
  <c r="E265" i="9"/>
  <c r="M264" i="9"/>
  <c r="L264" i="9"/>
  <c r="F264" i="9"/>
  <c r="B264" i="9" s="1"/>
  <c r="E264" i="9"/>
  <c r="M263" i="9"/>
  <c r="L263" i="9"/>
  <c r="F263" i="9" s="1"/>
  <c r="E263" i="9"/>
  <c r="B263" i="9" s="1"/>
  <c r="M262" i="9"/>
  <c r="L262" i="9"/>
  <c r="F262" i="9"/>
  <c r="E262" i="9"/>
  <c r="B262" i="9" s="1"/>
  <c r="M261" i="9"/>
  <c r="L261" i="9"/>
  <c r="F261" i="9" s="1"/>
  <c r="E261" i="9"/>
  <c r="M260" i="9"/>
  <c r="L260" i="9"/>
  <c r="F260" i="9" s="1"/>
  <c r="B260" i="9" s="1"/>
  <c r="E260" i="9"/>
  <c r="M259" i="9"/>
  <c r="L259" i="9"/>
  <c r="E259" i="9"/>
  <c r="M258" i="9"/>
  <c r="F258" i="9" s="1"/>
  <c r="L258" i="9"/>
  <c r="E258" i="9"/>
  <c r="B258" i="9" s="1"/>
  <c r="M257" i="9"/>
  <c r="L257" i="9"/>
  <c r="F257" i="9"/>
  <c r="E257" i="9"/>
  <c r="M256" i="9"/>
  <c r="L256" i="9"/>
  <c r="F256" i="9"/>
  <c r="B256" i="9" s="1"/>
  <c r="E256" i="9"/>
  <c r="M255" i="9"/>
  <c r="L255" i="9"/>
  <c r="F255" i="9" s="1"/>
  <c r="E255" i="9"/>
  <c r="B255" i="9" s="1"/>
  <c r="M254" i="9"/>
  <c r="L254" i="9"/>
  <c r="F254" i="9"/>
  <c r="B254" i="9" s="1"/>
  <c r="E254" i="9"/>
  <c r="M253" i="9"/>
  <c r="L253" i="9"/>
  <c r="F253" i="9" s="1"/>
  <c r="E253" i="9"/>
  <c r="M252" i="9"/>
  <c r="L252" i="9"/>
  <c r="F252" i="9" s="1"/>
  <c r="B252" i="9" s="1"/>
  <c r="E252" i="9"/>
  <c r="M251" i="9"/>
  <c r="L251" i="9"/>
  <c r="E251" i="9"/>
  <c r="M250" i="9"/>
  <c r="F250" i="9" s="1"/>
  <c r="L250" i="9"/>
  <c r="E250" i="9"/>
  <c r="M249" i="9"/>
  <c r="L249" i="9"/>
  <c r="F249" i="9"/>
  <c r="E249" i="9"/>
  <c r="M248" i="9"/>
  <c r="L248" i="9"/>
  <c r="F248" i="9"/>
  <c r="B248" i="9" s="1"/>
  <c r="E248" i="9"/>
  <c r="M247" i="9"/>
  <c r="L247" i="9"/>
  <c r="F247" i="9" s="1"/>
  <c r="E247" i="9"/>
  <c r="B247" i="9" s="1"/>
  <c r="M246" i="9"/>
  <c r="L246" i="9"/>
  <c r="F246" i="9"/>
  <c r="B246" i="9" s="1"/>
  <c r="E246" i="9"/>
  <c r="M245" i="9"/>
  <c r="L245" i="9"/>
  <c r="F245" i="9" s="1"/>
  <c r="E245" i="9"/>
  <c r="M244" i="9"/>
  <c r="L244" i="9"/>
  <c r="F244" i="9" s="1"/>
  <c r="B244" i="9" s="1"/>
  <c r="E244" i="9"/>
  <c r="M243" i="9"/>
  <c r="L243" i="9"/>
  <c r="E243" i="9"/>
  <c r="M242" i="9"/>
  <c r="F242" i="9" s="1"/>
  <c r="B242" i="9" s="1"/>
  <c r="L242" i="9"/>
  <c r="E242" i="9"/>
  <c r="M241" i="9"/>
  <c r="L241" i="9"/>
  <c r="F241" i="9"/>
  <c r="E241" i="9"/>
  <c r="B241" i="9" s="1"/>
  <c r="M240" i="9"/>
  <c r="L240" i="9"/>
  <c r="F240" i="9"/>
  <c r="B240" i="9" s="1"/>
  <c r="E240" i="9"/>
  <c r="M239" i="9"/>
  <c r="L239" i="9"/>
  <c r="F239" i="9" s="1"/>
  <c r="E239" i="9"/>
  <c r="B239" i="9" s="1"/>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c r="E233" i="9"/>
  <c r="B233" i="9" s="1"/>
  <c r="M232" i="9"/>
  <c r="L232" i="9"/>
  <c r="F232" i="9"/>
  <c r="B232" i="9" s="1"/>
  <c r="E232" i="9"/>
  <c r="M231" i="9"/>
  <c r="L231" i="9"/>
  <c r="F231" i="9" s="1"/>
  <c r="E231" i="9"/>
  <c r="B231" i="9" s="1"/>
  <c r="M230" i="9"/>
  <c r="L230" i="9"/>
  <c r="F230" i="9"/>
  <c r="B230" i="9" s="1"/>
  <c r="E230" i="9"/>
  <c r="M229" i="9"/>
  <c r="L229" i="9"/>
  <c r="F229" i="9" s="1"/>
  <c r="E229" i="9"/>
  <c r="M228" i="9"/>
  <c r="L228" i="9"/>
  <c r="F228" i="9" s="1"/>
  <c r="B228" i="9" s="1"/>
  <c r="E228" i="9"/>
  <c r="M227" i="9"/>
  <c r="L227" i="9"/>
  <c r="E227" i="9"/>
  <c r="M226" i="9"/>
  <c r="F226" i="9" s="1"/>
  <c r="B226" i="9" s="1"/>
  <c r="L226" i="9"/>
  <c r="E226" i="9"/>
  <c r="M225" i="9"/>
  <c r="F225" i="9" s="1"/>
  <c r="L225" i="9"/>
  <c r="E225" i="9"/>
  <c r="M224" i="9"/>
  <c r="L224" i="9"/>
  <c r="F224" i="9"/>
  <c r="B224" i="9" s="1"/>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E23" i="9"/>
  <c r="B23" i="9" s="1"/>
  <c r="H22" i="9"/>
  <c r="G22" i="9"/>
  <c r="F22" i="9"/>
  <c r="F21" i="9"/>
  <c r="F4" i="9"/>
  <c r="O3" i="9"/>
  <c r="G275" i="9" s="1"/>
  <c r="E275" i="9" s="1"/>
  <c r="I3" i="9"/>
  <c r="H3" i="9"/>
  <c r="G3" i="9"/>
  <c r="D101" i="8"/>
  <c r="D95" i="8"/>
  <c r="D90" i="8"/>
  <c r="D85" i="8"/>
  <c r="D80" i="8"/>
  <c r="D75" i="8"/>
  <c r="D70" i="8"/>
  <c r="D65" i="8"/>
  <c r="D60" i="8"/>
  <c r="D55" i="8"/>
  <c r="D49" i="8" s="1"/>
  <c r="D43" i="8" s="1"/>
  <c r="C1518" i="1" s="1"/>
  <c r="H1518" i="1" s="1"/>
  <c r="D50" i="8"/>
  <c r="D44" i="8"/>
  <c r="D36" i="8"/>
  <c r="D26" i="8"/>
  <c r="D24" i="8" s="1"/>
  <c r="C1499" i="1" s="1"/>
  <c r="H1499" i="1" s="1"/>
  <c r="D18" i="8"/>
  <c r="D8" i="8"/>
  <c r="D6" i="8" s="1"/>
  <c r="C1481" i="1" s="1"/>
  <c r="E44" i="7"/>
  <c r="D44" i="7"/>
  <c r="E39" i="7"/>
  <c r="D39" i="7"/>
  <c r="D38" i="7" s="1"/>
  <c r="E38" i="7"/>
  <c r="E30" i="7"/>
  <c r="D30" i="7"/>
  <c r="D22" i="7" s="1"/>
  <c r="D5"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F180" i="5" s="1"/>
  <c r="D180" i="5"/>
  <c r="F179" i="5"/>
  <c r="F178" i="5"/>
  <c r="D177" i="5"/>
  <c r="G308"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F119"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F78" i="5" s="1"/>
  <c r="D79" i="5"/>
  <c r="F79" i="5" s="1"/>
  <c r="D78" i="5"/>
  <c r="F77" i="5"/>
  <c r="F76" i="5"/>
  <c r="F75" i="5"/>
  <c r="F74" i="5"/>
  <c r="F73" i="5"/>
  <c r="F72" i="5"/>
  <c r="F71" i="5"/>
  <c r="E70" i="5"/>
  <c r="E69" i="5" s="1"/>
  <c r="D1047" i="1" s="1"/>
  <c r="D70" i="5"/>
  <c r="F67" i="5"/>
  <c r="F66" i="5"/>
  <c r="F65" i="5"/>
  <c r="F64" i="5"/>
  <c r="E63" i="5"/>
  <c r="F63" i="5" s="1"/>
  <c r="D63" i="5"/>
  <c r="F62" i="5"/>
  <c r="F61" i="5"/>
  <c r="F60" i="5"/>
  <c r="F59" i="5"/>
  <c r="F58" i="5"/>
  <c r="F57" i="5"/>
  <c r="E56" i="5"/>
  <c r="D1034" i="1" s="1"/>
  <c r="D56" i="5"/>
  <c r="F55" i="5"/>
  <c r="F54" i="5"/>
  <c r="F53"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E636" i="4"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21" i="4"/>
  <c r="E420" i="4" s="1"/>
  <c r="D421" i="4"/>
  <c r="F421" i="4" s="1"/>
  <c r="E418" i="4"/>
  <c r="F418" i="4" s="1"/>
  <c r="D418" i="4"/>
  <c r="E417" i="4"/>
  <c r="E644" i="4" s="1"/>
  <c r="D638" i="1" s="1"/>
  <c r="H638" i="1" s="1"/>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E311" i="4" s="1"/>
  <c r="D306" i="1" s="1"/>
  <c r="D312" i="4"/>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E139" i="4"/>
  <c r="F138" i="4"/>
  <c r="F137" i="4"/>
  <c r="F136" i="4"/>
  <c r="F135" i="4"/>
  <c r="E134" i="4"/>
  <c r="D134" i="4"/>
  <c r="F134" i="4" s="1"/>
  <c r="E133" i="4"/>
  <c r="D129" i="1" s="1"/>
  <c r="F132" i="4"/>
  <c r="F131" i="4"/>
  <c r="F130" i="4"/>
  <c r="F129" i="4"/>
  <c r="E128" i="4"/>
  <c r="F128" i="4" s="1"/>
  <c r="D128" i="4"/>
  <c r="F127" i="4"/>
  <c r="F126" i="4"/>
  <c r="E125" i="4"/>
  <c r="E124" i="4" s="1"/>
  <c r="D125" i="4"/>
  <c r="F125" i="4" s="1"/>
  <c r="D124" i="4"/>
  <c r="F123" i="4"/>
  <c r="F122" i="4"/>
  <c r="F121" i="4"/>
  <c r="E120" i="4"/>
  <c r="D120" i="4"/>
  <c r="F120" i="4" s="1"/>
  <c r="F119" i="4"/>
  <c r="F118" i="4"/>
  <c r="F117" i="4"/>
  <c r="F116" i="4"/>
  <c r="F115" i="4"/>
  <c r="F114" i="4"/>
  <c r="F113" i="4"/>
  <c r="E112" i="4"/>
  <c r="F112" i="4" s="1"/>
  <c r="D112" i="4"/>
  <c r="F111" i="4"/>
  <c r="F110" i="4"/>
  <c r="F109" i="4"/>
  <c r="F108" i="4"/>
  <c r="E107" i="4"/>
  <c r="E106" i="4" s="1"/>
  <c r="D102" i="1" s="1"/>
  <c r="G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D82"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E62" i="4"/>
  <c r="D58" i="1" s="1"/>
  <c r="D62" i="4"/>
  <c r="F62" i="4" s="1"/>
  <c r="F61" i="4"/>
  <c r="F60" i="4"/>
  <c r="E59" i="4"/>
  <c r="D59" i="4"/>
  <c r="F59" i="4" s="1"/>
  <c r="F58" i="4"/>
  <c r="F57" i="4"/>
  <c r="F56" i="4"/>
  <c r="F55" i="4"/>
  <c r="E54" i="4"/>
  <c r="D54" i="4"/>
  <c r="F53" i="4"/>
  <c r="F52" i="4"/>
  <c r="E51" i="4"/>
  <c r="D51" i="4"/>
  <c r="F51" i="4" s="1"/>
  <c r="D50" i="4"/>
  <c r="F49" i="4"/>
  <c r="F48" i="4"/>
  <c r="F47" i="4"/>
  <c r="F46" i="4"/>
  <c r="F45" i="4"/>
  <c r="E45" i="4"/>
  <c r="E44" i="4" s="1"/>
  <c r="D40" i="1" s="1"/>
  <c r="H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6" i="1"/>
  <c r="H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G1565" i="1"/>
  <c r="C1565" i="1"/>
  <c r="H1565" i="1" s="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C1532" i="1"/>
  <c r="H1532" i="1" s="1"/>
  <c r="C1531" i="1"/>
  <c r="H1531" i="1" s="1"/>
  <c r="H1529" i="1"/>
  <c r="C1529" i="1"/>
  <c r="G1529" i="1" s="1"/>
  <c r="H1528" i="1"/>
  <c r="G1528" i="1"/>
  <c r="C1528" i="1"/>
  <c r="G1527" i="1"/>
  <c r="C1527" i="1"/>
  <c r="H1527" i="1" s="1"/>
  <c r="C1526" i="1"/>
  <c r="H1526" i="1" s="1"/>
  <c r="H1525" i="1"/>
  <c r="C1525" i="1"/>
  <c r="G1525" i="1" s="1"/>
  <c r="C1524" i="1"/>
  <c r="H1524" i="1" s="1"/>
  <c r="G1523" i="1"/>
  <c r="C1523" i="1"/>
  <c r="H1523" i="1" s="1"/>
  <c r="C1522" i="1"/>
  <c r="H1522" i="1" s="1"/>
  <c r="H1521" i="1"/>
  <c r="C1521" i="1"/>
  <c r="G1521" i="1" s="1"/>
  <c r="H1520" i="1"/>
  <c r="C1520" i="1"/>
  <c r="G1520" i="1" s="1"/>
  <c r="C1519" i="1"/>
  <c r="H1519" i="1" s="1"/>
  <c r="H1516" i="1"/>
  <c r="G1516" i="1"/>
  <c r="C1516" i="1"/>
  <c r="G1515" i="1"/>
  <c r="C1515" i="1"/>
  <c r="H1515" i="1" s="1"/>
  <c r="C1514" i="1"/>
  <c r="H1514" i="1" s="1"/>
  <c r="H1513" i="1"/>
  <c r="G1513" i="1"/>
  <c r="C1513" i="1"/>
  <c r="H1512" i="1"/>
  <c r="G1512" i="1"/>
  <c r="C1512" i="1"/>
  <c r="G1511" i="1"/>
  <c r="C1511" i="1"/>
  <c r="H1511" i="1" s="1"/>
  <c r="C1510" i="1"/>
  <c r="H1510" i="1" s="1"/>
  <c r="C1509" i="1"/>
  <c r="H1509" i="1" s="1"/>
  <c r="H1508" i="1"/>
  <c r="C1508" i="1"/>
  <c r="G1508" i="1" s="1"/>
  <c r="G1507" i="1"/>
  <c r="C1507" i="1"/>
  <c r="H1507" i="1" s="1"/>
  <c r="C1506" i="1"/>
  <c r="H1506" i="1" s="1"/>
  <c r="H1505" i="1"/>
  <c r="C1505" i="1"/>
  <c r="G1505" i="1" s="1"/>
  <c r="H1504" i="1"/>
  <c r="C1504" i="1"/>
  <c r="G1504" i="1" s="1"/>
  <c r="C1503" i="1"/>
  <c r="H1503" i="1" s="1"/>
  <c r="C1502" i="1"/>
  <c r="H1502" i="1" s="1"/>
  <c r="H1500" i="1"/>
  <c r="C1500" i="1"/>
  <c r="G1500" i="1" s="1"/>
  <c r="C1498" i="1"/>
  <c r="H1498" i="1" s="1"/>
  <c r="H1497" i="1"/>
  <c r="C1497" i="1"/>
  <c r="G1497" i="1" s="1"/>
  <c r="H1496" i="1"/>
  <c r="G1496" i="1"/>
  <c r="C1496" i="1"/>
  <c r="G1495" i="1"/>
  <c r="C1495" i="1"/>
  <c r="H1495" i="1" s="1"/>
  <c r="C1494" i="1"/>
  <c r="H1494" i="1" s="1"/>
  <c r="H1493" i="1"/>
  <c r="C1493" i="1"/>
  <c r="G1493" i="1" s="1"/>
  <c r="H1492" i="1"/>
  <c r="C1492" i="1"/>
  <c r="G1492" i="1" s="1"/>
  <c r="C1491" i="1"/>
  <c r="H1491" i="1" s="1"/>
  <c r="C1490" i="1"/>
  <c r="H1490" i="1" s="1"/>
  <c r="H1489" i="1"/>
  <c r="C1489" i="1"/>
  <c r="G1489" i="1" s="1"/>
  <c r="H1488" i="1"/>
  <c r="G1488" i="1"/>
  <c r="C1488" i="1"/>
  <c r="G1487" i="1"/>
  <c r="C1487" i="1"/>
  <c r="H1487" i="1" s="1"/>
  <c r="C1486" i="1"/>
  <c r="H1486" i="1" s="1"/>
  <c r="C1485" i="1"/>
  <c r="H1485" i="1" s="1"/>
  <c r="C1484" i="1"/>
  <c r="H1484" i="1" s="1"/>
  <c r="C1483" i="1"/>
  <c r="H1483" i="1" s="1"/>
  <c r="C1482" i="1"/>
  <c r="H1482" i="1" s="1"/>
  <c r="H1480" i="1"/>
  <c r="G1480" i="1"/>
  <c r="C1480" i="1"/>
  <c r="D1479" i="1"/>
  <c r="C1479" i="1"/>
  <c r="H1479" i="1" s="1"/>
  <c r="G1478" i="1"/>
  <c r="I1478" i="1" s="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G1458" i="1"/>
  <c r="D1458" i="1"/>
  <c r="J1458" i="1" s="1"/>
  <c r="C1458" i="1"/>
  <c r="D1457" i="1"/>
  <c r="C1457" i="1"/>
  <c r="H1457" i="1" s="1"/>
  <c r="D1456" i="1"/>
  <c r="J1456" i="1" s="1"/>
  <c r="C1456" i="1"/>
  <c r="D1455" i="1"/>
  <c r="C1455" i="1"/>
  <c r="H1455" i="1" s="1"/>
  <c r="D1454" i="1"/>
  <c r="C1454" i="1"/>
  <c r="D1453" i="1"/>
  <c r="C1453" i="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D1445" i="1"/>
  <c r="C1445" i="1"/>
  <c r="G1445" i="1" s="1"/>
  <c r="D1444" i="1"/>
  <c r="J1444" i="1" s="1"/>
  <c r="C1444" i="1"/>
  <c r="H1444" i="1" s="1"/>
  <c r="H1443" i="1"/>
  <c r="D1443" i="1"/>
  <c r="C1443" i="1"/>
  <c r="G1443" i="1" s="1"/>
  <c r="I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H1395" i="1" s="1"/>
  <c r="C1395" i="1"/>
  <c r="H1394" i="1"/>
  <c r="G1394" i="1"/>
  <c r="D1394" i="1"/>
  <c r="C1394" i="1"/>
  <c r="D1393" i="1"/>
  <c r="H1393" i="1" s="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H1275" i="1"/>
  <c r="G1275" i="1"/>
  <c r="D1275" i="1"/>
  <c r="C1275" i="1"/>
  <c r="H1274" i="1"/>
  <c r="G1274" i="1"/>
  <c r="D1274" i="1"/>
  <c r="C1274" i="1"/>
  <c r="G1273"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H1264" i="1"/>
  <c r="G1264" i="1"/>
  <c r="D1264" i="1"/>
  <c r="C1264" i="1"/>
  <c r="G1263" i="1"/>
  <c r="D1263" i="1"/>
  <c r="H1263" i="1" s="1"/>
  <c r="C1263" i="1"/>
  <c r="G1262"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G1245" i="1"/>
  <c r="D1245" i="1"/>
  <c r="H1245" i="1" s="1"/>
  <c r="C1245" i="1"/>
  <c r="G1244" i="1"/>
  <c r="D1244" i="1"/>
  <c r="H1244" i="1" s="1"/>
  <c r="C1244" i="1"/>
  <c r="H1243" i="1"/>
  <c r="G1243" i="1"/>
  <c r="D1243" i="1"/>
  <c r="C1243" i="1"/>
  <c r="H1242" i="1"/>
  <c r="G1242" i="1"/>
  <c r="D1242" i="1"/>
  <c r="C1242" i="1"/>
  <c r="G1241" i="1"/>
  <c r="D1241" i="1"/>
  <c r="H1241" i="1" s="1"/>
  <c r="C1241" i="1"/>
  <c r="G1240" i="1"/>
  <c r="D1240" i="1"/>
  <c r="H1240" i="1" s="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D1233" i="1"/>
  <c r="G1233" i="1" s="1"/>
  <c r="C1233" i="1"/>
  <c r="H1232" i="1"/>
  <c r="D1232" i="1"/>
  <c r="G1232" i="1" s="1"/>
  <c r="C1232" i="1"/>
  <c r="H1231" i="1"/>
  <c r="G1231" i="1"/>
  <c r="D1231" i="1"/>
  <c r="C1231" i="1"/>
  <c r="H1230" i="1"/>
  <c r="G1230" i="1"/>
  <c r="D1230" i="1"/>
  <c r="C1230" i="1"/>
  <c r="D1229" i="1"/>
  <c r="H1229" i="1" s="1"/>
  <c r="C1229" i="1"/>
  <c r="H1228" i="1"/>
  <c r="G1228" i="1"/>
  <c r="D1228" i="1"/>
  <c r="C1228" i="1"/>
  <c r="D1227" i="1"/>
  <c r="H1227" i="1" s="1"/>
  <c r="C1227" i="1"/>
  <c r="D1226" i="1"/>
  <c r="H1226" i="1" s="1"/>
  <c r="C1226" i="1"/>
  <c r="H1225" i="1"/>
  <c r="G1225" i="1"/>
  <c r="D1225" i="1"/>
  <c r="C1225" i="1"/>
  <c r="D1224" i="1"/>
  <c r="G1224" i="1" s="1"/>
  <c r="C1224" i="1"/>
  <c r="D1223" i="1"/>
  <c r="H1223" i="1" s="1"/>
  <c r="C1223" i="1"/>
  <c r="H1221" i="1"/>
  <c r="G1221" i="1"/>
  <c r="D1221" i="1"/>
  <c r="C1221" i="1"/>
  <c r="H1220" i="1"/>
  <c r="G1220" i="1"/>
  <c r="D1220" i="1"/>
  <c r="C1220" i="1"/>
  <c r="H1219" i="1"/>
  <c r="G1219" i="1"/>
  <c r="D1219" i="1"/>
  <c r="C1219" i="1"/>
  <c r="G1218" i="1"/>
  <c r="D1218" i="1"/>
  <c r="H1218" i="1" s="1"/>
  <c r="C1218" i="1"/>
  <c r="D1217" i="1"/>
  <c r="H1217" i="1" s="1"/>
  <c r="C1217" i="1"/>
  <c r="C1216" i="1"/>
  <c r="C1215" i="1"/>
  <c r="D1213" i="1"/>
  <c r="H1213" i="1" s="1"/>
  <c r="C1213" i="1"/>
  <c r="G1212"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C1154" i="1"/>
  <c r="H1151" i="1"/>
  <c r="G1151" i="1"/>
  <c r="D1151" i="1"/>
  <c r="C1151" i="1"/>
  <c r="H1150" i="1"/>
  <c r="G1150" i="1"/>
  <c r="D1150" i="1"/>
  <c r="C1150" i="1"/>
  <c r="H1149" i="1"/>
  <c r="G1149" i="1"/>
  <c r="D1149" i="1"/>
  <c r="C1149" i="1"/>
  <c r="H1148" i="1"/>
  <c r="G1148" i="1"/>
  <c r="D1148" i="1"/>
  <c r="C1148" i="1"/>
  <c r="D1147" i="1"/>
  <c r="H1147" i="1" s="1"/>
  <c r="C1147" i="1"/>
  <c r="H1146" i="1"/>
  <c r="G1146" i="1"/>
  <c r="D1146" i="1"/>
  <c r="C1146" i="1"/>
  <c r="H1145" i="1"/>
  <c r="G1145" i="1"/>
  <c r="D1145" i="1"/>
  <c r="C1145" i="1"/>
  <c r="D1144" i="1"/>
  <c r="H1144" i="1" s="1"/>
  <c r="C1144" i="1"/>
  <c r="H1143" i="1"/>
  <c r="D1143" i="1"/>
  <c r="G1143" i="1" s="1"/>
  <c r="C1143" i="1"/>
  <c r="C1142" i="1"/>
  <c r="H1141" i="1"/>
  <c r="D1141" i="1"/>
  <c r="G1141" i="1" s="1"/>
  <c r="C1141" i="1"/>
  <c r="H1140" i="1"/>
  <c r="G1140" i="1"/>
  <c r="D1140" i="1"/>
  <c r="C1140" i="1"/>
  <c r="G1139" i="1"/>
  <c r="D1139" i="1"/>
  <c r="H1139" i="1" s="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G1101" i="1"/>
  <c r="D1101" i="1"/>
  <c r="H1101" i="1" s="1"/>
  <c r="C1101" i="1"/>
  <c r="H1100" i="1"/>
  <c r="G1100" i="1"/>
  <c r="D1100" i="1"/>
  <c r="C1100" i="1"/>
  <c r="H1099" i="1"/>
  <c r="G1099" i="1"/>
  <c r="D1099" i="1"/>
  <c r="C1099" i="1"/>
  <c r="H1098" i="1"/>
  <c r="G1098" i="1"/>
  <c r="D1098" i="1"/>
  <c r="C1098" i="1"/>
  <c r="G1097" i="1"/>
  <c r="D1097" i="1"/>
  <c r="H1097" i="1" s="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H1064" i="1" s="1"/>
  <c r="C1064" i="1"/>
  <c r="H1063" i="1"/>
  <c r="G1063" i="1"/>
  <c r="D1063" i="1"/>
  <c r="C1063" i="1"/>
  <c r="G1062" i="1"/>
  <c r="D1062" i="1"/>
  <c r="H1062" i="1" s="1"/>
  <c r="C1062" i="1"/>
  <c r="G1061"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H1045" i="1"/>
  <c r="G1045" i="1"/>
  <c r="D1045" i="1"/>
  <c r="C1045" i="1"/>
  <c r="H1044" i="1"/>
  <c r="G1044" i="1"/>
  <c r="D1044" i="1"/>
  <c r="C1044" i="1"/>
  <c r="H1043" i="1"/>
  <c r="G1043" i="1"/>
  <c r="D1043" i="1"/>
  <c r="C1043" i="1"/>
  <c r="G1042" i="1"/>
  <c r="D1042" i="1"/>
  <c r="H1042" i="1" s="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C1034" i="1"/>
  <c r="H1033" i="1"/>
  <c r="D1033" i="1"/>
  <c r="G1033" i="1" s="1"/>
  <c r="C1033" i="1"/>
  <c r="H1032" i="1"/>
  <c r="D1032" i="1"/>
  <c r="G1032" i="1" s="1"/>
  <c r="C1032" i="1"/>
  <c r="H1031" i="1"/>
  <c r="D1031" i="1"/>
  <c r="G1031" i="1" s="1"/>
  <c r="C1031" i="1"/>
  <c r="D1030" i="1"/>
  <c r="G1030" i="1" s="1"/>
  <c r="C1030" i="1"/>
  <c r="H1029" i="1"/>
  <c r="G1029" i="1"/>
  <c r="D1029" i="1"/>
  <c r="C1029" i="1"/>
  <c r="H1028" i="1"/>
  <c r="G1028" i="1"/>
  <c r="D1028" i="1"/>
  <c r="C1028" i="1"/>
  <c r="H1027" i="1"/>
  <c r="G1027" i="1"/>
  <c r="D1027" i="1"/>
  <c r="C1027" i="1"/>
  <c r="H1026" i="1"/>
  <c r="D1026" i="1"/>
  <c r="G1026" i="1" s="1"/>
  <c r="C1026" i="1"/>
  <c r="H1025" i="1"/>
  <c r="G1025" i="1"/>
  <c r="D1025" i="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D1013" i="1"/>
  <c r="G1013" i="1" s="1"/>
  <c r="C1013" i="1"/>
  <c r="H1012" i="1"/>
  <c r="D1012" i="1"/>
  <c r="G1012" i="1" s="1"/>
  <c r="C1012" i="1"/>
  <c r="H1011" i="1"/>
  <c r="G1011" i="1"/>
  <c r="D1011" i="1"/>
  <c r="C1011" i="1"/>
  <c r="H1010" i="1"/>
  <c r="G1010" i="1"/>
  <c r="D1010" i="1"/>
  <c r="C1010" i="1"/>
  <c r="H1009" i="1"/>
  <c r="G1009" i="1"/>
  <c r="D1009" i="1"/>
  <c r="C1009" i="1"/>
  <c r="H1008" i="1"/>
  <c r="D1008" i="1"/>
  <c r="G1008" i="1" s="1"/>
  <c r="C1008" i="1"/>
  <c r="C1007" i="1"/>
  <c r="H1006" i="1"/>
  <c r="D1006" i="1"/>
  <c r="G1006" i="1" s="1"/>
  <c r="C1006" i="1"/>
  <c r="H1005" i="1"/>
  <c r="G1005" i="1"/>
  <c r="D1005" i="1"/>
  <c r="C1005" i="1"/>
  <c r="H1004" i="1"/>
  <c r="G1004" i="1"/>
  <c r="D1004" i="1"/>
  <c r="C1004" i="1"/>
  <c r="H1003" i="1"/>
  <c r="G1003" i="1"/>
  <c r="D1003" i="1"/>
  <c r="C1003" i="1"/>
  <c r="H1002" i="1"/>
  <c r="D1002" i="1"/>
  <c r="G1002" i="1" s="1"/>
  <c r="C1002" i="1"/>
  <c r="H1001" i="1"/>
  <c r="D1001" i="1"/>
  <c r="G1001" i="1" s="1"/>
  <c r="C1001" i="1"/>
  <c r="H1000" i="1"/>
  <c r="D1000" i="1"/>
  <c r="G1000" i="1" s="1"/>
  <c r="C1000" i="1"/>
  <c r="H999" i="1"/>
  <c r="D999" i="1"/>
  <c r="G999" i="1" s="1"/>
  <c r="C999" i="1"/>
  <c r="H998" i="1"/>
  <c r="G998" i="1"/>
  <c r="D998" i="1"/>
  <c r="C998" i="1"/>
  <c r="C997" i="1"/>
  <c r="H996" i="1"/>
  <c r="D996" i="1"/>
  <c r="G996" i="1" s="1"/>
  <c r="C996" i="1"/>
  <c r="H995" i="1"/>
  <c r="G995" i="1"/>
  <c r="D995" i="1"/>
  <c r="C995" i="1"/>
  <c r="H994" i="1"/>
  <c r="D994" i="1"/>
  <c r="G994" i="1" s="1"/>
  <c r="C994" i="1"/>
  <c r="D993" i="1"/>
  <c r="H993" i="1" s="1"/>
  <c r="C993" i="1"/>
  <c r="D992" i="1"/>
  <c r="H992" i="1" s="1"/>
  <c r="C992" i="1"/>
  <c r="D991" i="1"/>
  <c r="H991" i="1" s="1"/>
  <c r="C991" i="1"/>
  <c r="C990" i="1"/>
  <c r="D989" i="1"/>
  <c r="H989" i="1" s="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G716" i="1"/>
  <c r="D716" i="1"/>
  <c r="H716" i="1" s="1"/>
  <c r="C716" i="1"/>
  <c r="G715" i="1"/>
  <c r="D715" i="1"/>
  <c r="H715" i="1" s="1"/>
  <c r="C715" i="1"/>
  <c r="H714" i="1"/>
  <c r="G714" i="1"/>
  <c r="D714" i="1"/>
  <c r="C714" i="1"/>
  <c r="H713" i="1"/>
  <c r="D713" i="1"/>
  <c r="G713" i="1" s="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D648" i="1"/>
  <c r="G648" i="1" s="1"/>
  <c r="C648" i="1"/>
  <c r="H647" i="1"/>
  <c r="D647" i="1"/>
  <c r="G647" i="1" s="1"/>
  <c r="C647" i="1"/>
  <c r="H646" i="1"/>
  <c r="G646" i="1"/>
  <c r="D646" i="1"/>
  <c r="C646" i="1"/>
  <c r="D645" i="1"/>
  <c r="H645" i="1" s="1"/>
  <c r="C645" i="1"/>
  <c r="D644" i="1"/>
  <c r="H644" i="1" s="1"/>
  <c r="C644" i="1"/>
  <c r="D643" i="1"/>
  <c r="H643" i="1" s="1"/>
  <c r="C643" i="1"/>
  <c r="D642" i="1"/>
  <c r="H642" i="1" s="1"/>
  <c r="C642" i="1"/>
  <c r="H641" i="1"/>
  <c r="G641" i="1"/>
  <c r="D641" i="1"/>
  <c r="C641" i="1"/>
  <c r="C638" i="1"/>
  <c r="C637" i="1"/>
  <c r="H632" i="1"/>
  <c r="G632" i="1"/>
  <c r="D632" i="1"/>
  <c r="C632" i="1"/>
  <c r="H631" i="1"/>
  <c r="D631" i="1"/>
  <c r="G631" i="1" s="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C412" i="1"/>
  <c r="D411" i="1"/>
  <c r="H411" i="1" s="1"/>
  <c r="C411" i="1"/>
  <c r="D406" i="1"/>
  <c r="H406" i="1" s="1"/>
  <c r="C406" i="1"/>
  <c r="D405" i="1"/>
  <c r="H405" i="1" s="1"/>
  <c r="C405" i="1"/>
  <c r="H404" i="1"/>
  <c r="D404" i="1"/>
  <c r="G404" i="1" s="1"/>
  <c r="C404" i="1"/>
  <c r="H401" i="1"/>
  <c r="G401" i="1"/>
  <c r="D401" i="1"/>
  <c r="C401" i="1"/>
  <c r="H400" i="1"/>
  <c r="G400" i="1"/>
  <c r="D400" i="1"/>
  <c r="C400" i="1"/>
  <c r="H399" i="1"/>
  <c r="G399" i="1"/>
  <c r="D399" i="1"/>
  <c r="C399" i="1"/>
  <c r="D398" i="1"/>
  <c r="G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D374" i="1"/>
  <c r="G374" i="1" s="1"/>
  <c r="C374" i="1"/>
  <c r="D373" i="1"/>
  <c r="H373" i="1" s="1"/>
  <c r="C373" i="1"/>
  <c r="H372" i="1"/>
  <c r="G372" i="1"/>
  <c r="D372" i="1"/>
  <c r="C372" i="1"/>
  <c r="D371" i="1"/>
  <c r="H371" i="1" s="1"/>
  <c r="C371" i="1"/>
  <c r="H370" i="1"/>
  <c r="G370" i="1"/>
  <c r="D370" i="1"/>
  <c r="C370" i="1"/>
  <c r="D369" i="1"/>
  <c r="H369" i="1" s="1"/>
  <c r="C369" i="1"/>
  <c r="D368" i="1"/>
  <c r="H368" i="1" s="1"/>
  <c r="C368" i="1"/>
  <c r="D367" i="1"/>
  <c r="G367" i="1" s="1"/>
  <c r="C367" i="1"/>
  <c r="H366" i="1"/>
  <c r="G366" i="1"/>
  <c r="D366" i="1"/>
  <c r="C366" i="1"/>
  <c r="D365" i="1"/>
  <c r="G365" i="1" s="1"/>
  <c r="C365" i="1"/>
  <c r="D364" i="1"/>
  <c r="H364" i="1" s="1"/>
  <c r="C364" i="1"/>
  <c r="D363" i="1"/>
  <c r="H363" i="1" s="1"/>
  <c r="C363" i="1"/>
  <c r="H362" i="1"/>
  <c r="G362" i="1"/>
  <c r="D362" i="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H292" i="1" s="1"/>
  <c r="C292" i="1"/>
  <c r="G291"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H272" i="1" s="1"/>
  <c r="C272" i="1"/>
  <c r="H271" i="1"/>
  <c r="G271" i="1"/>
  <c r="D271" i="1"/>
  <c r="C271" i="1"/>
  <c r="G270" i="1"/>
  <c r="D270" i="1"/>
  <c r="H270" i="1" s="1"/>
  <c r="C270"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G188" i="1"/>
  <c r="D188" i="1"/>
  <c r="C188" i="1"/>
  <c r="H187" i="1"/>
  <c r="D187" i="1"/>
  <c r="G187" i="1" s="1"/>
  <c r="C187" i="1"/>
  <c r="G186" i="1"/>
  <c r="D186" i="1"/>
  <c r="H186" i="1" s="1"/>
  <c r="C186" i="1"/>
  <c r="G185" i="1"/>
  <c r="D185" i="1"/>
  <c r="H185" i="1" s="1"/>
  <c r="C185" i="1"/>
  <c r="C184" i="1"/>
  <c r="D183" i="1"/>
  <c r="H183" i="1" s="1"/>
  <c r="C183" i="1"/>
  <c r="D182" i="1"/>
  <c r="H182" i="1" s="1"/>
  <c r="C182" i="1"/>
  <c r="D181" i="1"/>
  <c r="H181" i="1" s="1"/>
  <c r="C181" i="1"/>
  <c r="D180" i="1"/>
  <c r="H180" i="1" s="1"/>
  <c r="C180" i="1"/>
  <c r="H179" i="1"/>
  <c r="G179" i="1"/>
  <c r="D179" i="1"/>
  <c r="C179" i="1"/>
  <c r="D178" i="1"/>
  <c r="H178" i="1" s="1"/>
  <c r="C178" i="1"/>
  <c r="G177" i="1"/>
  <c r="D177" i="1"/>
  <c r="H177" i="1" s="1"/>
  <c r="C177" i="1"/>
  <c r="H176" i="1"/>
  <c r="D176" i="1"/>
  <c r="G176" i="1" s="1"/>
  <c r="C176" i="1"/>
  <c r="D175" i="1"/>
  <c r="H175" i="1" s="1"/>
  <c r="C175" i="1"/>
  <c r="D174" i="1"/>
  <c r="H174" i="1" s="1"/>
  <c r="C174" i="1"/>
  <c r="C173" i="1"/>
  <c r="H172" i="1"/>
  <c r="G172" i="1"/>
  <c r="D172" i="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H163" i="1"/>
  <c r="G163" i="1"/>
  <c r="D163" i="1"/>
  <c r="C163" i="1"/>
  <c r="H162" i="1"/>
  <c r="G162" i="1"/>
  <c r="D162" i="1"/>
  <c r="C162" i="1"/>
  <c r="H161" i="1"/>
  <c r="G161" i="1"/>
  <c r="D161" i="1"/>
  <c r="C161"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H134" i="1" s="1"/>
  <c r="C134" i="1"/>
  <c r="H133" i="1"/>
  <c r="G133" i="1"/>
  <c r="D133" i="1"/>
  <c r="C133" i="1"/>
  <c r="D132" i="1"/>
  <c r="G132" i="1" s="1"/>
  <c r="C132" i="1"/>
  <c r="D131" i="1"/>
  <c r="H131" i="1" s="1"/>
  <c r="C131" i="1"/>
  <c r="D130" i="1"/>
  <c r="H130" i="1" s="1"/>
  <c r="C130" i="1"/>
  <c r="H128" i="1"/>
  <c r="G128" i="1"/>
  <c r="D128" i="1"/>
  <c r="C128" i="1"/>
  <c r="H127" i="1"/>
  <c r="G127" i="1"/>
  <c r="D127" i="1"/>
  <c r="C127" i="1"/>
  <c r="G126" i="1"/>
  <c r="D126" i="1"/>
  <c r="H126" i="1" s="1"/>
  <c r="C126" i="1"/>
  <c r="H125" i="1"/>
  <c r="D125" i="1"/>
  <c r="G125" i="1" s="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D81" i="1"/>
  <c r="H81" i="1" s="1"/>
  <c r="C81" i="1"/>
  <c r="H80" i="1"/>
  <c r="G80" i="1"/>
  <c r="D80" i="1"/>
  <c r="C80" i="1"/>
  <c r="D79" i="1"/>
  <c r="H79" i="1" s="1"/>
  <c r="C79" i="1"/>
  <c r="H78" i="1"/>
  <c r="G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H57" i="1"/>
  <c r="G57" i="1"/>
  <c r="D57" i="1"/>
  <c r="C57" i="1"/>
  <c r="H56" i="1"/>
  <c r="G56" i="1"/>
  <c r="D56" i="1"/>
  <c r="C56" i="1"/>
  <c r="H55" i="1"/>
  <c r="G55" i="1"/>
  <c r="D55" i="1"/>
  <c r="C55" i="1"/>
  <c r="H54" i="1"/>
  <c r="D54" i="1"/>
  <c r="G54" i="1" s="1"/>
  <c r="C54" i="1"/>
  <c r="H53" i="1"/>
  <c r="G53" i="1"/>
  <c r="D53" i="1"/>
  <c r="C53" i="1"/>
  <c r="H52" i="1"/>
  <c r="G52" i="1"/>
  <c r="D52" i="1"/>
  <c r="C52" i="1"/>
  <c r="H51" i="1"/>
  <c r="G51" i="1"/>
  <c r="D51" i="1"/>
  <c r="C51" i="1"/>
  <c r="H50" i="1"/>
  <c r="D50" i="1"/>
  <c r="G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16" i="1" l="1"/>
  <c r="H1216" i="1" s="1"/>
  <c r="F246" i="5"/>
  <c r="G288" i="1"/>
  <c r="E300" i="9"/>
  <c r="E296" i="9"/>
  <c r="G289" i="1"/>
  <c r="D412" i="1"/>
  <c r="H412" i="1" s="1"/>
  <c r="E288" i="9"/>
  <c r="B288" i="9" s="1"/>
  <c r="E27" i="9"/>
  <c r="B27" i="9" s="1"/>
  <c r="E32" i="9"/>
  <c r="B32" i="9" s="1"/>
  <c r="F215" i="9"/>
  <c r="B215" i="9" s="1"/>
  <c r="F217" i="9"/>
  <c r="B217" i="9" s="1"/>
  <c r="E293" i="9"/>
  <c r="B293" i="9" s="1"/>
  <c r="H1577" i="1"/>
  <c r="G1576" i="1"/>
  <c r="G1532" i="1"/>
  <c r="G1524" i="1"/>
  <c r="C1530" i="1"/>
  <c r="H1530" i="1" s="1"/>
  <c r="G1531" i="1"/>
  <c r="G1519" i="1"/>
  <c r="I35" i="3"/>
  <c r="G1509" i="1"/>
  <c r="G1503" i="1"/>
  <c r="C1501" i="1"/>
  <c r="G1499" i="1"/>
  <c r="G1491" i="1"/>
  <c r="G1485" i="1"/>
  <c r="G1481" i="1"/>
  <c r="H1481" i="1"/>
  <c r="G1484" i="1"/>
  <c r="G1483" i="1"/>
  <c r="G1456" i="1"/>
  <c r="H1453" i="1"/>
  <c r="H1454" i="1"/>
  <c r="H1459" i="1"/>
  <c r="G1393" i="1"/>
  <c r="G1395" i="1"/>
  <c r="F99" i="6"/>
  <c r="G1227" i="1"/>
  <c r="G1229" i="1"/>
  <c r="G1226" i="1"/>
  <c r="G1223" i="1"/>
  <c r="H1224" i="1"/>
  <c r="E282" i="9"/>
  <c r="B282" i="9" s="1"/>
  <c r="G1216" i="1"/>
  <c r="G1217" i="1"/>
  <c r="E238" i="5"/>
  <c r="D1215" i="1" s="1"/>
  <c r="G1213" i="1"/>
  <c r="G1211" i="1"/>
  <c r="G1165" i="1"/>
  <c r="G1156" i="1"/>
  <c r="G1155" i="1"/>
  <c r="G1147" i="1"/>
  <c r="G1144" i="1"/>
  <c r="D1142" i="1"/>
  <c r="G1138" i="1"/>
  <c r="G1137" i="1"/>
  <c r="G1056" i="1"/>
  <c r="G1064" i="1"/>
  <c r="G1054" i="1"/>
  <c r="G1048" i="1"/>
  <c r="G1050" i="1"/>
  <c r="F70" i="5"/>
  <c r="G1034" i="1"/>
  <c r="H1034" i="1"/>
  <c r="F56" i="5"/>
  <c r="H1030" i="1"/>
  <c r="F52" i="5"/>
  <c r="H1023" i="1"/>
  <c r="H1013" i="1"/>
  <c r="G1007" i="1"/>
  <c r="H1007" i="1"/>
  <c r="F29" i="5"/>
  <c r="G997" i="1"/>
  <c r="H997" i="1"/>
  <c r="E12" i="5"/>
  <c r="D990" i="1" s="1"/>
  <c r="H990" i="1" s="1"/>
  <c r="G993" i="1"/>
  <c r="G991" i="1"/>
  <c r="G992" i="1"/>
  <c r="G989" i="1"/>
  <c r="G986" i="1"/>
  <c r="G987" i="1"/>
  <c r="F220" i="9"/>
  <c r="B220" i="9" s="1"/>
  <c r="E22" i="9"/>
  <c r="B22" i="9" s="1"/>
  <c r="B275" i="9"/>
  <c r="G644" i="1"/>
  <c r="G643" i="1"/>
  <c r="G642" i="1"/>
  <c r="G645" i="1"/>
  <c r="G406" i="1"/>
  <c r="G405" i="1"/>
  <c r="G638" i="1"/>
  <c r="G397" i="1"/>
  <c r="H398" i="1"/>
  <c r="G386" i="1"/>
  <c r="G388" i="1"/>
  <c r="F391" i="4"/>
  <c r="G378" i="1"/>
  <c r="G379" i="1"/>
  <c r="F383" i="4"/>
  <c r="G373" i="1"/>
  <c r="H374" i="1"/>
  <c r="G371" i="1"/>
  <c r="G369" i="1"/>
  <c r="G368" i="1"/>
  <c r="H367" i="1"/>
  <c r="G364" i="1"/>
  <c r="H365" i="1"/>
  <c r="E363" i="4"/>
  <c r="D358" i="1" s="1"/>
  <c r="G359" i="1"/>
  <c r="G363" i="1"/>
  <c r="F364" i="4"/>
  <c r="D307" i="1"/>
  <c r="E298" i="4"/>
  <c r="F312" i="4"/>
  <c r="G290" i="1"/>
  <c r="G413" i="1"/>
  <c r="G411" i="1"/>
  <c r="G412" i="1"/>
  <c r="E643" i="4"/>
  <c r="D637" i="1" s="1"/>
  <c r="F644" i="4"/>
  <c r="G272" i="1"/>
  <c r="G269" i="1"/>
  <c r="B225" i="9"/>
  <c r="G206" i="1"/>
  <c r="H209" i="1"/>
  <c r="E196" i="4"/>
  <c r="D192" i="1" s="1"/>
  <c r="F223" i="9"/>
  <c r="B223" i="9" s="1"/>
  <c r="H184" i="1"/>
  <c r="G184" i="1"/>
  <c r="E46" i="9"/>
  <c r="B46" i="9" s="1"/>
  <c r="F188" i="4"/>
  <c r="G183" i="1"/>
  <c r="G182" i="1"/>
  <c r="E45" i="9"/>
  <c r="B45" i="9" s="1"/>
  <c r="F221" i="9"/>
  <c r="G181" i="1"/>
  <c r="G180" i="1"/>
  <c r="G178" i="1"/>
  <c r="G175" i="1"/>
  <c r="H173" i="1"/>
  <c r="G173" i="1"/>
  <c r="G174" i="1"/>
  <c r="F177" i="4"/>
  <c r="G170" i="1"/>
  <c r="G169" i="1"/>
  <c r="G168" i="1"/>
  <c r="G167" i="1"/>
  <c r="G165" i="1"/>
  <c r="G166" i="1"/>
  <c r="F169" i="4"/>
  <c r="G164" i="1"/>
  <c r="E41" i="9"/>
  <c r="B41" i="9" s="1"/>
  <c r="H160" i="1"/>
  <c r="G160" i="1"/>
  <c r="E163" i="4"/>
  <c r="D159" i="1" s="1"/>
  <c r="F164" i="4"/>
  <c r="F159" i="4"/>
  <c r="E152" i="4"/>
  <c r="H149" i="1"/>
  <c r="F153" i="4"/>
  <c r="G146" i="1"/>
  <c r="G134" i="1"/>
  <c r="H132" i="1"/>
  <c r="G130" i="1"/>
  <c r="G131" i="1"/>
  <c r="E38" i="9"/>
  <c r="B38" i="9" s="1"/>
  <c r="G82" i="1"/>
  <c r="G79" i="1"/>
  <c r="G81" i="1"/>
  <c r="G58" i="1"/>
  <c r="H58" i="1"/>
  <c r="E50" i="4"/>
  <c r="D46" i="1" s="1"/>
  <c r="F54" i="4"/>
  <c r="F82" i="4"/>
  <c r="I1460" i="1"/>
  <c r="I1465" i="1"/>
  <c r="I1471" i="1"/>
  <c r="E6" i="4"/>
  <c r="F50" i="4"/>
  <c r="F106" i="4"/>
  <c r="F124" i="4"/>
  <c r="D120" i="1"/>
  <c r="G40" i="1"/>
  <c r="F7" i="4"/>
  <c r="C3" i="1"/>
  <c r="F152" i="4"/>
  <c r="D148" i="1"/>
  <c r="C159" i="1"/>
  <c r="F139" i="4"/>
  <c r="C135" i="1"/>
  <c r="G1440" i="1"/>
  <c r="I1440" i="1" s="1"/>
  <c r="G1442" i="1"/>
  <c r="I1442" i="1" s="1"/>
  <c r="G1444" i="1"/>
  <c r="I1444" i="1" s="1"/>
  <c r="J1445" i="1"/>
  <c r="H1446" i="1"/>
  <c r="I1446" i="1" s="1"/>
  <c r="J1447" i="1"/>
  <c r="H1448" i="1"/>
  <c r="I1448" i="1" s="1"/>
  <c r="J1449" i="1"/>
  <c r="H1450" i="1"/>
  <c r="I1450" i="1" s="1"/>
  <c r="J1451" i="1"/>
  <c r="H1452" i="1"/>
  <c r="I1452" i="1" s="1"/>
  <c r="J1455" i="1"/>
  <c r="H1456" i="1"/>
  <c r="I1456" i="1" s="1"/>
  <c r="J1457" i="1"/>
  <c r="H1458" i="1"/>
  <c r="I1458" i="1" s="1"/>
  <c r="J1459" i="1"/>
  <c r="H1460" i="1"/>
  <c r="J1462" i="1"/>
  <c r="H1463" i="1"/>
  <c r="I1463" i="1" s="1"/>
  <c r="J1464" i="1"/>
  <c r="H1465"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133" i="4"/>
  <c r="E141" i="6"/>
  <c r="J1443"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21" i="9"/>
  <c r="H21" i="9"/>
  <c r="D196" i="4"/>
  <c r="F351" i="4"/>
  <c r="E635" i="4"/>
  <c r="D629" i="1" s="1"/>
  <c r="G310" i="9"/>
  <c r="E310" i="9" s="1"/>
  <c r="B310" i="9" s="1"/>
  <c r="F190" i="5"/>
  <c r="D151" i="4"/>
  <c r="F216" i="4"/>
  <c r="D215" i="4"/>
  <c r="F299" i="4"/>
  <c r="D298" i="4"/>
  <c r="F118" i="5"/>
  <c r="D515" i="4"/>
  <c r="D567" i="4"/>
  <c r="F581" i="4"/>
  <c r="F13" i="5"/>
  <c r="D87" i="5"/>
  <c r="F149" i="5"/>
  <c r="E177" i="5"/>
  <c r="D42" i="8"/>
  <c r="D252" i="4"/>
  <c r="D311" i="4"/>
  <c r="D363" i="4"/>
  <c r="F417" i="4"/>
  <c r="E5" i="7"/>
  <c r="G316" i="9" s="1"/>
  <c r="E316" i="9" s="1"/>
  <c r="D263" i="4"/>
  <c r="F304" i="4"/>
  <c r="F356" i="4"/>
  <c r="F416" i="4"/>
  <c r="D459" i="4"/>
  <c r="D529" i="4"/>
  <c r="D7" i="5"/>
  <c r="D69" i="5"/>
  <c r="E118" i="5"/>
  <c r="D1096" i="1" s="1"/>
  <c r="E146" i="5"/>
  <c r="D1124" i="1" s="1"/>
  <c r="E291" i="9"/>
  <c r="B291" i="9" s="1"/>
  <c r="D206" i="5"/>
  <c r="E258" i="5"/>
  <c r="D1235" i="1" s="1"/>
  <c r="D245" i="5"/>
  <c r="F5" i="6"/>
  <c r="E35" i="6"/>
  <c r="D89" i="6"/>
  <c r="D114" i="6"/>
  <c r="D129" i="6"/>
  <c r="F130" i="6"/>
  <c r="E108" i="9"/>
  <c r="B108" i="9" s="1"/>
  <c r="B250" i="9"/>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G281" i="9"/>
  <c r="E281" i="9" s="1"/>
  <c r="B281" i="9" s="1"/>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189" i="9"/>
  <c r="E189" i="9" s="1"/>
  <c r="B189" i="9" s="1"/>
  <c r="I10" i="9"/>
  <c r="B249" i="9"/>
  <c r="B257" i="9"/>
  <c r="B265" i="9"/>
  <c r="F271" i="9"/>
  <c r="B271" i="9" s="1"/>
  <c r="B221" i="9"/>
  <c r="B229" i="9"/>
  <c r="B237" i="9"/>
  <c r="B245" i="9"/>
  <c r="B253" i="9"/>
  <c r="B261" i="9"/>
  <c r="B269" i="9"/>
  <c r="B287" i="9"/>
  <c r="E294" i="9"/>
  <c r="B294" i="9" s="1"/>
  <c r="E298" i="9"/>
  <c r="B298" i="9" s="1"/>
  <c r="E302" i="9"/>
  <c r="B302" i="9" s="1"/>
  <c r="F219" i="9"/>
  <c r="B219" i="9" s="1"/>
  <c r="F227" i="9"/>
  <c r="B227" i="9" s="1"/>
  <c r="F235" i="9"/>
  <c r="B235" i="9" s="1"/>
  <c r="F243" i="9"/>
  <c r="B243" i="9" s="1"/>
  <c r="F251" i="9"/>
  <c r="B251" i="9" s="1"/>
  <c r="F259" i="9"/>
  <c r="B259" i="9" s="1"/>
  <c r="F267" i="9"/>
  <c r="B267" i="9" s="1"/>
  <c r="E286" i="9"/>
  <c r="B286" i="9" s="1"/>
  <c r="B292" i="9"/>
  <c r="B296" i="9"/>
  <c r="B300" i="9"/>
  <c r="B304" i="9"/>
  <c r="G1501" i="1" l="1"/>
  <c r="H1501" i="1"/>
  <c r="F238" i="5"/>
  <c r="H1215" i="1"/>
  <c r="G1215" i="1"/>
  <c r="E237" i="5"/>
  <c r="G1142" i="1"/>
  <c r="H1142" i="1"/>
  <c r="E68" i="5"/>
  <c r="D1046" i="1" s="1"/>
  <c r="E7" i="5"/>
  <c r="D985" i="1" s="1"/>
  <c r="G990" i="1"/>
  <c r="F12" i="5"/>
  <c r="F213" i="9"/>
  <c r="B213" i="9" s="1"/>
  <c r="E350" i="4"/>
  <c r="E407" i="4" s="1"/>
  <c r="D402" i="1" s="1"/>
  <c r="D293" i="1"/>
  <c r="H307" i="1"/>
  <c r="G307" i="1"/>
  <c r="H637" i="1"/>
  <c r="G637" i="1"/>
  <c r="F163" i="4"/>
  <c r="E151" i="4"/>
  <c r="E289" i="4" s="1"/>
  <c r="H46" i="1"/>
  <c r="G46" i="1"/>
  <c r="G311" i="9"/>
  <c r="E311" i="9" s="1"/>
  <c r="B311" i="9" s="1"/>
  <c r="F206" i="5"/>
  <c r="C1183" i="1"/>
  <c r="F114" i="6"/>
  <c r="H27" i="3"/>
  <c r="C1408" i="1"/>
  <c r="F245" i="5"/>
  <c r="C1222" i="1"/>
  <c r="H20" i="3"/>
  <c r="C985" i="1"/>
  <c r="I29" i="3"/>
  <c r="D1436" i="1"/>
  <c r="F363" i="4"/>
  <c r="C358" i="1"/>
  <c r="K1451" i="9"/>
  <c r="G314" i="9"/>
  <c r="E314" i="9" s="1"/>
  <c r="B314" i="9" s="1"/>
  <c r="I34" i="3"/>
  <c r="C1517" i="1"/>
  <c r="D176" i="5"/>
  <c r="D350" i="4"/>
  <c r="E21" i="9"/>
  <c r="I21" i="3"/>
  <c r="G148" i="1"/>
  <c r="H148" i="1"/>
  <c r="B316" i="9"/>
  <c r="E315" i="9"/>
  <c r="I10" i="3" s="1"/>
  <c r="D407" i="4"/>
  <c r="F298" i="4"/>
  <c r="C293" i="1"/>
  <c r="D289" i="4"/>
  <c r="H17" i="3"/>
  <c r="C147" i="1"/>
  <c r="H3" i="1"/>
  <c r="G3" i="1"/>
  <c r="E165" i="9"/>
  <c r="B165" i="9" s="1"/>
  <c r="F89" i="6"/>
  <c r="C1383" i="1"/>
  <c r="G1124" i="1"/>
  <c r="H1124" i="1"/>
  <c r="D528" i="4"/>
  <c r="F529" i="4"/>
  <c r="C523" i="1"/>
  <c r="D141" i="6"/>
  <c r="F311" i="4"/>
  <c r="C306" i="1"/>
  <c r="G313" i="9"/>
  <c r="E313" i="9" s="1"/>
  <c r="F567" i="4"/>
  <c r="C561" i="1"/>
  <c r="F215" i="4"/>
  <c r="C211" i="1"/>
  <c r="F133" i="4"/>
  <c r="C129" i="1"/>
  <c r="D6" i="4"/>
  <c r="H120" i="1"/>
  <c r="G120" i="1"/>
  <c r="E412" i="4"/>
  <c r="I16" i="3"/>
  <c r="D2" i="1"/>
  <c r="F129" i="6"/>
  <c r="C1423" i="1"/>
  <c r="D68" i="5"/>
  <c r="F69" i="5"/>
  <c r="C1047" i="1"/>
  <c r="H308" i="9"/>
  <c r="E308" i="9" s="1"/>
  <c r="B308" i="9" s="1"/>
  <c r="F177" i="5"/>
  <c r="E176" i="5"/>
  <c r="D1154" i="1"/>
  <c r="I28" i="3"/>
  <c r="D1435" i="1"/>
  <c r="B192" i="9"/>
  <c r="I25" i="3"/>
  <c r="D1329" i="1"/>
  <c r="H1235" i="1"/>
  <c r="G1235" i="1"/>
  <c r="G1096" i="1"/>
  <c r="H1096" i="1"/>
  <c r="D420" i="4"/>
  <c r="F459" i="4"/>
  <c r="C453" i="1"/>
  <c r="F263" i="4"/>
  <c r="C259" i="1"/>
  <c r="F252" i="4"/>
  <c r="C248" i="1"/>
  <c r="D237" i="5"/>
  <c r="F87" i="5"/>
  <c r="C1065" i="1"/>
  <c r="F515" i="4"/>
  <c r="C509" i="1"/>
  <c r="F146" i="5"/>
  <c r="F196" i="4"/>
  <c r="C192" i="1"/>
  <c r="G135" i="1"/>
  <c r="H135" i="1"/>
  <c r="H159" i="1"/>
  <c r="G159" i="1"/>
  <c r="I23" i="3" l="1"/>
  <c r="D1214" i="1"/>
  <c r="E6" i="5"/>
  <c r="D984" i="1" s="1"/>
  <c r="F7" i="5"/>
  <c r="I20" i="3"/>
  <c r="D345" i="1"/>
  <c r="E408" i="4"/>
  <c r="D403" i="1" s="1"/>
  <c r="F151" i="4"/>
  <c r="D147" i="1"/>
  <c r="G147" i="1" s="1"/>
  <c r="I17" i="3"/>
  <c r="G509" i="1"/>
  <c r="H509" i="1"/>
  <c r="F420" i="4"/>
  <c r="D635" i="4"/>
  <c r="C414" i="1"/>
  <c r="F68" i="5"/>
  <c r="H21" i="3"/>
  <c r="C1046" i="1"/>
  <c r="H1517" i="1"/>
  <c r="G1517" i="1"/>
  <c r="H11" i="3"/>
  <c r="G1222" i="1"/>
  <c r="H1222" i="1"/>
  <c r="G248" i="1"/>
  <c r="H248" i="1"/>
  <c r="H1329" i="1"/>
  <c r="G1329" i="1"/>
  <c r="H1423" i="1"/>
  <c r="G1423" i="1"/>
  <c r="E291" i="4"/>
  <c r="D287" i="1" s="1"/>
  <c r="E413" i="4"/>
  <c r="E414" i="4" s="1"/>
  <c r="D409" i="1" s="1"/>
  <c r="D285" i="1"/>
  <c r="E312" i="9"/>
  <c r="B313" i="9"/>
  <c r="G523" i="1"/>
  <c r="H523" i="1"/>
  <c r="B21" i="9"/>
  <c r="H1183" i="1"/>
  <c r="G1183" i="1"/>
  <c r="H211" i="1"/>
  <c r="G211" i="1"/>
  <c r="F141" i="6"/>
  <c r="H28" i="3"/>
  <c r="C1435" i="1"/>
  <c r="H147" i="1"/>
  <c r="G293" i="1"/>
  <c r="H293" i="1"/>
  <c r="G358" i="1"/>
  <c r="H358" i="1"/>
  <c r="G985" i="1"/>
  <c r="H985" i="1"/>
  <c r="H192" i="1"/>
  <c r="G192" i="1"/>
  <c r="G1065" i="1"/>
  <c r="H1065" i="1"/>
  <c r="G453" i="1"/>
  <c r="H453" i="1"/>
  <c r="G1154" i="1"/>
  <c r="H1154" i="1"/>
  <c r="H1047" i="1"/>
  <c r="G1047" i="1"/>
  <c r="E639" i="4"/>
  <c r="D407" i="1"/>
  <c r="D290" i="4"/>
  <c r="D412" i="4"/>
  <c r="F6" i="4"/>
  <c r="H16" i="3"/>
  <c r="C2" i="1"/>
  <c r="H129" i="1"/>
  <c r="G129" i="1"/>
  <c r="G306" i="1"/>
  <c r="H306" i="1"/>
  <c r="H1383" i="1"/>
  <c r="G1383" i="1"/>
  <c r="F407" i="4"/>
  <c r="C402" i="1"/>
  <c r="D408" i="4"/>
  <c r="F350" i="4"/>
  <c r="C345" i="1"/>
  <c r="H1436" i="1"/>
  <c r="G1436" i="1"/>
  <c r="H1408" i="1"/>
  <c r="G1408" i="1"/>
  <c r="F237" i="5"/>
  <c r="H23" i="3"/>
  <c r="C1214" i="1"/>
  <c r="G259" i="1"/>
  <c r="H259" i="1"/>
  <c r="G318" i="9"/>
  <c r="E318" i="9" s="1"/>
  <c r="E175" i="5"/>
  <c r="D1152" i="1" s="1"/>
  <c r="I22" i="3"/>
  <c r="D1153" i="1"/>
  <c r="H19" i="9"/>
  <c r="E19" i="9" s="1"/>
  <c r="B19" i="9" s="1"/>
  <c r="E290" i="4"/>
  <c r="D286" i="1" s="1"/>
  <c r="G561" i="1"/>
  <c r="H561" i="1"/>
  <c r="D636" i="4"/>
  <c r="F528" i="4"/>
  <c r="C522" i="1"/>
  <c r="D413" i="4"/>
  <c r="D291" i="4"/>
  <c r="F289" i="4"/>
  <c r="C285" i="1"/>
  <c r="F176" i="5"/>
  <c r="D175" i="5"/>
  <c r="H22" i="3"/>
  <c r="C1153" i="1"/>
  <c r="D6" i="5"/>
  <c r="H278" i="9" l="1"/>
  <c r="H1435" i="1"/>
  <c r="G1435" i="1"/>
  <c r="G1046" i="1"/>
  <c r="H1046" i="1"/>
  <c r="F635" i="4"/>
  <c r="C629" i="1"/>
  <c r="H1214" i="1"/>
  <c r="G1214" i="1"/>
  <c r="G2" i="1"/>
  <c r="H2" i="1"/>
  <c r="F290" i="4"/>
  <c r="C286" i="1"/>
  <c r="D633" i="1"/>
  <c r="N3" i="9"/>
  <c r="I11" i="3"/>
  <c r="H1153" i="1"/>
  <c r="G1153" i="1"/>
  <c r="G522" i="1"/>
  <c r="H522" i="1"/>
  <c r="G345" i="1"/>
  <c r="H345" i="1"/>
  <c r="F175" i="5"/>
  <c r="C1152" i="1"/>
  <c r="F291" i="4"/>
  <c r="C287" i="1"/>
  <c r="F636" i="4"/>
  <c r="C630" i="1"/>
  <c r="E317" i="9"/>
  <c r="B318" i="9"/>
  <c r="F408" i="4"/>
  <c r="C403" i="1"/>
  <c r="E640" i="4"/>
  <c r="E415" i="4"/>
  <c r="D410" i="1" s="1"/>
  <c r="D408" i="1"/>
  <c r="H9" i="3"/>
  <c r="G285" i="1"/>
  <c r="H285" i="1"/>
  <c r="D639" i="4"/>
  <c r="D414" i="4"/>
  <c r="F412" i="4"/>
  <c r="C407" i="1"/>
  <c r="G278" i="9"/>
  <c r="G285" i="9"/>
  <c r="E285" i="9" s="1"/>
  <c r="B285" i="9" s="1"/>
  <c r="F6" i="5"/>
  <c r="C984" i="1"/>
  <c r="D640" i="4"/>
  <c r="D415" i="4"/>
  <c r="F413" i="4"/>
  <c r="C408" i="1"/>
  <c r="G402" i="1"/>
  <c r="H402" i="1"/>
  <c r="G414" i="1"/>
  <c r="H414" i="1"/>
  <c r="E278" i="9" l="1"/>
  <c r="E277" i="9" s="1"/>
  <c r="G403" i="1"/>
  <c r="H403" i="1"/>
  <c r="G630" i="1"/>
  <c r="H630" i="1"/>
  <c r="G286" i="1"/>
  <c r="H286" i="1"/>
  <c r="G408" i="1"/>
  <c r="H408" i="1"/>
  <c r="H8" i="3"/>
  <c r="G984" i="1"/>
  <c r="H984" i="1"/>
  <c r="G407" i="1"/>
  <c r="H407" i="1"/>
  <c r="E642" i="4"/>
  <c r="D634" i="1"/>
  <c r="G287" i="1"/>
  <c r="H287" i="1"/>
  <c r="K3" i="9"/>
  <c r="I9" i="3"/>
  <c r="E641" i="4"/>
  <c r="G629" i="1"/>
  <c r="H629" i="1"/>
  <c r="F415" i="4"/>
  <c r="C410" i="1"/>
  <c r="F414" i="4"/>
  <c r="C409" i="1"/>
  <c r="D642" i="4"/>
  <c r="F640" i="4"/>
  <c r="C634" i="1"/>
  <c r="D641" i="4"/>
  <c r="F639" i="4"/>
  <c r="C633" i="1"/>
  <c r="G1152" i="1"/>
  <c r="H1152" i="1"/>
  <c r="B278" i="9" l="1"/>
  <c r="M3" i="9"/>
  <c r="I8" i="3"/>
  <c r="H633" i="1"/>
  <c r="G633" i="1"/>
  <c r="G410" i="1"/>
  <c r="H410" i="1"/>
  <c r="E645" i="4"/>
  <c r="D635" i="1"/>
  <c r="D646" i="4"/>
  <c r="F642" i="4"/>
  <c r="C636" i="1"/>
  <c r="G634" i="1"/>
  <c r="H634" i="1"/>
  <c r="F641" i="4"/>
  <c r="D645" i="4"/>
  <c r="C635" i="1"/>
  <c r="G409" i="1"/>
  <c r="H409" i="1"/>
  <c r="E646" i="4"/>
  <c r="D636" i="1"/>
  <c r="G276" i="9"/>
  <c r="E276" i="9" s="1"/>
  <c r="B276" i="9" s="1"/>
  <c r="G635" i="1" l="1"/>
  <c r="H635" i="1"/>
  <c r="I19" i="3"/>
  <c r="D640" i="1"/>
  <c r="F645" i="4"/>
  <c r="H18" i="3"/>
  <c r="C639" i="1"/>
  <c r="G636" i="1"/>
  <c r="H636" i="1"/>
  <c r="I18" i="3"/>
  <c r="D639" i="1"/>
  <c r="H7" i="3" s="1"/>
  <c r="F646" i="4"/>
  <c r="H19" i="3"/>
  <c r="C640" i="1"/>
  <c r="J3" i="9" l="1"/>
  <c r="G639" i="1"/>
  <c r="H639" i="1"/>
  <c r="H640" i="1"/>
  <c r="G640" i="1"/>
  <c r="G274" i="9" l="1"/>
  <c r="M272" i="9"/>
  <c r="H274" i="9"/>
  <c r="L272" i="9"/>
  <c r="H18" i="9"/>
  <c r="G18" i="9"/>
  <c r="E18" i="9" s="1"/>
  <c r="B18" i="9" s="1"/>
  <c r="I7" i="9"/>
  <c r="K13" i="9"/>
  <c r="K10" i="9"/>
  <c r="G16" i="9"/>
  <c r="I5" i="9"/>
  <c r="K11" i="9"/>
  <c r="J17" i="9"/>
  <c r="J9" i="9"/>
  <c r="H15" i="9"/>
  <c r="H16" i="9"/>
  <c r="K9" i="9"/>
  <c r="L15" i="9"/>
  <c r="K6" i="9"/>
  <c r="J11" i="9"/>
  <c r="I17" i="9"/>
  <c r="K7" i="9"/>
  <c r="J12" i="9"/>
  <c r="J5" i="9"/>
  <c r="L16" i="9"/>
  <c r="I8" i="9"/>
  <c r="K8" i="9"/>
  <c r="J13" i="9"/>
  <c r="K5" i="9"/>
  <c r="J10" i="9"/>
  <c r="M16" i="9"/>
  <c r="J7" i="9"/>
  <c r="I12" i="9"/>
  <c r="J8" i="9"/>
  <c r="G15" i="9"/>
  <c r="I6" i="9"/>
  <c r="K12" i="9"/>
  <c r="G17" i="9"/>
  <c r="I13" i="9"/>
  <c r="J6" i="9"/>
  <c r="I11" i="9"/>
  <c r="H17" i="9"/>
  <c r="M15" i="9"/>
  <c r="I9" i="9"/>
  <c r="F272" i="9" l="1"/>
  <c r="B272" i="9" s="1"/>
  <c r="E15" i="9"/>
  <c r="E9" i="9"/>
  <c r="B9" i="9" s="1"/>
  <c r="E10" i="9"/>
  <c r="B10" i="9" s="1"/>
  <c r="F15" i="9"/>
  <c r="E274" i="9"/>
  <c r="E20" i="9" s="1"/>
  <c r="I7" i="3" s="1"/>
  <c r="E13" i="9"/>
  <c r="B13" i="9" s="1"/>
  <c r="E5" i="9"/>
  <c r="E7" i="9"/>
  <c r="B7" i="9" s="1"/>
  <c r="E17" i="9"/>
  <c r="B17" i="9" s="1"/>
  <c r="E16" i="9"/>
  <c r="E6" i="9"/>
  <c r="B6" i="9" s="1"/>
  <c r="E8" i="9"/>
  <c r="B8" i="9" s="1"/>
  <c r="E11" i="9"/>
  <c r="B11" i="9" s="1"/>
  <c r="E12" i="9"/>
  <c r="B12" i="9" s="1"/>
  <c r="F16" i="9"/>
  <c r="F20" i="9" l="1"/>
  <c r="B15" i="9"/>
  <c r="B274" i="9"/>
  <c r="F14" i="9"/>
  <c r="B16"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<sst xmlns="http://schemas.openxmlformats.org/spreadsheetml/2006/main" count="4374" uniqueCount="3426">
  <si>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</si>
  <si>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</si>
  <si>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</si>
  <si>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</si>
  <si>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</si>
  <si>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</si>
  <si>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</si>
  <si>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</si>
  <si>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</si>
  <si>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</si>
  <si>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</si>
  <si>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</si>
  <si>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</si>
  <si>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</si>
  <si>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</si>
  <si>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</si>
  <si>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</si>
  <si>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</si>
  <si>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</si>
  <si>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</si>
  <si>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</si>
  <si>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</si>
  <si>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</si>
  <si>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</si>
  <si>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</si>
  <si>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</si>
  <si>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</si>
  <si>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</si>
  <si>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</si>
  <si>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</si>
  <si>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</si>
  <si>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KLINIČKI BOLNIČKI CENTAR SESTRE MILOSRDNICE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</si>
  <si>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</si>
  <si>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</si>
  <si>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</si>
  <si>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</si>
  <si>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</si>
  <si>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</si>
  <si>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</si>
  <si>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</si>
  <si>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</si>
  <si>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</si>
  <si>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</si>
  <si>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</si>
  <si>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</si>
  <si>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</si>
  <si>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</si>
  <si>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</si>
  <si>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</si>
  <si>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26395 - KLINIČKI BOLNIČKI CENTAR SESTRE MILOSRDNICE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</si>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</sst>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306997068.25</v>
      </c>
      <c r="D2" s="6">
        <f>'PR-RAS'!E6</f>
        <v>317088906.75</v>
      </c>
      <c r="E2" s="6">
        <v>0</v>
      </c>
      <c r="F2" s="6">
        <v>0</v>
      </c>
      <c r="G2" s="7">
        <f t="shared" ref="G2:G264" si="0">(B2/1000)*(C2*1+D2*2)</f>
        <v>941174.88175000006</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51260469.949999996</v>
      </c>
      <c r="D46" s="1">
        <f>'PR-RAS'!E50</f>
        <v>28118495.32</v>
      </c>
      <c r="E46" s="1">
        <v>0</v>
      </c>
      <c r="F46" s="1">
        <v>0</v>
      </c>
      <c r="G46" s="2">
        <f t="shared" si="0"/>
        <v>4837385.7265499998</v>
      </c>
      <c r="H46" s="2">
        <f t="shared" si="1"/>
        <v>0.37000000476837158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28651163.370000001</v>
      </c>
      <c r="D50" s="1">
        <f>'PR-RAS'!E54</f>
        <v>12957620.6</v>
      </c>
      <c r="E50" s="1">
        <v>0</v>
      </c>
      <c r="F50" s="1">
        <v>0</v>
      </c>
      <c r="G50" s="2">
        <f t="shared" si="0"/>
        <v>2673753.82393</v>
      </c>
      <c r="H50" s="2">
        <f t="shared" si="1"/>
        <v>0.77000000141561031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1604756.71</v>
      </c>
      <c r="D53" s="1">
        <f>'PR-RAS'!E57</f>
        <v>0</v>
      </c>
      <c r="E53" s="1">
        <v>0</v>
      </c>
      <c r="F53" s="1">
        <v>0</v>
      </c>
      <c r="G53" s="2">
        <f t="shared" si="0"/>
        <v>83447.348919999989</v>
      </c>
      <c r="H53" s="2">
        <f t="shared" si="1"/>
        <v>0.2900000000372529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27046406.66</v>
      </c>
      <c r="D54" s="1">
        <f>'PR-RAS'!E58</f>
        <v>12957620.6</v>
      </c>
      <c r="E54" s="1">
        <v>0</v>
      </c>
      <c r="F54" s="1">
        <v>0</v>
      </c>
      <c r="G54" s="2">
        <f t="shared" si="0"/>
        <v>2806967.3365799999</v>
      </c>
      <c r="H54" s="2">
        <f t="shared" si="1"/>
        <v>0.74000000022351742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22059295.850000001</v>
      </c>
      <c r="D58" s="1">
        <f>'PR-RAS'!E62</f>
        <v>15160874.720000001</v>
      </c>
      <c r="E58" s="1">
        <v>0</v>
      </c>
      <c r="F58" s="1">
        <v>0</v>
      </c>
      <c r="G58" s="2">
        <f t="shared" si="0"/>
        <v>2985719.5815300005</v>
      </c>
      <c r="H58" s="2">
        <f t="shared" si="1"/>
        <v>0.42999999783933163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22059295.850000001</v>
      </c>
      <c r="D59" s="1">
        <f>'PR-RAS'!E63</f>
        <v>15160874.720000001</v>
      </c>
      <c r="E59" s="1">
        <v>0</v>
      </c>
      <c r="F59" s="1">
        <v>0</v>
      </c>
      <c r="G59" s="2">
        <f t="shared" si="0"/>
        <v>3038100.6268200004</v>
      </c>
      <c r="H59" s="2">
        <f t="shared" si="1"/>
        <v>0.42999999783933163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550010.73</v>
      </c>
      <c r="D73" s="1">
        <f>'PR-RAS'!E77</f>
        <v>0</v>
      </c>
      <c r="E73" s="1">
        <v>0</v>
      </c>
      <c r="F73" s="1">
        <v>0</v>
      </c>
      <c r="G73" s="2">
        <f t="shared" si="0"/>
        <v>39600.772559999998</v>
      </c>
      <c r="H73" s="2">
        <f t="shared" si="1"/>
        <v>0.27000000001862645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8224.83</v>
      </c>
      <c r="D74" s="1">
        <f>'PR-RAS'!E78</f>
        <v>0</v>
      </c>
      <c r="E74" s="1">
        <v>0</v>
      </c>
      <c r="F74" s="1">
        <v>0</v>
      </c>
      <c r="G74" s="2">
        <f t="shared" si="0"/>
        <v>600.41258999999991</v>
      </c>
      <c r="H74" s="2">
        <f t="shared" si="1"/>
        <v>0.17000000000007276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541785.9</v>
      </c>
      <c r="D75" s="1">
        <f>'PR-RAS'!E79</f>
        <v>0</v>
      </c>
      <c r="E75" s="1">
        <v>0</v>
      </c>
      <c r="F75" s="1">
        <v>0</v>
      </c>
      <c r="G75" s="2">
        <f t="shared" si="0"/>
        <v>40092.156600000002</v>
      </c>
      <c r="H75" s="2">
        <f t="shared" si="1"/>
        <v>9.9999999976716936E-2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24202.55</v>
      </c>
      <c r="D78" s="1">
        <f>'PR-RAS'!E82</f>
        <v>64036.69</v>
      </c>
      <c r="E78" s="1">
        <v>0</v>
      </c>
      <c r="F78" s="1">
        <v>0</v>
      </c>
      <c r="G78" s="2">
        <f t="shared" si="0"/>
        <v>11725.24661</v>
      </c>
      <c r="H78" s="2">
        <f t="shared" si="1"/>
        <v>0.75999999999839929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24202.55</v>
      </c>
      <c r="D79" s="1">
        <f>'PR-RAS'!E83</f>
        <v>64036.69</v>
      </c>
      <c r="E79" s="1">
        <v>0</v>
      </c>
      <c r="F79" s="1">
        <v>0</v>
      </c>
      <c r="G79" s="2">
        <f t="shared" si="0"/>
        <v>11877.52254</v>
      </c>
      <c r="H79" s="2">
        <f t="shared" si="1"/>
        <v>0.75999999999839929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4.07</v>
      </c>
      <c r="D81" s="1">
        <f>'PR-RAS'!E85</f>
        <v>7.97</v>
      </c>
      <c r="E81" s="1">
        <v>0</v>
      </c>
      <c r="F81" s="1">
        <v>0</v>
      </c>
      <c r="G81" s="2">
        <f t="shared" si="0"/>
        <v>1.6007999999999998</v>
      </c>
      <c r="H81" s="2">
        <f t="shared" si="1"/>
        <v>0.10000000000000053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24198.48</v>
      </c>
      <c r="D82" s="1">
        <f>'PR-RAS'!E86</f>
        <v>64028.72</v>
      </c>
      <c r="E82" s="1">
        <v>0</v>
      </c>
      <c r="F82" s="1">
        <v>0</v>
      </c>
      <c r="G82" s="2">
        <f t="shared" si="0"/>
        <v>12332.729520000001</v>
      </c>
      <c r="H82" s="2">
        <f t="shared" si="1"/>
        <v>0.75999999999839929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12649319.27</v>
      </c>
      <c r="D102" s="1">
        <f>'PR-RAS'!E106</f>
        <v>17943858.07</v>
      </c>
      <c r="E102" s="1">
        <v>0</v>
      </c>
      <c r="F102" s="1">
        <v>0</v>
      </c>
      <c r="G102" s="2">
        <f t="shared" si="0"/>
        <v>4902240.5764100002</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12649319.27</v>
      </c>
      <c r="D108" s="1">
        <f>'PR-RAS'!E112</f>
        <v>17943858.07</v>
      </c>
      <c r="E108" s="1">
        <v>0</v>
      </c>
      <c r="F108" s="1">
        <v>0</v>
      </c>
      <c r="G108" s="2">
        <f t="shared" si="0"/>
        <v>5193462.7888699993</v>
      </c>
      <c r="H108" s="2">
        <f t="shared" si="1"/>
        <v>0.33999999985098839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12649319.27</v>
      </c>
      <c r="D113" s="1">
        <f>'PR-RAS'!E117</f>
        <v>17943858.07</v>
      </c>
      <c r="E113" s="1">
        <v>0</v>
      </c>
      <c r="F113" s="1">
        <v>0</v>
      </c>
      <c r="G113" s="2">
        <f t="shared" si="0"/>
        <v>5436147.9659199994</v>
      </c>
      <c r="H113" s="2">
        <f t="shared" si="1"/>
        <v>0.33999999985098839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5624970.1699999999</v>
      </c>
      <c r="D120" s="1">
        <f>'PR-RAS'!E124</f>
        <v>4350724.59</v>
      </c>
      <c r="E120" s="1">
        <v>0</v>
      </c>
      <c r="F120" s="1">
        <v>0</v>
      </c>
      <c r="G120" s="2">
        <f t="shared" si="0"/>
        <v>1704843.9026499998</v>
      </c>
      <c r="H120" s="2">
        <f t="shared" si="1"/>
        <v>0.58000000007450581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2982407.65</v>
      </c>
      <c r="D121" s="1">
        <f>'PR-RAS'!E125</f>
        <v>2689109.67</v>
      </c>
      <c r="E121" s="1">
        <v>0</v>
      </c>
      <c r="F121" s="1">
        <v>0</v>
      </c>
      <c r="G121" s="2">
        <f t="shared" si="0"/>
        <v>1003275.2387999999</v>
      </c>
      <c r="H121" s="2">
        <f t="shared" si="1"/>
        <v>0.68000000016763806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2982407.65</v>
      </c>
      <c r="D123" s="1">
        <f>'PR-RAS'!E127</f>
        <v>2689109.67</v>
      </c>
      <c r="E123" s="1">
        <v>0</v>
      </c>
      <c r="F123" s="1">
        <v>0</v>
      </c>
      <c r="G123" s="2">
        <f t="shared" si="0"/>
        <v>1019996.49278</v>
      </c>
      <c r="H123" s="2">
        <f t="shared" si="1"/>
        <v>0.68000000016763806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2642562.52</v>
      </c>
      <c r="D124" s="1">
        <f>'PR-RAS'!E128</f>
        <v>1661614.92</v>
      </c>
      <c r="E124" s="1">
        <v>0</v>
      </c>
      <c r="F124" s="1">
        <v>0</v>
      </c>
      <c r="G124" s="2">
        <f t="shared" si="0"/>
        <v>733792.46027999988</v>
      </c>
      <c r="H124" s="2">
        <f t="shared" si="1"/>
        <v>0.56000000005587935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2276838.4300000002</v>
      </c>
      <c r="D125" s="1">
        <f>'PR-RAS'!E129</f>
        <v>1415404.14</v>
      </c>
      <c r="E125" s="1">
        <v>0</v>
      </c>
      <c r="F125" s="1">
        <v>0</v>
      </c>
      <c r="G125" s="2">
        <f t="shared" si="0"/>
        <v>633348.19203999999</v>
      </c>
      <c r="H125" s="2">
        <f t="shared" si="1"/>
        <v>0.57000000006519258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365724.09</v>
      </c>
      <c r="D126" s="1">
        <f>'PR-RAS'!E130</f>
        <v>246210.78</v>
      </c>
      <c r="E126" s="1">
        <v>0</v>
      </c>
      <c r="F126" s="1">
        <v>0</v>
      </c>
      <c r="G126" s="2">
        <f t="shared" si="0"/>
        <v>107268.20625</v>
      </c>
      <c r="H126" s="2">
        <f t="shared" si="1"/>
        <v>0.31000000002677552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237373435.93000001</v>
      </c>
      <c r="D129" s="1">
        <f>'PR-RAS'!E133</f>
        <v>266572233.09999999</v>
      </c>
      <c r="E129" s="1">
        <v>0</v>
      </c>
      <c r="F129" s="1">
        <v>0</v>
      </c>
      <c r="G129" s="2">
        <f t="shared" si="0"/>
        <v>98626291.472640008</v>
      </c>
      <c r="H129" s="2">
        <f t="shared" si="1"/>
        <v>0.16999998688697815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36423698.599999994</v>
      </c>
      <c r="D130" s="1">
        <f>'PR-RAS'!E134</f>
        <v>35779798.210000001</v>
      </c>
      <c r="E130" s="1">
        <v>0</v>
      </c>
      <c r="F130" s="1">
        <v>0</v>
      </c>
      <c r="G130" s="2">
        <f t="shared" si="0"/>
        <v>13929845.05758</v>
      </c>
      <c r="H130" s="2">
        <f t="shared" si="1"/>
        <v>0.61000000685453415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18044480.109999999</v>
      </c>
      <c r="D131" s="1">
        <f>'PR-RAS'!E135</f>
        <v>13305551.689999999</v>
      </c>
      <c r="E131" s="1">
        <v>0</v>
      </c>
      <c r="F131" s="1">
        <v>0</v>
      </c>
      <c r="G131" s="2">
        <f t="shared" si="0"/>
        <v>5805225.8536999999</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18379218.489999998</v>
      </c>
      <c r="D132" s="1">
        <f>'PR-RAS'!E136</f>
        <v>22474246.52</v>
      </c>
      <c r="E132" s="1">
        <v>0</v>
      </c>
      <c r="F132" s="1">
        <v>0</v>
      </c>
      <c r="G132" s="2">
        <f t="shared" si="0"/>
        <v>8295930.2104300009</v>
      </c>
      <c r="H132" s="2">
        <f t="shared" si="1"/>
        <v>0.9699999988079071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200949737.33000001</v>
      </c>
      <c r="D134" s="1">
        <f>'PR-RAS'!E138</f>
        <v>230792434.88999999</v>
      </c>
      <c r="E134" s="1">
        <v>0</v>
      </c>
      <c r="F134" s="1">
        <v>0</v>
      </c>
      <c r="G134" s="2">
        <f t="shared" si="0"/>
        <v>88117102.745630011</v>
      </c>
      <c r="H134" s="2">
        <f t="shared" si="1"/>
        <v>0.4400000274181366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64670.38</v>
      </c>
      <c r="D135" s="1">
        <f>'PR-RAS'!E139</f>
        <v>39558.980000000003</v>
      </c>
      <c r="E135" s="1">
        <v>0</v>
      </c>
      <c r="F135" s="1">
        <v>0</v>
      </c>
      <c r="G135" s="2">
        <f t="shared" si="0"/>
        <v>19267.637559999999</v>
      </c>
      <c r="H135" s="2">
        <f t="shared" si="1"/>
        <v>0.39999999999417923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64670.38</v>
      </c>
      <c r="D146" s="1">
        <f>'PR-RAS'!E150</f>
        <v>39558.980000000003</v>
      </c>
      <c r="E146" s="1">
        <v>0</v>
      </c>
      <c r="F146" s="1">
        <v>0</v>
      </c>
      <c r="G146" s="2">
        <f t="shared" si="0"/>
        <v>20849.309299999997</v>
      </c>
      <c r="H146" s="2">
        <f t="shared" si="1"/>
        <v>0.39999999999417923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263753732.09</v>
      </c>
      <c r="D147" s="1">
        <f>'PR-RAS'!E151</f>
        <v>307658962.83999997</v>
      </c>
      <c r="E147" s="1">
        <v>0</v>
      </c>
      <c r="F147" s="1">
        <v>0</v>
      </c>
      <c r="G147" s="2">
        <f t="shared" si="0"/>
        <v>128344462.03441998</v>
      </c>
      <c r="H147" s="2">
        <f t="shared" si="1"/>
        <v>0.25000002980232239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118150023.84999999</v>
      </c>
      <c r="D148" s="1">
        <f>'PR-RAS'!E152</f>
        <v>151535751.99000001</v>
      </c>
      <c r="E148" s="1">
        <v>0</v>
      </c>
      <c r="F148" s="1">
        <v>0</v>
      </c>
      <c r="G148" s="2">
        <f t="shared" si="0"/>
        <v>61919564.591010004</v>
      </c>
      <c r="H148" s="2">
        <f t="shared" si="1"/>
        <v>0.15999999642372131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101099342.03999999</v>
      </c>
      <c r="D149" s="1">
        <f>'PR-RAS'!E153</f>
        <v>130320118.84</v>
      </c>
      <c r="E149" s="1">
        <v>0</v>
      </c>
      <c r="F149" s="1">
        <v>0</v>
      </c>
      <c r="G149" s="2">
        <f t="shared" si="0"/>
        <v>53537457.798560001</v>
      </c>
      <c r="H149" s="2">
        <f t="shared" si="1"/>
        <v>0.19999998807907104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101056818.38</v>
      </c>
      <c r="D150" s="1">
        <f>'PR-RAS'!E154</f>
        <v>118578262.87</v>
      </c>
      <c r="E150" s="1">
        <v>0</v>
      </c>
      <c r="F150" s="1">
        <v>0</v>
      </c>
      <c r="G150" s="2">
        <f t="shared" si="0"/>
        <v>50393788.273879997</v>
      </c>
      <c r="H150" s="2">
        <f t="shared" si="1"/>
        <v>0.50999999046325684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11741855.970000001</v>
      </c>
      <c r="E152" s="1">
        <v>0</v>
      </c>
      <c r="F152" s="1">
        <v>0</v>
      </c>
      <c r="G152" s="2">
        <f t="shared" si="0"/>
        <v>3546040.50294</v>
      </c>
      <c r="H152" s="2">
        <f t="shared" si="1"/>
        <v>2.9999999329447746E-2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42523.66</v>
      </c>
      <c r="D153" s="1">
        <f>'PR-RAS'!E157</f>
        <v>0</v>
      </c>
      <c r="E153" s="1">
        <v>0</v>
      </c>
      <c r="F153" s="1">
        <v>0</v>
      </c>
      <c r="G153" s="2">
        <f t="shared" si="0"/>
        <v>6463.5963200000006</v>
      </c>
      <c r="H153" s="2">
        <f t="shared" si="1"/>
        <v>0.33999999999650754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3135310.34</v>
      </c>
      <c r="D154" s="1">
        <f>'PR-RAS'!E158</f>
        <v>3621297.35</v>
      </c>
      <c r="E154" s="1">
        <v>0</v>
      </c>
      <c r="F154" s="1">
        <v>0</v>
      </c>
      <c r="G154" s="2">
        <f t="shared" si="0"/>
        <v>1587819.4711199999</v>
      </c>
      <c r="H154" s="2">
        <f t="shared" si="1"/>
        <v>0.68999999994412065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13915371.470000001</v>
      </c>
      <c r="D155" s="1">
        <f>'PR-RAS'!E159</f>
        <v>17594335.800000001</v>
      </c>
      <c r="E155" s="1">
        <v>0</v>
      </c>
      <c r="F155" s="1">
        <v>0</v>
      </c>
      <c r="G155" s="2">
        <f t="shared" si="0"/>
        <v>7562022.6327799996</v>
      </c>
      <c r="H155" s="2">
        <f t="shared" si="1"/>
        <v>0.66999999992549419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13915371.470000001</v>
      </c>
      <c r="D157" s="1">
        <f>'PR-RAS'!E161</f>
        <v>17594335.800000001</v>
      </c>
      <c r="E157" s="1">
        <v>0</v>
      </c>
      <c r="F157" s="1">
        <v>0</v>
      </c>
      <c r="G157" s="2">
        <f t="shared" si="0"/>
        <v>7660230.7189199999</v>
      </c>
      <c r="H157" s="2">
        <f t="shared" si="1"/>
        <v>0.66999999992549419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143951663.22</v>
      </c>
      <c r="D159" s="1">
        <f>'PR-RAS'!E163</f>
        <v>154283386.32999998</v>
      </c>
      <c r="E159" s="1">
        <v>0</v>
      </c>
      <c r="F159" s="1">
        <v>0</v>
      </c>
      <c r="G159" s="2">
        <f t="shared" si="0"/>
        <v>71497912.869039997</v>
      </c>
      <c r="H159" s="2">
        <f t="shared" si="1"/>
        <v>0.54999998211860657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3249178.3</v>
      </c>
      <c r="D160" s="1">
        <f>'PR-RAS'!E164</f>
        <v>3523876.3999999994</v>
      </c>
      <c r="E160" s="1">
        <v>0</v>
      </c>
      <c r="F160" s="1">
        <v>0</v>
      </c>
      <c r="G160" s="2">
        <f t="shared" si="0"/>
        <v>1637212.0448999996</v>
      </c>
      <c r="H160" s="2">
        <f t="shared" si="1"/>
        <v>0.69999999925494194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151890.73000000001</v>
      </c>
      <c r="D161" s="1">
        <f>'PR-RAS'!E165</f>
        <v>202744.03</v>
      </c>
      <c r="E161" s="1">
        <v>0</v>
      </c>
      <c r="F161" s="1">
        <v>0</v>
      </c>
      <c r="G161" s="2">
        <f t="shared" si="0"/>
        <v>89180.606400000004</v>
      </c>
      <c r="H161" s="2">
        <f t="shared" si="1"/>
        <v>0.29999999998835847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2947882.53</v>
      </c>
      <c r="D162" s="1">
        <f>'PR-RAS'!E166</f>
        <v>3083350.08</v>
      </c>
      <c r="E162" s="1">
        <v>0</v>
      </c>
      <c r="F162" s="1">
        <v>0</v>
      </c>
      <c r="G162" s="2">
        <f t="shared" si="0"/>
        <v>1467447.8130900001</v>
      </c>
      <c r="H162" s="2">
        <f t="shared" si="1"/>
        <v>0.55000000027939677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149405.04</v>
      </c>
      <c r="D163" s="1">
        <f>'PR-RAS'!E167</f>
        <v>236333.24</v>
      </c>
      <c r="E163" s="1">
        <v>0</v>
      </c>
      <c r="F163" s="1">
        <v>0</v>
      </c>
      <c r="G163" s="2">
        <f t="shared" si="0"/>
        <v>100775.58624</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1449.05</v>
      </c>
      <c r="E164" s="1">
        <v>0</v>
      </c>
      <c r="F164" s="1">
        <v>0</v>
      </c>
      <c r="G164" s="2">
        <f t="shared" si="0"/>
        <v>472.39030000000002</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123995406.20999999</v>
      </c>
      <c r="D165" s="1">
        <f>'PR-RAS'!E169</f>
        <v>133089465.85999998</v>
      </c>
      <c r="E165" s="1">
        <v>0</v>
      </c>
      <c r="F165" s="1">
        <v>0</v>
      </c>
      <c r="G165" s="2">
        <f t="shared" si="0"/>
        <v>63988591.420519993</v>
      </c>
      <c r="H165" s="2">
        <f t="shared" si="1"/>
        <v>0.35000000894069672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1438724.69</v>
      </c>
      <c r="D166" s="1">
        <f>'PR-RAS'!E170</f>
        <v>1660205.07</v>
      </c>
      <c r="E166" s="1">
        <v>0</v>
      </c>
      <c r="F166" s="1">
        <v>0</v>
      </c>
      <c r="G166" s="2">
        <f t="shared" si="0"/>
        <v>785257.24695000006</v>
      </c>
      <c r="H166" s="2">
        <f t="shared" si="1"/>
        <v>0.38000000012107193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118924281.81999999</v>
      </c>
      <c r="D167" s="1">
        <f>'PR-RAS'!E171</f>
        <v>127398008.05</v>
      </c>
      <c r="E167" s="1">
        <v>0</v>
      </c>
      <c r="F167" s="1">
        <v>0</v>
      </c>
      <c r="G167" s="2">
        <f t="shared" si="0"/>
        <v>62037569.454719998</v>
      </c>
      <c r="H167" s="2">
        <f t="shared" si="1"/>
        <v>0.23000000417232513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2595049.81</v>
      </c>
      <c r="D168" s="1">
        <f>'PR-RAS'!E172</f>
        <v>2610831.25</v>
      </c>
      <c r="E168" s="1">
        <v>0</v>
      </c>
      <c r="F168" s="1">
        <v>0</v>
      </c>
      <c r="G168" s="2">
        <f t="shared" si="0"/>
        <v>1305390.9557700001</v>
      </c>
      <c r="H168" s="2">
        <f t="shared" si="1"/>
        <v>0.43999999994412065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338965.65</v>
      </c>
      <c r="D169" s="1">
        <f>'PR-RAS'!E173</f>
        <v>326942.71999999997</v>
      </c>
      <c r="E169" s="1">
        <v>0</v>
      </c>
      <c r="F169" s="1">
        <v>0</v>
      </c>
      <c r="G169" s="2">
        <f t="shared" si="0"/>
        <v>166798.98312000002</v>
      </c>
      <c r="H169" s="2">
        <f t="shared" si="1"/>
        <v>0.63000000000465661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698384.24</v>
      </c>
      <c r="D170" s="1">
        <f>'PR-RAS'!E174</f>
        <v>1093478.77</v>
      </c>
      <c r="E170" s="1">
        <v>0</v>
      </c>
      <c r="F170" s="1">
        <v>0</v>
      </c>
      <c r="G170" s="2">
        <f t="shared" si="0"/>
        <v>487622.76082000008</v>
      </c>
      <c r="H170" s="2">
        <f t="shared" si="1"/>
        <v>0.46999999997206032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15298304.860000001</v>
      </c>
      <c r="D173" s="1">
        <f>'PR-RAS'!E177</f>
        <v>16505174.919999998</v>
      </c>
      <c r="E173" s="1">
        <v>0</v>
      </c>
      <c r="F173" s="1">
        <v>0</v>
      </c>
      <c r="G173" s="2">
        <f t="shared" si="0"/>
        <v>8309088.6083999984</v>
      </c>
      <c r="H173" s="2">
        <f t="shared" si="1"/>
        <v>0.22000000067055225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258379.53</v>
      </c>
      <c r="D174" s="1">
        <f>'PR-RAS'!E178</f>
        <v>329479.93</v>
      </c>
      <c r="E174" s="1">
        <v>0</v>
      </c>
      <c r="F174" s="1">
        <v>0</v>
      </c>
      <c r="G174" s="2">
        <f t="shared" si="0"/>
        <v>158699.71446999998</v>
      </c>
      <c r="H174" s="2">
        <f t="shared" si="1"/>
        <v>0.54000000000814907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4626361.09</v>
      </c>
      <c r="D175" s="1">
        <f>'PR-RAS'!E179</f>
        <v>5667006.1200000001</v>
      </c>
      <c r="E175" s="1">
        <v>0</v>
      </c>
      <c r="F175" s="1">
        <v>0</v>
      </c>
      <c r="G175" s="2">
        <f t="shared" si="0"/>
        <v>2777104.9594199997</v>
      </c>
      <c r="H175" s="2">
        <f t="shared" si="1"/>
        <v>0.2099999999627471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122231.22</v>
      </c>
      <c r="D176" s="1">
        <f>'PR-RAS'!E180</f>
        <v>64150.8</v>
      </c>
      <c r="E176" s="1">
        <v>0</v>
      </c>
      <c r="F176" s="1">
        <v>0</v>
      </c>
      <c r="G176" s="2">
        <f t="shared" si="0"/>
        <v>43843.243499999997</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1198381.57</v>
      </c>
      <c r="D177" s="1">
        <f>'PR-RAS'!E181</f>
        <v>1947584.64</v>
      </c>
      <c r="E177" s="1">
        <v>0</v>
      </c>
      <c r="F177" s="1">
        <v>0</v>
      </c>
      <c r="G177" s="2">
        <f t="shared" si="0"/>
        <v>896464.94959999993</v>
      </c>
      <c r="H177" s="2">
        <f t="shared" si="1"/>
        <v>0.7900000000372529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220009.79</v>
      </c>
      <c r="D178" s="1">
        <f>'PR-RAS'!E182</f>
        <v>203068.6</v>
      </c>
      <c r="E178" s="1">
        <v>0</v>
      </c>
      <c r="F178" s="1">
        <v>0</v>
      </c>
      <c r="G178" s="2">
        <f t="shared" si="0"/>
        <v>110828.01723</v>
      </c>
      <c r="H178" s="2">
        <f t="shared" si="1"/>
        <v>0.60999999998603016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1236433.49</v>
      </c>
      <c r="D179" s="1">
        <f>'PR-RAS'!E183</f>
        <v>1641282.4</v>
      </c>
      <c r="E179" s="1">
        <v>0</v>
      </c>
      <c r="F179" s="1">
        <v>0</v>
      </c>
      <c r="G179" s="2">
        <f t="shared" si="0"/>
        <v>804381.69562000001</v>
      </c>
      <c r="H179" s="2">
        <f t="shared" si="1"/>
        <v>0.88999999989755452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2952758.38</v>
      </c>
      <c r="D180" s="1">
        <f>'PR-RAS'!E184</f>
        <v>1689034.8</v>
      </c>
      <c r="E180" s="1">
        <v>0</v>
      </c>
      <c r="F180" s="1">
        <v>0</v>
      </c>
      <c r="G180" s="2">
        <f t="shared" si="0"/>
        <v>1133218.20842</v>
      </c>
      <c r="H180" s="2">
        <f t="shared" si="1"/>
        <v>0.57999999984167516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1003882.82</v>
      </c>
      <c r="D181" s="1">
        <f>'PR-RAS'!E185</f>
        <v>1314119.6000000001</v>
      </c>
      <c r="E181" s="1">
        <v>0</v>
      </c>
      <c r="F181" s="1">
        <v>0</v>
      </c>
      <c r="G181" s="2">
        <f t="shared" si="0"/>
        <v>653781.96360000002</v>
      </c>
      <c r="H181" s="2">
        <f t="shared" si="1"/>
        <v>0.57999999995809048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3679866.97</v>
      </c>
      <c r="D182" s="1">
        <f>'PR-RAS'!E186</f>
        <v>3649448.03</v>
      </c>
      <c r="E182" s="1">
        <v>0</v>
      </c>
      <c r="F182" s="1">
        <v>0</v>
      </c>
      <c r="G182" s="2">
        <f t="shared" si="0"/>
        <v>1987156.1084299998</v>
      </c>
      <c r="H182" s="2">
        <f t="shared" si="1"/>
        <v>5.9999999590218067E-2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7985</v>
      </c>
      <c r="D183" s="1">
        <f>'PR-RAS'!E187</f>
        <v>12620.1</v>
      </c>
      <c r="E183" s="1">
        <v>0</v>
      </c>
      <c r="F183" s="1">
        <v>0</v>
      </c>
      <c r="G183" s="2">
        <f t="shared" si="0"/>
        <v>6046.9863999999989</v>
      </c>
      <c r="H183" s="2">
        <f t="shared" si="1"/>
        <v>0.1000000000003638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1400788.8499999999</v>
      </c>
      <c r="D184" s="1">
        <f>'PR-RAS'!E188</f>
        <v>1152249.05</v>
      </c>
      <c r="E184" s="1">
        <v>0</v>
      </c>
      <c r="F184" s="1">
        <v>0</v>
      </c>
      <c r="G184" s="2">
        <f t="shared" si="0"/>
        <v>678067.51185000001</v>
      </c>
      <c r="H184" s="2">
        <f t="shared" si="1"/>
        <v>0.20000000018626451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4793.25</v>
      </c>
      <c r="D185" s="1">
        <f>'PR-RAS'!E189</f>
        <v>5664.87</v>
      </c>
      <c r="E185" s="1">
        <v>0</v>
      </c>
      <c r="F185" s="1">
        <v>0</v>
      </c>
      <c r="G185" s="2">
        <f t="shared" si="0"/>
        <v>2966.6301599999997</v>
      </c>
      <c r="H185" s="2">
        <f t="shared" si="1"/>
        <v>0.38000000000010914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517632.38</v>
      </c>
      <c r="D186" s="1">
        <f>'PR-RAS'!E190</f>
        <v>528944.71</v>
      </c>
      <c r="E186" s="1">
        <v>0</v>
      </c>
      <c r="F186" s="1">
        <v>0</v>
      </c>
      <c r="G186" s="2">
        <f t="shared" si="0"/>
        <v>291471.53299999994</v>
      </c>
      <c r="H186" s="2">
        <f t="shared" si="1"/>
        <v>0.67000000004190952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3844.37</v>
      </c>
      <c r="D187" s="1">
        <f>'PR-RAS'!E191</f>
        <v>4007.01</v>
      </c>
      <c r="E187" s="1">
        <v>0</v>
      </c>
      <c r="F187" s="1">
        <v>0</v>
      </c>
      <c r="G187" s="2">
        <f t="shared" si="0"/>
        <v>2205.6605399999999</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11083.71</v>
      </c>
      <c r="D188" s="1">
        <f>'PR-RAS'!E192</f>
        <v>12637.42</v>
      </c>
      <c r="E188" s="1">
        <v>0</v>
      </c>
      <c r="F188" s="1">
        <v>0</v>
      </c>
      <c r="G188" s="2">
        <f t="shared" si="0"/>
        <v>6799.0488500000001</v>
      </c>
      <c r="H188" s="2">
        <f t="shared" si="1"/>
        <v>0.71000000000094587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110181.03</v>
      </c>
      <c r="D189" s="1">
        <f>'PR-RAS'!E193</f>
        <v>142359.17000000001</v>
      </c>
      <c r="E189" s="1">
        <v>0</v>
      </c>
      <c r="F189" s="1">
        <v>0</v>
      </c>
      <c r="G189" s="2">
        <f t="shared" si="0"/>
        <v>74241.081560000006</v>
      </c>
      <c r="H189" s="2">
        <f t="shared" si="1"/>
        <v>0.20000000001164153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745313.98</v>
      </c>
      <c r="D190" s="1">
        <f>'PR-RAS'!E194</f>
        <v>433447.35</v>
      </c>
      <c r="E190" s="1">
        <v>0</v>
      </c>
      <c r="F190" s="1">
        <v>0</v>
      </c>
      <c r="G190" s="2">
        <f t="shared" si="0"/>
        <v>304707.44052</v>
      </c>
      <c r="H190" s="2">
        <f t="shared" si="1"/>
        <v>0.36999999999534339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7940.13</v>
      </c>
      <c r="D191" s="1">
        <f>'PR-RAS'!E195</f>
        <v>25188.52</v>
      </c>
      <c r="E191" s="1">
        <v>0</v>
      </c>
      <c r="F191" s="1">
        <v>0</v>
      </c>
      <c r="G191" s="2">
        <f t="shared" si="0"/>
        <v>11080.2623</v>
      </c>
      <c r="H191" s="2">
        <f t="shared" si="1"/>
        <v>0.60999999999967258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848540.55</v>
      </c>
      <c r="D192" s="1">
        <f>'PR-RAS'!E196</f>
        <v>1721892.8900000001</v>
      </c>
      <c r="E192" s="1">
        <v>0</v>
      </c>
      <c r="F192" s="1">
        <v>0</v>
      </c>
      <c r="G192" s="2">
        <f t="shared" si="0"/>
        <v>819834.32903000002</v>
      </c>
      <c r="H192" s="2">
        <f t="shared" si="1"/>
        <v>0.55999999982304871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848540.55</v>
      </c>
      <c r="D206" s="1">
        <f>'PR-RAS'!E210</f>
        <v>1721892.8900000001</v>
      </c>
      <c r="E206" s="1">
        <v>0</v>
      </c>
      <c r="F206" s="1">
        <v>0</v>
      </c>
      <c r="G206" s="2">
        <f t="shared" si="0"/>
        <v>879926.89764999994</v>
      </c>
      <c r="H206" s="2">
        <f t="shared" si="1"/>
        <v>0.55999999982304871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11785.27</v>
      </c>
      <c r="D207" s="1">
        <f>'PR-RAS'!E211</f>
        <v>12514.54</v>
      </c>
      <c r="E207" s="1">
        <v>0</v>
      </c>
      <c r="F207" s="1">
        <v>0</v>
      </c>
      <c r="G207" s="2">
        <f t="shared" si="0"/>
        <v>7583.7561000000005</v>
      </c>
      <c r="H207" s="2">
        <f t="shared" si="1"/>
        <v>0.72999999999956344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836719.1</v>
      </c>
      <c r="D209" s="1">
        <f>'PR-RAS'!E213</f>
        <v>1709335.62</v>
      </c>
      <c r="E209" s="1">
        <v>0</v>
      </c>
      <c r="F209" s="1">
        <v>0</v>
      </c>
      <c r="G209" s="2">
        <f t="shared" si="0"/>
        <v>885121.19071999996</v>
      </c>
      <c r="H209" s="2">
        <f t="shared" si="1"/>
        <v>0.47999999986495823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36.18</v>
      </c>
      <c r="D210" s="1">
        <f>'PR-RAS'!E214</f>
        <v>42.73</v>
      </c>
      <c r="E210" s="1">
        <v>0</v>
      </c>
      <c r="F210" s="1">
        <v>0</v>
      </c>
      <c r="G210" s="2">
        <f t="shared" si="0"/>
        <v>25.422759999999997</v>
      </c>
      <c r="H210" s="2">
        <f t="shared" si="1"/>
        <v>0.45000000000000284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803504.47000000009</v>
      </c>
      <c r="D259" s="1">
        <f>'PR-RAS'!E263</f>
        <v>117931.62999999999</v>
      </c>
      <c r="E259" s="1">
        <v>0</v>
      </c>
      <c r="F259" s="1">
        <v>0</v>
      </c>
      <c r="G259" s="2">
        <f t="shared" si="0"/>
        <v>268156.87434000004</v>
      </c>
      <c r="H259" s="2">
        <f t="shared" si="1"/>
        <v>0.84000000009837095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803504.47000000009</v>
      </c>
      <c r="D269" s="1">
        <f>'PR-RAS'!E273</f>
        <v>117931.62999999999</v>
      </c>
      <c r="E269" s="1">
        <v>0</v>
      </c>
      <c r="F269" s="1">
        <v>0</v>
      </c>
      <c r="G269" s="2">
        <f t="shared" si="8"/>
        <v>278550.55164000002</v>
      </c>
      <c r="H269" s="2">
        <f t="shared" si="9"/>
        <v>0.84000000009837095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11398.66</v>
      </c>
      <c r="D272" s="1">
        <f>'PR-RAS'!E276</f>
        <v>15969.2</v>
      </c>
      <c r="E272" s="1">
        <v>0</v>
      </c>
      <c r="F272" s="1">
        <v>0</v>
      </c>
      <c r="G272" s="2">
        <f t="shared" si="8"/>
        <v>11744.34326</v>
      </c>
      <c r="H272" s="2">
        <f t="shared" si="9"/>
        <v>0.54000000000087311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791890.81</v>
      </c>
      <c r="D273" s="1">
        <f>'PR-RAS'!E277</f>
        <v>101962.43</v>
      </c>
      <c r="E273" s="1">
        <v>0</v>
      </c>
      <c r="F273" s="1">
        <v>0</v>
      </c>
      <c r="G273" s="2">
        <f t="shared" si="8"/>
        <v>270861.86224000005</v>
      </c>
      <c r="H273" s="2">
        <f t="shared" si="9"/>
        <v>0.61999999993713573</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215</v>
      </c>
      <c r="D274" s="1">
        <f>'PR-RAS'!E278</f>
        <v>0</v>
      </c>
      <c r="E274" s="1">
        <v>0</v>
      </c>
      <c r="F274" s="1">
        <v>0</v>
      </c>
      <c r="G274" s="2">
        <f t="shared" si="8"/>
        <v>58.695000000000007</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263753732.09</v>
      </c>
      <c r="D285" s="1">
        <f>'PR-RAS'!E289</f>
        <v>307658962.83999997</v>
      </c>
      <c r="E285" s="1">
        <v>0</v>
      </c>
      <c r="F285" s="1">
        <v>0</v>
      </c>
      <c r="G285" s="2">
        <f t="shared" si="8"/>
        <v>249656350.80667996</v>
      </c>
      <c r="H285" s="2">
        <f t="shared" si="9"/>
        <v>0.25000002980232239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43243336.159999996</v>
      </c>
      <c r="D286" s="1">
        <f>'PR-RAS'!E290</f>
        <v>9429943.9100000262</v>
      </c>
      <c r="E286" s="1">
        <v>0</v>
      </c>
      <c r="F286" s="1">
        <v>0</v>
      </c>
      <c r="G286" s="2">
        <f t="shared" si="8"/>
        <v>17699418.834300011</v>
      </c>
      <c r="H286" s="2">
        <f t="shared" si="9"/>
        <v>0.24999997019767761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6908842.29</v>
      </c>
      <c r="E288" s="1">
        <v>0</v>
      </c>
      <c r="F288" s="1">
        <v>0</v>
      </c>
      <c r="G288" s="2">
        <f t="shared" si="8"/>
        <v>3965675.4744599997</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15279070.57</v>
      </c>
      <c r="D289" s="1">
        <f>'PR-RAS'!E293</f>
        <v>0</v>
      </c>
      <c r="E289" s="1">
        <v>0</v>
      </c>
      <c r="F289" s="1">
        <v>0</v>
      </c>
      <c r="G289" s="2">
        <f t="shared" si="8"/>
        <v>4400372.3241599994</v>
      </c>
      <c r="H289" s="2">
        <f t="shared" si="9"/>
        <v>0.42999999970197678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14338580.960000001</v>
      </c>
      <c r="D290" s="1">
        <f>'PR-RAS'!E294</f>
        <v>16050438.92</v>
      </c>
      <c r="E290" s="1">
        <v>0</v>
      </c>
      <c r="F290" s="1">
        <v>0</v>
      </c>
      <c r="G290" s="2">
        <f t="shared" si="8"/>
        <v>13421003.593199998</v>
      </c>
      <c r="H290" s="2">
        <f t="shared" si="9"/>
        <v>0.11999999918043613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3253540.57</v>
      </c>
      <c r="D291" s="1">
        <f>'PR-RAS'!E295</f>
        <v>2473103.29</v>
      </c>
      <c r="E291" s="1">
        <v>0</v>
      </c>
      <c r="F291" s="1">
        <v>0</v>
      </c>
      <c r="G291" s="2">
        <f t="shared" si="8"/>
        <v>2377926.6735</v>
      </c>
      <c r="H291" s="2">
        <f t="shared" si="9"/>
        <v>0.72000000020489097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12448008.710000001</v>
      </c>
      <c r="D292" s="1">
        <f>'PR-RAS'!E296</f>
        <v>12783381.390000001</v>
      </c>
      <c r="E292" s="1">
        <v>0</v>
      </c>
      <c r="F292" s="1">
        <v>0</v>
      </c>
      <c r="G292" s="2">
        <f t="shared" si="8"/>
        <v>11062298.503590001</v>
      </c>
      <c r="H292" s="2">
        <f t="shared" si="9"/>
        <v>0.67999999970197678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1464.8600000000001</v>
      </c>
      <c r="D293" s="1">
        <f>'PR-RAS'!E298</f>
        <v>202.9</v>
      </c>
      <c r="E293" s="1">
        <v>0</v>
      </c>
      <c r="F293" s="1">
        <v>0</v>
      </c>
      <c r="G293" s="2">
        <f t="shared" si="8"/>
        <v>546.23271999999997</v>
      </c>
      <c r="H293" s="2">
        <f t="shared" si="9"/>
        <v>0.23999999999986699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1464.8600000000001</v>
      </c>
      <c r="D306" s="1">
        <f>'PR-RAS'!E311</f>
        <v>202.9</v>
      </c>
      <c r="E306" s="1">
        <v>0</v>
      </c>
      <c r="F306" s="1">
        <v>0</v>
      </c>
      <c r="G306" s="2">
        <f t="shared" si="8"/>
        <v>570.55129999999997</v>
      </c>
      <c r="H306" s="2">
        <f t="shared" si="9"/>
        <v>0.23999999999986699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464.86</v>
      </c>
      <c r="D307" s="1">
        <f>'PR-RAS'!E312</f>
        <v>202.9</v>
      </c>
      <c r="E307" s="1">
        <v>0</v>
      </c>
      <c r="F307" s="1">
        <v>0</v>
      </c>
      <c r="G307" s="2">
        <f t="shared" si="8"/>
        <v>266.42196000000001</v>
      </c>
      <c r="H307" s="2">
        <f t="shared" si="9"/>
        <v>0.23999999999998067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464.86</v>
      </c>
      <c r="D308" s="1">
        <f>'PR-RAS'!E313</f>
        <v>202.9</v>
      </c>
      <c r="E308" s="1">
        <v>0</v>
      </c>
      <c r="F308" s="1">
        <v>0</v>
      </c>
      <c r="G308" s="2">
        <f t="shared" si="8"/>
        <v>267.29262</v>
      </c>
      <c r="H308" s="2">
        <f t="shared" si="9"/>
        <v>0.23999999999998067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1000</v>
      </c>
      <c r="D312" s="1">
        <f>'PR-RAS'!E317</f>
        <v>0</v>
      </c>
      <c r="E312" s="1">
        <v>0</v>
      </c>
      <c r="F312" s="1">
        <v>0</v>
      </c>
      <c r="G312" s="2">
        <f t="shared" si="8"/>
        <v>311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1000</v>
      </c>
      <c r="D317" s="1">
        <f>'PR-RAS'!E322</f>
        <v>0</v>
      </c>
      <c r="E317" s="1">
        <v>0</v>
      </c>
      <c r="F317" s="1">
        <v>0</v>
      </c>
      <c r="G317" s="2">
        <f t="shared" si="8"/>
        <v>316</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49013926.68</v>
      </c>
      <c r="D345" s="1">
        <f>'PR-RAS'!E350</f>
        <v>35988488.129999995</v>
      </c>
      <c r="E345" s="1">
        <v>0</v>
      </c>
      <c r="F345" s="1">
        <v>0</v>
      </c>
      <c r="G345" s="2">
        <f t="shared" si="8"/>
        <v>41620870.611359999</v>
      </c>
      <c r="H345" s="2">
        <f t="shared" si="9"/>
        <v>0.44999999552965164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22979392.280000001</v>
      </c>
      <c r="D358" s="1">
        <f>'PR-RAS'!E363</f>
        <v>15988156.299999999</v>
      </c>
      <c r="E358" s="1">
        <v>0</v>
      </c>
      <c r="F358" s="1">
        <v>0</v>
      </c>
      <c r="G358" s="2">
        <f t="shared" si="8"/>
        <v>19619186.642159998</v>
      </c>
      <c r="H358" s="2">
        <f t="shared" si="9"/>
        <v>0.58000000007450581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1459258.76</v>
      </c>
      <c r="D359" s="1">
        <f>'PR-RAS'!E364</f>
        <v>91988.56</v>
      </c>
      <c r="E359" s="1">
        <v>0</v>
      </c>
      <c r="F359" s="1">
        <v>0</v>
      </c>
      <c r="G359" s="2">
        <f t="shared" si="8"/>
        <v>588278.4450399999</v>
      </c>
      <c r="H359" s="2">
        <f t="shared" si="9"/>
        <v>0.67999999999301508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22329.49</v>
      </c>
      <c r="D361" s="1">
        <f>'PR-RAS'!E366</f>
        <v>0</v>
      </c>
      <c r="E361" s="1">
        <v>0</v>
      </c>
      <c r="F361" s="1">
        <v>0</v>
      </c>
      <c r="G361" s="2">
        <f t="shared" si="8"/>
        <v>8038.6163999999999</v>
      </c>
      <c r="H361" s="2">
        <f t="shared" si="9"/>
        <v>0.49000000000160071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1436929.27</v>
      </c>
      <c r="D363" s="1">
        <f>'PR-RAS'!E368</f>
        <v>91988.56</v>
      </c>
      <c r="E363" s="1">
        <v>0</v>
      </c>
      <c r="F363" s="1">
        <v>0</v>
      </c>
      <c r="G363" s="2">
        <f t="shared" si="8"/>
        <v>586768.11317999999</v>
      </c>
      <c r="H363" s="2">
        <f t="shared" si="9"/>
        <v>0.71000000002095476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21188334.449999999</v>
      </c>
      <c r="D364" s="1">
        <f>'PR-RAS'!E369</f>
        <v>15608069.799999999</v>
      </c>
      <c r="E364" s="1">
        <v>0</v>
      </c>
      <c r="F364" s="1">
        <v>0</v>
      </c>
      <c r="G364" s="2">
        <f t="shared" si="8"/>
        <v>19022824.080149997</v>
      </c>
      <c r="H364" s="2">
        <f t="shared" si="9"/>
        <v>0.65000000037252903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511677.24</v>
      </c>
      <c r="D365" s="1">
        <f>'PR-RAS'!E370</f>
        <v>846173.78</v>
      </c>
      <c r="E365" s="1">
        <v>0</v>
      </c>
      <c r="F365" s="1">
        <v>0</v>
      </c>
      <c r="G365" s="2">
        <f t="shared" si="8"/>
        <v>802265.02719999989</v>
      </c>
      <c r="H365" s="2">
        <f t="shared" si="9"/>
        <v>0.4599999999627471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343108.6</v>
      </c>
      <c r="D367" s="1">
        <f>'PR-RAS'!E372</f>
        <v>188399.76</v>
      </c>
      <c r="E367" s="1">
        <v>0</v>
      </c>
      <c r="F367" s="1">
        <v>0</v>
      </c>
      <c r="G367" s="2">
        <f t="shared" si="8"/>
        <v>263486.37192000001</v>
      </c>
      <c r="H367" s="2">
        <f t="shared" si="9"/>
        <v>0.64000000001396984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20260165.539999999</v>
      </c>
      <c r="D368" s="1">
        <f>'PR-RAS'!E373</f>
        <v>14468481.890000001</v>
      </c>
      <c r="E368" s="1">
        <v>0</v>
      </c>
      <c r="F368" s="1">
        <v>0</v>
      </c>
      <c r="G368" s="2">
        <f t="shared" si="8"/>
        <v>18055346.460439999</v>
      </c>
      <c r="H368" s="2">
        <f t="shared" si="9"/>
        <v>0.57000000029802322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10938.01</v>
      </c>
      <c r="D369" s="1">
        <f>'PR-RAS'!E374</f>
        <v>7205</v>
      </c>
      <c r="E369" s="1">
        <v>0</v>
      </c>
      <c r="F369" s="1">
        <v>0</v>
      </c>
      <c r="G369" s="2">
        <f t="shared" si="8"/>
        <v>9328.0676800000001</v>
      </c>
      <c r="H369" s="2">
        <f t="shared" si="9"/>
        <v>1.0000000000218279E-2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62445.06</v>
      </c>
      <c r="D371" s="1">
        <f>'PR-RAS'!E376</f>
        <v>97809.37</v>
      </c>
      <c r="E371" s="1">
        <v>0</v>
      </c>
      <c r="F371" s="1">
        <v>0</v>
      </c>
      <c r="G371" s="2">
        <f t="shared" si="8"/>
        <v>95483.606</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68113.75</v>
      </c>
      <c r="D373" s="1">
        <f>'PR-RAS'!E378</f>
        <v>136776.16</v>
      </c>
      <c r="E373" s="1">
        <v>0</v>
      </c>
      <c r="F373" s="1">
        <v>0</v>
      </c>
      <c r="G373" s="2">
        <f t="shared" si="8"/>
        <v>127099.77804</v>
      </c>
      <c r="H373" s="2">
        <f t="shared" si="9"/>
        <v>0.41000000000349246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68113.75</v>
      </c>
      <c r="D374" s="1">
        <f>'PR-RAS'!E379</f>
        <v>136776.16</v>
      </c>
      <c r="E374" s="1">
        <v>0</v>
      </c>
      <c r="F374" s="1">
        <v>0</v>
      </c>
      <c r="G374" s="2">
        <f t="shared" si="8"/>
        <v>127441.44411</v>
      </c>
      <c r="H374" s="2">
        <f t="shared" si="9"/>
        <v>0.41000000000349246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3783.51</v>
      </c>
      <c r="D378" s="1">
        <f>'PR-RAS'!E383</f>
        <v>1838.93</v>
      </c>
      <c r="E378" s="1">
        <v>0</v>
      </c>
      <c r="F378" s="1">
        <v>0</v>
      </c>
      <c r="G378" s="2">
        <f t="shared" si="8"/>
        <v>2812.9364900000005</v>
      </c>
      <c r="H378" s="2">
        <f t="shared" si="9"/>
        <v>0.55999999999971806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283.51</v>
      </c>
      <c r="D379" s="1">
        <f>'PR-RAS'!E384</f>
        <v>1838.93</v>
      </c>
      <c r="E379" s="1">
        <v>0</v>
      </c>
      <c r="F379" s="1">
        <v>0</v>
      </c>
      <c r="G379" s="2">
        <f t="shared" si="8"/>
        <v>1497.39786</v>
      </c>
      <c r="H379" s="2">
        <f t="shared" si="9"/>
        <v>0.55999999999994543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3500</v>
      </c>
      <c r="D380" s="1">
        <f>'PR-RAS'!E385</f>
        <v>0</v>
      </c>
      <c r="E380" s="1">
        <v>0</v>
      </c>
      <c r="F380" s="1">
        <v>0</v>
      </c>
      <c r="G380" s="2">
        <f t="shared" si="8"/>
        <v>1326.5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259901.81</v>
      </c>
      <c r="D386" s="1">
        <f>'PR-RAS'!E391</f>
        <v>149482.85</v>
      </c>
      <c r="E386" s="1">
        <v>0</v>
      </c>
      <c r="F386" s="1">
        <v>0</v>
      </c>
      <c r="G386" s="2">
        <f t="shared" si="8"/>
        <v>215163.99135</v>
      </c>
      <c r="H386" s="2">
        <f t="shared" si="9"/>
        <v>0.33999999999650754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47361.04</v>
      </c>
      <c r="D388" s="1">
        <f>'PR-RAS'!E393</f>
        <v>149482.85</v>
      </c>
      <c r="E388" s="1">
        <v>0</v>
      </c>
      <c r="F388" s="1">
        <v>0</v>
      </c>
      <c r="G388" s="2">
        <f t="shared" si="8"/>
        <v>134028.44837999999</v>
      </c>
      <c r="H388" s="2">
        <f t="shared" si="9"/>
        <v>0.18999999999505235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212540.77</v>
      </c>
      <c r="D390" s="1">
        <f>'PR-RAS'!E395</f>
        <v>0</v>
      </c>
      <c r="E390" s="1">
        <v>0</v>
      </c>
      <c r="F390" s="1">
        <v>0</v>
      </c>
      <c r="G390" s="2">
        <f t="shared" si="8"/>
        <v>82678.359530000002</v>
      </c>
      <c r="H390" s="2">
        <f t="shared" si="9"/>
        <v>0.23000000001047738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26034534.399999999</v>
      </c>
      <c r="D397" s="1">
        <f>'PR-RAS'!E402</f>
        <v>20000331.829999998</v>
      </c>
      <c r="E397" s="1">
        <v>0</v>
      </c>
      <c r="F397" s="1">
        <v>0</v>
      </c>
      <c r="G397" s="2">
        <f t="shared" si="8"/>
        <v>26149938.431759998</v>
      </c>
      <c r="H397" s="2">
        <f t="shared" si="9"/>
        <v>0.57000000029802322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26034534.399999999</v>
      </c>
      <c r="D398" s="1">
        <f>'PR-RAS'!E403</f>
        <v>20000331.829999998</v>
      </c>
      <c r="E398" s="1">
        <v>0</v>
      </c>
      <c r="F398" s="1">
        <v>0</v>
      </c>
      <c r="G398" s="2">
        <f t="shared" si="8"/>
        <v>26215973.62982</v>
      </c>
      <c r="H398" s="2">
        <f t="shared" si="9"/>
        <v>0.57000000029802322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49012461.82</v>
      </c>
      <c r="D403" s="1">
        <f>'PR-RAS'!E408</f>
        <v>35988285.229999997</v>
      </c>
      <c r="E403" s="1">
        <v>0</v>
      </c>
      <c r="F403" s="1">
        <v>0</v>
      </c>
      <c r="G403" s="2">
        <f t="shared" si="8"/>
        <v>48637590.976560004</v>
      </c>
      <c r="H403" s="2">
        <f t="shared" si="9"/>
        <v>0.40999999642372131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109679182.89</v>
      </c>
      <c r="D405" s="1">
        <f>'PR-RAS'!E410</f>
        <v>137637445.91999999</v>
      </c>
      <c r="E405" s="1">
        <v>0</v>
      </c>
      <c r="F405" s="1">
        <v>0</v>
      </c>
      <c r="G405" s="2">
        <f t="shared" si="8"/>
        <v>155521446.19092</v>
      </c>
      <c r="H405" s="2">
        <f t="shared" si="9"/>
        <v>0.1900000125169754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11936.98</v>
      </c>
      <c r="D406" s="1">
        <f>'PR-RAS'!E411</f>
        <v>11357.16</v>
      </c>
      <c r="E406" s="1">
        <v>0</v>
      </c>
      <c r="F406" s="1">
        <v>0</v>
      </c>
      <c r="G406" s="2">
        <f t="shared" si="8"/>
        <v>14033.776500000002</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306998533.11000001</v>
      </c>
      <c r="D407" s="1">
        <f>'PR-RAS'!E412</f>
        <v>317089109.64999998</v>
      </c>
      <c r="E407" s="1">
        <v>0</v>
      </c>
      <c r="F407" s="1">
        <v>0</v>
      </c>
      <c r="G407" s="2">
        <f t="shared" si="8"/>
        <v>382117761.47846001</v>
      </c>
      <c r="H407" s="2">
        <f t="shared" si="9"/>
        <v>0.46000003814697266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312767658.76999998</v>
      </c>
      <c r="D408" s="1">
        <f>'PR-RAS'!E413</f>
        <v>343647450.96999997</v>
      </c>
      <c r="E408" s="1">
        <v>0</v>
      </c>
      <c r="F408" s="1">
        <v>0</v>
      </c>
      <c r="G408" s="2">
        <f t="shared" si="8"/>
        <v>407025462.20896995</v>
      </c>
      <c r="H408" s="2">
        <f t="shared" si="9"/>
        <v>0.26000005006790161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5769125.6599999666</v>
      </c>
      <c r="D410" s="1">
        <f>'PR-RAS'!E415</f>
        <v>26558341.319999993</v>
      </c>
      <c r="E410" s="1">
        <v>0</v>
      </c>
      <c r="F410" s="1">
        <v>0</v>
      </c>
      <c r="G410" s="2">
        <f t="shared" si="8"/>
        <v>24084295.594699979</v>
      </c>
      <c r="H410" s="2">
        <f t="shared" si="9"/>
        <v>0.6600000262260437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124958253.46000001</v>
      </c>
      <c r="D412" s="1">
        <f>'PR-RAS'!E417</f>
        <v>130728603.62999998</v>
      </c>
      <c r="E412" s="1">
        <v>0</v>
      </c>
      <c r="F412" s="1">
        <v>0</v>
      </c>
      <c r="G412" s="2">
        <f t="shared" si="8"/>
        <v>158816754.35591999</v>
      </c>
      <c r="H412" s="2">
        <f t="shared" si="9"/>
        <v>0.83000002801418304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14350517.940000001</v>
      </c>
      <c r="D413" s="1">
        <f>'PR-RAS'!E418</f>
        <v>16061796.08</v>
      </c>
      <c r="E413" s="1">
        <v>0</v>
      </c>
      <c r="F413" s="1">
        <v>0</v>
      </c>
      <c r="G413" s="2">
        <f t="shared" si="8"/>
        <v>19147333.361200001</v>
      </c>
      <c r="H413" s="2">
        <f t="shared" si="9"/>
        <v>0.1399999987334013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334898.69</v>
      </c>
      <c r="D631" s="1">
        <f>'PR-RAS'!E637</f>
        <v>334898.69</v>
      </c>
      <c r="E631" s="1">
        <v>0</v>
      </c>
      <c r="F631" s="1">
        <v>0</v>
      </c>
      <c r="G631" s="2">
        <f t="shared" si="10"/>
        <v>632958.52410000004</v>
      </c>
      <c r="H631" s="2">
        <f t="shared" si="11"/>
        <v>0.61999999999534339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306998533.11000001</v>
      </c>
      <c r="D633" s="1">
        <f>'PR-RAS'!E639</f>
        <v>317089109.64999998</v>
      </c>
      <c r="E633" s="1">
        <v>0</v>
      </c>
      <c r="F633" s="1">
        <v>0</v>
      </c>
      <c r="G633" s="2">
        <f t="shared" si="10"/>
        <v>594823707.52311993</v>
      </c>
      <c r="H633" s="2">
        <f t="shared" si="11"/>
        <v>0.46000003814697266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312767658.76999998</v>
      </c>
      <c r="D634" s="1">
        <f>'PR-RAS'!E640</f>
        <v>343647450.96999997</v>
      </c>
      <c r="E634" s="1">
        <v>0</v>
      </c>
      <c r="F634" s="1">
        <v>0</v>
      </c>
      <c r="G634" s="2">
        <f t="shared" si="10"/>
        <v>633039600.92943001</v>
      </c>
      <c r="H634" s="2">
        <f t="shared" si="11"/>
        <v>0.26000005006790161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5769125.6599999666</v>
      </c>
      <c r="D636" s="1">
        <f>'PR-RAS'!E642</f>
        <v>26558341.319999993</v>
      </c>
      <c r="E636" s="1">
        <v>0</v>
      </c>
      <c r="F636" s="1">
        <v>0</v>
      </c>
      <c r="G636" s="2">
        <f t="shared" si="10"/>
        <v>37392488.270499967</v>
      </c>
      <c r="H636" s="2">
        <f t="shared" si="11"/>
        <v>0.6600000262260437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124623354.77000001</v>
      </c>
      <c r="D638" s="1">
        <f>'PR-RAS'!E644</f>
        <v>130393704.93999998</v>
      </c>
      <c r="E638" s="1">
        <v>0</v>
      </c>
      <c r="F638" s="1">
        <v>0</v>
      </c>
      <c r="G638" s="2">
        <f t="shared" si="10"/>
        <v>245506657.08205</v>
      </c>
      <c r="H638" s="2">
        <f t="shared" si="11"/>
        <v>0.29000000655651093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130392480.42999998</v>
      </c>
      <c r="D640" s="1">
        <f>'PR-RAS'!E646</f>
        <v>156952046.25999999</v>
      </c>
      <c r="E640" s="1">
        <v>0</v>
      </c>
      <c r="F640" s="1">
        <v>0</v>
      </c>
      <c r="G640" s="2">
        <f t="shared" si="10"/>
        <v>283905510.11504996</v>
      </c>
      <c r="H640" s="2">
        <f t="shared" si="11"/>
        <v>0.68999996781349182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137464.51</v>
      </c>
      <c r="D642" s="1">
        <f>'PR-RAS'!E649</f>
        <v>3947.02</v>
      </c>
      <c r="E642" s="1">
        <v>0</v>
      </c>
      <c r="F642" s="1">
        <v>0</v>
      </c>
      <c r="G642" s="2">
        <f t="shared" si="10"/>
        <v>93174.830550000013</v>
      </c>
      <c r="H642" s="2">
        <f t="shared" si="11"/>
        <v>0.50999999999066858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144732687.30000001</v>
      </c>
      <c r="D643" s="1">
        <f>'PR-RAS'!E650</f>
        <v>170307001.33000001</v>
      </c>
      <c r="E643" s="1">
        <v>0</v>
      </c>
      <c r="F643" s="1">
        <v>0</v>
      </c>
      <c r="G643" s="2">
        <f t="shared" si="10"/>
        <v>311592574.95432001</v>
      </c>
      <c r="H643" s="2">
        <f t="shared" si="11"/>
        <v>0.63000002503395081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144866204.78999999</v>
      </c>
      <c r="D644" s="1">
        <f>'PR-RAS'!E651</f>
        <v>170294904.50999999</v>
      </c>
      <c r="E644" s="1">
        <v>0</v>
      </c>
      <c r="F644" s="1">
        <v>0</v>
      </c>
      <c r="G644" s="2">
        <f t="shared" si="10"/>
        <v>312148216.87982994</v>
      </c>
      <c r="H644" s="2">
        <f t="shared" si="11"/>
        <v>0.70000001788139343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3947.0200000107288</v>
      </c>
      <c r="D645" s="1">
        <f>'PR-RAS'!E652</f>
        <v>16043.840000033379</v>
      </c>
      <c r="E645" s="1">
        <v>0</v>
      </c>
      <c r="F645" s="1">
        <v>0</v>
      </c>
      <c r="G645" s="2">
        <f t="shared" si="10"/>
        <v>23206.346800049902</v>
      </c>
      <c r="H645" s="2">
        <f t="shared" si="11"/>
        <v>0.17999997735023499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3968</v>
      </c>
      <c r="D647" s="1">
        <f>'PR-RAS'!E654</f>
        <v>4093</v>
      </c>
      <c r="E647" s="1">
        <v>0</v>
      </c>
      <c r="F647" s="1">
        <v>0</v>
      </c>
      <c r="G647" s="2">
        <f t="shared" si="10"/>
        <v>7851.4840000000004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3940</v>
      </c>
      <c r="D649" s="1">
        <f>'PR-RAS'!E656</f>
        <v>4056</v>
      </c>
      <c r="E649" s="1">
        <v>0</v>
      </c>
      <c r="F649" s="1">
        <v>0</v>
      </c>
      <c r="G649" s="2">
        <f t="shared" si="10"/>
        <v>7809.6959999999999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22046688.34</v>
      </c>
      <c r="D662" s="1">
        <f>'PR-RAS'!E669</f>
        <v>15160874.720000001</v>
      </c>
      <c r="E662" s="1">
        <v>0</v>
      </c>
      <c r="F662" s="1">
        <v>0</v>
      </c>
      <c r="G662" s="2">
        <f t="shared" si="10"/>
        <v>34615537.372579999</v>
      </c>
      <c r="H662" s="2">
        <f t="shared" si="11"/>
        <v>0.61999999918043613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12607.51</v>
      </c>
      <c r="D663" s="1">
        <f>'PR-RAS'!E670</f>
        <v>0</v>
      </c>
      <c r="E663" s="1">
        <v>0</v>
      </c>
      <c r="F663" s="1">
        <v>0</v>
      </c>
      <c r="G663" s="2">
        <f t="shared" si="10"/>
        <v>8346.171620000001</v>
      </c>
      <c r="H663" s="2">
        <f t="shared" si="11"/>
        <v>0.48999999999978172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12645369.17</v>
      </c>
      <c r="D703" s="1">
        <f>'PR-RAS'!E710</f>
        <v>17901262.68</v>
      </c>
      <c r="E703" s="1">
        <v>0</v>
      </c>
      <c r="F703" s="1">
        <v>0</v>
      </c>
      <c r="G703" s="2">
        <f t="shared" si="10"/>
        <v>34010421.96006</v>
      </c>
      <c r="H703" s="2">
        <f t="shared" si="11"/>
        <v>0.49000000022351742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3950.1</v>
      </c>
      <c r="D705" s="1">
        <f>'PR-RAS'!E712</f>
        <v>42595.39</v>
      </c>
      <c r="E705" s="1">
        <v>0</v>
      </c>
      <c r="F705" s="1">
        <v>0</v>
      </c>
      <c r="G705" s="2">
        <f t="shared" si="10"/>
        <v>62755.179519999998</v>
      </c>
      <c r="H705" s="2">
        <f t="shared" si="11"/>
        <v>0.48999999999932697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169778.9</v>
      </c>
      <c r="D709" s="1">
        <f>'PR-RAS'!E716</f>
        <v>125027.75</v>
      </c>
      <c r="E709" s="1">
        <v>0</v>
      </c>
      <c r="F709" s="1">
        <v>0</v>
      </c>
      <c r="G709" s="2">
        <f t="shared" si="10"/>
        <v>297242.75520000001</v>
      </c>
      <c r="H709" s="2">
        <f t="shared" si="11"/>
        <v>0.35000000000582077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165671.32</v>
      </c>
      <c r="D710" s="1">
        <f>'PR-RAS'!E717</f>
        <v>210749.74</v>
      </c>
      <c r="E710" s="1">
        <v>0</v>
      </c>
      <c r="F710" s="1">
        <v>0</v>
      </c>
      <c r="G710" s="2">
        <f t="shared" si="10"/>
        <v>416304.09720000002</v>
      </c>
      <c r="H710" s="2">
        <f t="shared" si="11"/>
        <v>0.58000000001629815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2947882.53</v>
      </c>
      <c r="D711" s="1">
        <f>'PR-RAS'!E718</f>
        <v>3083350.08</v>
      </c>
      <c r="E711" s="1">
        <v>0</v>
      </c>
      <c r="F711" s="1">
        <v>0</v>
      </c>
      <c r="G711" s="2">
        <f t="shared" si="10"/>
        <v>6471353.7098999992</v>
      </c>
      <c r="H711" s="2">
        <f t="shared" si="11"/>
        <v>0.55000000027939677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137794.82999999999</v>
      </c>
      <c r="D713" s="1">
        <f>'PR-RAS'!E720</f>
        <v>159739.54999999999</v>
      </c>
      <c r="E713" s="1">
        <v>0</v>
      </c>
      <c r="F713" s="1">
        <v>0</v>
      </c>
      <c r="G713" s="2">
        <f t="shared" si="10"/>
        <v>325579.03815999994</v>
      </c>
      <c r="H713" s="2">
        <f t="shared" si="11"/>
        <v>0.62000000002444722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462407.67999999999</v>
      </c>
      <c r="D715" s="1">
        <f>'PR-RAS'!E722</f>
        <v>468420.01</v>
      </c>
      <c r="E715" s="1">
        <v>0</v>
      </c>
      <c r="F715" s="1">
        <v>0</v>
      </c>
      <c r="G715" s="2">
        <f t="shared" si="10"/>
        <v>999062.85779999988</v>
      </c>
      <c r="H715" s="2">
        <f t="shared" si="11"/>
        <v>0.33000000001629815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126336.17</v>
      </c>
      <c r="D716" s="1">
        <f>'PR-RAS'!E723</f>
        <v>143521.09</v>
      </c>
      <c r="E716" s="1">
        <v>0</v>
      </c>
      <c r="F716" s="1">
        <v>0</v>
      </c>
      <c r="G716" s="2">
        <f t="shared" si="10"/>
        <v>295565.52024999994</v>
      </c>
      <c r="H716" s="2">
        <f t="shared" si="11"/>
        <v>0.25999999999476131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4793.25</v>
      </c>
      <c r="D718" s="1">
        <f>'PR-RAS'!E725</f>
        <v>5664.87</v>
      </c>
      <c r="E718" s="1">
        <v>0</v>
      </c>
      <c r="F718" s="1">
        <v>0</v>
      </c>
      <c r="G718" s="2">
        <f t="shared" si="10"/>
        <v>11560.18383</v>
      </c>
      <c r="H718" s="2">
        <f t="shared" si="11"/>
        <v>0.38000000000010914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381718.79</v>
      </c>
      <c r="D719" s="1">
        <f>'PR-RAS'!E726</f>
        <v>380244.07</v>
      </c>
      <c r="E719" s="1">
        <v>0</v>
      </c>
      <c r="F719" s="1">
        <v>0</v>
      </c>
      <c r="G719" s="2">
        <f t="shared" si="10"/>
        <v>820104.57573999988</v>
      </c>
      <c r="H719" s="2">
        <f t="shared" si="11"/>
        <v>0.28000000002793968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181821377.38</v>
      </c>
      <c r="D984" s="6">
        <f>BILANCA!E6</f>
        <v>203222208.66</v>
      </c>
      <c r="E984" s="6">
        <v>0</v>
      </c>
      <c r="F984" s="6">
        <v>0</v>
      </c>
      <c r="G984" s="7">
        <f t="shared" ref="G984:G1241" si="22">B984/1000*C984+B984/500*D984</f>
        <v>588265.79469999997</v>
      </c>
      <c r="H984" s="7">
        <f t="shared" si="19"/>
        <v>0.7199999988079071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159865566.65000001</v>
      </c>
      <c r="D985" s="1">
        <f>BILANCA!E7</f>
        <v>182605200.87</v>
      </c>
      <c r="E985" s="1">
        <v>0</v>
      </c>
      <c r="F985" s="1">
        <v>0</v>
      </c>
      <c r="G985" s="2">
        <f t="shared" si="22"/>
        <v>1050151.9367800001</v>
      </c>
      <c r="H985" s="2">
        <f t="shared" si="19"/>
        <v>0.47999998927116394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13593675.689999999</v>
      </c>
      <c r="D986" s="1">
        <f>BILANCA!E8</f>
        <v>12913837.32</v>
      </c>
      <c r="E986" s="1">
        <v>0</v>
      </c>
      <c r="F986" s="1">
        <v>0</v>
      </c>
      <c r="G986" s="2">
        <f t="shared" si="22"/>
        <v>118264.05099</v>
      </c>
      <c r="H986" s="2">
        <f t="shared" si="19"/>
        <v>0.63000000081956387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12646836.57</v>
      </c>
      <c r="D987" s="1">
        <f>BILANCA!E9</f>
        <v>12646836.57</v>
      </c>
      <c r="E987" s="1">
        <v>0</v>
      </c>
      <c r="F987" s="1">
        <v>0</v>
      </c>
      <c r="G987" s="2">
        <f t="shared" si="22"/>
        <v>151762.03884000002</v>
      </c>
      <c r="H987" s="2">
        <f t="shared" si="19"/>
        <v>0.85999999940395355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1492406.11</v>
      </c>
      <c r="D988" s="1">
        <f>BILANCA!E10</f>
        <v>1492406.11</v>
      </c>
      <c r="E988" s="1">
        <v>0</v>
      </c>
      <c r="F988" s="1">
        <v>0</v>
      </c>
      <c r="G988" s="2">
        <f t="shared" si="22"/>
        <v>22386.091650000002</v>
      </c>
      <c r="H988" s="2">
        <f t="shared" si="19"/>
        <v>0.22000000020489097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545566.99</v>
      </c>
      <c r="D989" s="1">
        <f>BILANCA!E11</f>
        <v>1225405.3600000001</v>
      </c>
      <c r="E989" s="1">
        <v>0</v>
      </c>
      <c r="F989" s="1">
        <v>0</v>
      </c>
      <c r="G989" s="2">
        <f t="shared" si="22"/>
        <v>17978.266260000004</v>
      </c>
      <c r="H989" s="2">
        <f t="shared" si="19"/>
        <v>0.37000000011175871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123343484.04000001</v>
      </c>
      <c r="D990" s="1">
        <f>BILANCA!E12</f>
        <v>124830325.67</v>
      </c>
      <c r="E990" s="1">
        <v>0</v>
      </c>
      <c r="F990" s="1">
        <v>0</v>
      </c>
      <c r="G990" s="2">
        <f t="shared" si="22"/>
        <v>2611028.9476600001</v>
      </c>
      <c r="H990" s="2">
        <f t="shared" si="19"/>
        <v>0.37000000476837158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92988039.550000012</v>
      </c>
      <c r="D991" s="1">
        <f>BILANCA!E13</f>
        <v>89158282.839999989</v>
      </c>
      <c r="E991" s="1">
        <v>0</v>
      </c>
      <c r="F991" s="1">
        <v>0</v>
      </c>
      <c r="G991" s="2">
        <f t="shared" si="22"/>
        <v>2170436.8418399999</v>
      </c>
      <c r="H991" s="2">
        <f t="shared" si="19"/>
        <v>0.60999999940395355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13610.24</v>
      </c>
      <c r="D992" s="1">
        <f>BILANCA!E14</f>
        <v>13610.24</v>
      </c>
      <c r="E992" s="1">
        <v>0</v>
      </c>
      <c r="F992" s="1">
        <v>0</v>
      </c>
      <c r="G992" s="2">
        <f t="shared" si="22"/>
        <v>367.47647999999992</v>
      </c>
      <c r="H992" s="2">
        <f t="shared" si="19"/>
        <v>0.47999999999956344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119144203.56</v>
      </c>
      <c r="D993" s="1">
        <f>BILANCA!E15</f>
        <v>116766859.70999999</v>
      </c>
      <c r="E993" s="1">
        <v>0</v>
      </c>
      <c r="F993" s="1">
        <v>0</v>
      </c>
      <c r="G993" s="2">
        <f t="shared" si="22"/>
        <v>3526779.2297999999</v>
      </c>
      <c r="H993" s="2">
        <f t="shared" si="19"/>
        <v>0.73000000417232513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17210.62</v>
      </c>
      <c r="D994" s="1">
        <f>BILANCA!E16</f>
        <v>17210.62</v>
      </c>
      <c r="E994" s="1">
        <v>0</v>
      </c>
      <c r="F994" s="1">
        <v>0</v>
      </c>
      <c r="G994" s="2">
        <f t="shared" si="22"/>
        <v>567.95045999999991</v>
      </c>
      <c r="H994" s="2">
        <f t="shared" si="19"/>
        <v>0.76000000000203727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5319916.84</v>
      </c>
      <c r="D995" s="1">
        <f>BILANCA!E17</f>
        <v>5331298.16</v>
      </c>
      <c r="E995" s="1">
        <v>0</v>
      </c>
      <c r="F995" s="1">
        <v>0</v>
      </c>
      <c r="G995" s="2">
        <f t="shared" si="22"/>
        <v>191790.15792</v>
      </c>
      <c r="H995" s="2">
        <f t="shared" si="19"/>
        <v>0.32000000029802322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31506901.710000001</v>
      </c>
      <c r="D996" s="1">
        <f>BILANCA!E18</f>
        <v>32970695.890000001</v>
      </c>
      <c r="E996" s="1">
        <v>0</v>
      </c>
      <c r="F996" s="1">
        <v>0</v>
      </c>
      <c r="G996" s="2">
        <f t="shared" si="22"/>
        <v>1266827.81537</v>
      </c>
      <c r="H996" s="2">
        <f t="shared" si="19"/>
        <v>0.39999999850988388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30186201.540000007</v>
      </c>
      <c r="D997" s="1">
        <f>BILANCA!E19</f>
        <v>35255026.070000008</v>
      </c>
      <c r="E997" s="1">
        <v>0</v>
      </c>
      <c r="F997" s="1">
        <v>0</v>
      </c>
      <c r="G997" s="2">
        <f t="shared" si="22"/>
        <v>1409747.5515200004</v>
      </c>
      <c r="H997" s="2">
        <f t="shared" si="19"/>
        <v>0.5300000011920929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10477698.449999999</v>
      </c>
      <c r="D998" s="1">
        <f>BILANCA!E20</f>
        <v>11408541.130000001</v>
      </c>
      <c r="E998" s="1">
        <v>0</v>
      </c>
      <c r="F998" s="1">
        <v>0</v>
      </c>
      <c r="G998" s="2">
        <f t="shared" si="22"/>
        <v>499421.71064999996</v>
      </c>
      <c r="H998" s="2">
        <f t="shared" si="19"/>
        <v>0.58000000007450581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535350.36</v>
      </c>
      <c r="D999" s="1">
        <f>BILANCA!E21</f>
        <v>543991.31000000006</v>
      </c>
      <c r="E999" s="1">
        <v>0</v>
      </c>
      <c r="F999" s="1">
        <v>0</v>
      </c>
      <c r="G999" s="2">
        <f t="shared" si="22"/>
        <v>25973.327680000002</v>
      </c>
      <c r="H999" s="2">
        <f t="shared" si="19"/>
        <v>0.67000000004190952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2123602.11</v>
      </c>
      <c r="D1000" s="1">
        <f>BILANCA!E22</f>
        <v>2241294.7000000002</v>
      </c>
      <c r="E1000" s="1">
        <v>0</v>
      </c>
      <c r="F1000" s="1">
        <v>0</v>
      </c>
      <c r="G1000" s="2">
        <f t="shared" si="22"/>
        <v>112305.25567000001</v>
      </c>
      <c r="H1000" s="2">
        <f t="shared" si="19"/>
        <v>0.40999999968335032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93611129.450000003</v>
      </c>
      <c r="D1001" s="1">
        <f>BILANCA!E23</f>
        <v>102078713.88</v>
      </c>
      <c r="E1001" s="1">
        <v>0</v>
      </c>
      <c r="F1001" s="1">
        <v>0</v>
      </c>
      <c r="G1001" s="2">
        <f t="shared" si="22"/>
        <v>5359834.0297799995</v>
      </c>
      <c r="H1001" s="2">
        <f t="shared" si="19"/>
        <v>0.57000000774860382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4411499.63</v>
      </c>
      <c r="D1002" s="1">
        <f>BILANCA!E24</f>
        <v>4464401.79</v>
      </c>
      <c r="E1002" s="1">
        <v>0</v>
      </c>
      <c r="F1002" s="1">
        <v>0</v>
      </c>
      <c r="G1002" s="2">
        <f t="shared" si="22"/>
        <v>253465.76098999998</v>
      </c>
      <c r="H1002" s="2">
        <f t="shared" si="19"/>
        <v>0.58000000007450581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348278.31</v>
      </c>
      <c r="D1004" s="1">
        <f>BILANCA!E26</f>
        <v>394936.62</v>
      </c>
      <c r="E1004" s="1">
        <v>0</v>
      </c>
      <c r="F1004" s="1">
        <v>0</v>
      </c>
      <c r="G1004" s="2">
        <f t="shared" si="22"/>
        <v>23901.182550000005</v>
      </c>
      <c r="H1004" s="2">
        <f t="shared" si="19"/>
        <v>0.69000000000232831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81321356.769999996</v>
      </c>
      <c r="D1006" s="1">
        <f>BILANCA!E28</f>
        <v>85876853.359999999</v>
      </c>
      <c r="E1006" s="1">
        <v>0</v>
      </c>
      <c r="F1006" s="1">
        <v>0</v>
      </c>
      <c r="G1006" s="2">
        <f t="shared" si="22"/>
        <v>5820726.4602699997</v>
      </c>
      <c r="H1006" s="2">
        <f t="shared" si="19"/>
        <v>0.59000000357627869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77059.710000000021</v>
      </c>
      <c r="D1007" s="1">
        <f>BILANCA!E29</f>
        <v>158903.84000000003</v>
      </c>
      <c r="E1007" s="1">
        <v>0</v>
      </c>
      <c r="F1007" s="1">
        <v>0</v>
      </c>
      <c r="G1007" s="2">
        <f t="shared" si="22"/>
        <v>9476.8173600000009</v>
      </c>
      <c r="H1007" s="2">
        <f t="shared" si="19"/>
        <v>0.44999999995343387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385783.31</v>
      </c>
      <c r="D1008" s="1">
        <f>BILANCA!E30</f>
        <v>498693</v>
      </c>
      <c r="E1008" s="1">
        <v>0</v>
      </c>
      <c r="F1008" s="1">
        <v>0</v>
      </c>
      <c r="G1008" s="2">
        <f t="shared" si="22"/>
        <v>34579.232750000003</v>
      </c>
      <c r="H1008" s="2">
        <f t="shared" si="19"/>
        <v>0.30999999999767169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308723.59999999998</v>
      </c>
      <c r="D1012" s="1">
        <f>BILANCA!E34</f>
        <v>339789.16</v>
      </c>
      <c r="E1012" s="1">
        <v>0</v>
      </c>
      <c r="F1012" s="1">
        <v>0</v>
      </c>
      <c r="G1012" s="2">
        <f t="shared" si="22"/>
        <v>28660.755680000002</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49883.06</v>
      </c>
      <c r="E1013" s="1">
        <v>0</v>
      </c>
      <c r="F1013" s="1">
        <v>0</v>
      </c>
      <c r="G1013" s="2">
        <f t="shared" si="22"/>
        <v>2992.9835999999996</v>
      </c>
      <c r="H1013" s="2">
        <f t="shared" si="19"/>
        <v>5.9999999997671694E-2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67654.58</v>
      </c>
      <c r="E1014" s="1">
        <v>0</v>
      </c>
      <c r="F1014" s="1">
        <v>0</v>
      </c>
      <c r="G1014" s="2">
        <f t="shared" si="22"/>
        <v>4194.5839599999999</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17771.52</v>
      </c>
      <c r="E1018" s="1">
        <v>0</v>
      </c>
      <c r="F1018" s="1">
        <v>0</v>
      </c>
      <c r="G1018" s="2">
        <f t="shared" si="22"/>
        <v>1244.0064000000002</v>
      </c>
      <c r="H1018" s="2">
        <f t="shared" si="19"/>
        <v>0.47999999999956344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92183.240000000224</v>
      </c>
      <c r="D1023" s="1">
        <f>BILANCA!E45</f>
        <v>208229.86000000034</v>
      </c>
      <c r="E1023" s="1">
        <v>0</v>
      </c>
      <c r="F1023" s="1">
        <v>0</v>
      </c>
      <c r="G1023" s="2">
        <f t="shared" si="22"/>
        <v>20345.718400000034</v>
      </c>
      <c r="H1023" s="2">
        <f t="shared" si="19"/>
        <v>0.37999999988824129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2187508.6</v>
      </c>
      <c r="D1025" s="1">
        <f>BILANCA!E47</f>
        <v>2325925.17</v>
      </c>
      <c r="E1025" s="1">
        <v>0</v>
      </c>
      <c r="F1025" s="1">
        <v>0</v>
      </c>
      <c r="G1025" s="2">
        <f t="shared" si="22"/>
        <v>287253.07548</v>
      </c>
      <c r="H1025" s="2">
        <f t="shared" si="19"/>
        <v>0.56999999983236194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130333.81</v>
      </c>
      <c r="D1026" s="1">
        <f>BILANCA!E48</f>
        <v>64093.45</v>
      </c>
      <c r="E1026" s="1">
        <v>0</v>
      </c>
      <c r="F1026" s="1">
        <v>0</v>
      </c>
      <c r="G1026" s="2">
        <f t="shared" si="22"/>
        <v>11116.390529999999</v>
      </c>
      <c r="H1026" s="2">
        <f t="shared" si="19"/>
        <v>0.63999999999941792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252176.68</v>
      </c>
      <c r="D1027" s="1">
        <f>BILANCA!E49</f>
        <v>0</v>
      </c>
      <c r="E1027" s="1">
        <v>0</v>
      </c>
      <c r="F1027" s="1">
        <v>0</v>
      </c>
      <c r="G1027" s="2">
        <f t="shared" si="22"/>
        <v>11095.77392</v>
      </c>
      <c r="H1027" s="2">
        <f t="shared" si="19"/>
        <v>0.32000000000698492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2477835.85</v>
      </c>
      <c r="D1028" s="1">
        <f>BILANCA!E50</f>
        <v>2181788.7599999998</v>
      </c>
      <c r="E1028" s="1">
        <v>0</v>
      </c>
      <c r="F1028" s="1">
        <v>0</v>
      </c>
      <c r="G1028" s="2">
        <f t="shared" si="22"/>
        <v>307863.60164999997</v>
      </c>
      <c r="H1028" s="2">
        <f t="shared" si="19"/>
        <v>0.39000000013038516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3319.7199999997392</v>
      </c>
      <c r="D1030" s="1">
        <f>BILANCA!E52</f>
        <v>435.07000000029802</v>
      </c>
      <c r="E1030" s="1">
        <v>0</v>
      </c>
      <c r="F1030" s="1">
        <v>0</v>
      </c>
      <c r="G1030" s="2">
        <f t="shared" si="22"/>
        <v>196.92342000001577</v>
      </c>
      <c r="H1030" s="2">
        <f t="shared" si="19"/>
        <v>0.35000000055879354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3488.01</v>
      </c>
      <c r="D1031" s="1">
        <f>BILANCA!E53</f>
        <v>603.36</v>
      </c>
      <c r="E1031" s="1">
        <v>0</v>
      </c>
      <c r="F1031" s="1">
        <v>0</v>
      </c>
      <c r="G1031" s="2">
        <f t="shared" si="22"/>
        <v>225.34704000000002</v>
      </c>
      <c r="H1031" s="2">
        <f t="shared" si="19"/>
        <v>0.37000000000023192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4750834.0999999996</v>
      </c>
      <c r="D1032" s="1">
        <f>BILANCA!E54</f>
        <v>5411760.8300000001</v>
      </c>
      <c r="E1032" s="1">
        <v>0</v>
      </c>
      <c r="F1032" s="1">
        <v>0</v>
      </c>
      <c r="G1032" s="2">
        <f t="shared" si="22"/>
        <v>763143.43223999999</v>
      </c>
      <c r="H1032" s="2">
        <f t="shared" si="19"/>
        <v>0.26999999955296516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4751002.3899999997</v>
      </c>
      <c r="D1033" s="1">
        <f>BILANCA!E55</f>
        <v>5411929.1200000001</v>
      </c>
      <c r="E1033" s="1">
        <v>0</v>
      </c>
      <c r="F1033" s="1">
        <v>0</v>
      </c>
      <c r="G1033" s="2">
        <f t="shared" si="22"/>
        <v>778743.03150000004</v>
      </c>
      <c r="H1033" s="2">
        <f t="shared" si="19"/>
        <v>0.50999999977648258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20461190.719999999</v>
      </c>
      <c r="D1034" s="1">
        <f>BILANCA!E56</f>
        <v>42774143.689999998</v>
      </c>
      <c r="E1034" s="1">
        <v>0</v>
      </c>
      <c r="F1034" s="1">
        <v>0</v>
      </c>
      <c r="G1034" s="2">
        <f t="shared" si="22"/>
        <v>5406483.3830999993</v>
      </c>
      <c r="H1034" s="2">
        <f t="shared" si="19"/>
        <v>0.59000000357627869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20328057.640000001</v>
      </c>
      <c r="D1035" s="1">
        <f>BILANCA!E57</f>
        <v>42641010.609999999</v>
      </c>
      <c r="E1035" s="1">
        <v>0</v>
      </c>
      <c r="F1035" s="1">
        <v>0</v>
      </c>
      <c r="G1035" s="2">
        <f t="shared" si="22"/>
        <v>5491724.1007199995</v>
      </c>
      <c r="H1035" s="2">
        <f t="shared" si="19"/>
        <v>0.75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133133.07999999999</v>
      </c>
      <c r="D1039" s="1">
        <f>BILANCA!E61</f>
        <v>133133.07999999999</v>
      </c>
      <c r="E1039" s="1">
        <v>0</v>
      </c>
      <c r="F1039" s="1">
        <v>0</v>
      </c>
      <c r="G1039" s="2">
        <f t="shared" si="22"/>
        <v>22366.357439999996</v>
      </c>
      <c r="H1039" s="2">
        <f t="shared" si="19"/>
        <v>0.15999999997438863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2463896.48</v>
      </c>
      <c r="D1041" s="1">
        <f>BILANCA!E63</f>
        <v>2086459.12</v>
      </c>
      <c r="E1041" s="1">
        <v>0</v>
      </c>
      <c r="F1041" s="1">
        <v>0</v>
      </c>
      <c r="G1041" s="2">
        <f t="shared" si="22"/>
        <v>384935.25376000005</v>
      </c>
      <c r="H1041" s="2">
        <f t="shared" si="19"/>
        <v>0.60000000009313226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2463896.48</v>
      </c>
      <c r="D1042" s="1">
        <f>BILANCA!E64</f>
        <v>2086459.12</v>
      </c>
      <c r="E1042" s="1">
        <v>0</v>
      </c>
      <c r="F1042" s="1">
        <v>0</v>
      </c>
      <c r="G1042" s="2">
        <f t="shared" si="22"/>
        <v>391572.06848000002</v>
      </c>
      <c r="H1042" s="2">
        <f t="shared" si="19"/>
        <v>0.60000000009313226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21955810.73</v>
      </c>
      <c r="D1046" s="1">
        <f>BILANCA!E68</f>
        <v>20617007.789999999</v>
      </c>
      <c r="E1046" s="1">
        <v>0</v>
      </c>
      <c r="F1046" s="1">
        <v>0</v>
      </c>
      <c r="G1046" s="2">
        <f t="shared" si="22"/>
        <v>3980959.0575299999</v>
      </c>
      <c r="H1046" s="2">
        <f t="shared" si="19"/>
        <v>0.48000000044703484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3947.02</v>
      </c>
      <c r="D1047" s="1">
        <f>BILANCA!E69</f>
        <v>16043.84</v>
      </c>
      <c r="E1047" s="1">
        <v>0</v>
      </c>
      <c r="F1047" s="1">
        <v>0</v>
      </c>
      <c r="G1047" s="2">
        <f t="shared" si="22"/>
        <v>2306.2208000000001</v>
      </c>
      <c r="H1047" s="2">
        <f t="shared" si="19"/>
        <v>0.17999999999983629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2495</v>
      </c>
      <c r="D1048" s="1">
        <f>BILANCA!E70</f>
        <v>15269.13</v>
      </c>
      <c r="E1048" s="1">
        <v>0</v>
      </c>
      <c r="F1048" s="1">
        <v>0</v>
      </c>
      <c r="G1048" s="2">
        <f t="shared" si="22"/>
        <v>2147.1619000000001</v>
      </c>
      <c r="H1048" s="2">
        <f t="shared" si="19"/>
        <v>0.12999999999919964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2495</v>
      </c>
      <c r="D1050" s="1">
        <f>BILANCA!E72</f>
        <v>15269.13</v>
      </c>
      <c r="E1050" s="1">
        <v>0</v>
      </c>
      <c r="F1050" s="1">
        <v>0</v>
      </c>
      <c r="G1050" s="2">
        <f t="shared" si="22"/>
        <v>2213.2284199999999</v>
      </c>
      <c r="H1050" s="2">
        <f t="shared" si="19"/>
        <v>0.12999999999919964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1452.02</v>
      </c>
      <c r="D1054" s="1">
        <f>BILANCA!E76</f>
        <v>774.71</v>
      </c>
      <c r="E1054" s="1">
        <v>0</v>
      </c>
      <c r="F1054" s="1">
        <v>0</v>
      </c>
      <c r="G1054" s="2">
        <f t="shared" si="22"/>
        <v>213.10223999999999</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1631064.56</v>
      </c>
      <c r="D1056" s="1">
        <f>BILANCA!E78</f>
        <v>565931.60000000009</v>
      </c>
      <c r="E1056" s="1">
        <v>0</v>
      </c>
      <c r="F1056" s="1">
        <v>0</v>
      </c>
      <c r="G1056" s="2">
        <f t="shared" si="22"/>
        <v>201693.72648000001</v>
      </c>
      <c r="H1056" s="2">
        <f t="shared" si="19"/>
        <v>0.83999999985098839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7465.92</v>
      </c>
      <c r="D1061" s="1">
        <f>BILANCA!E83</f>
        <v>11458.86</v>
      </c>
      <c r="E1061" s="1">
        <v>0</v>
      </c>
      <c r="F1061" s="1">
        <v>0</v>
      </c>
      <c r="G1061" s="2">
        <f t="shared" si="22"/>
        <v>2369.9239200000002</v>
      </c>
      <c r="H1061" s="2">
        <f t="shared" si="19"/>
        <v>0.21999999999934516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6400.55</v>
      </c>
      <c r="D1062" s="1">
        <f>BILANCA!E84</f>
        <v>11674.32</v>
      </c>
      <c r="E1062" s="1">
        <v>0</v>
      </c>
      <c r="F1062" s="1">
        <v>0</v>
      </c>
      <c r="G1062" s="2">
        <f t="shared" si="22"/>
        <v>2350.1860099999999</v>
      </c>
      <c r="H1062" s="2">
        <f t="shared" si="19"/>
        <v>0.76999999999952706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1617198.09</v>
      </c>
      <c r="D1064" s="1">
        <f>BILANCA!E86</f>
        <v>542798.42000000004</v>
      </c>
      <c r="E1064" s="1">
        <v>0</v>
      </c>
      <c r="F1064" s="1">
        <v>0</v>
      </c>
      <c r="G1064" s="2">
        <f t="shared" si="22"/>
        <v>218926.38933000003</v>
      </c>
      <c r="H1064" s="2">
        <f t="shared" si="19"/>
        <v>0.51000000012572855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23286.47</v>
      </c>
      <c r="D1096" s="1">
        <f>BILANCA!E118</f>
        <v>17287.82</v>
      </c>
      <c r="E1096" s="1">
        <v>0</v>
      </c>
      <c r="F1096" s="1">
        <v>0</v>
      </c>
      <c r="G1096" s="2">
        <f t="shared" si="22"/>
        <v>6538.4184299999997</v>
      </c>
      <c r="H1096" s="2">
        <f t="shared" si="23"/>
        <v>0.65000000000145519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23286.47</v>
      </c>
      <c r="D1097" s="1">
        <f>BILANCA!E119</f>
        <v>17287.82</v>
      </c>
      <c r="E1097" s="1">
        <v>0</v>
      </c>
      <c r="F1097" s="1">
        <v>0</v>
      </c>
      <c r="G1097" s="2">
        <f t="shared" si="22"/>
        <v>6596.2805399999997</v>
      </c>
      <c r="H1097" s="2">
        <f t="shared" si="23"/>
        <v>0.65000000000145519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9452.09</v>
      </c>
      <c r="D1098" s="1">
        <f>BILANCA!E120</f>
        <v>3453.44</v>
      </c>
      <c r="E1098" s="1">
        <v>0</v>
      </c>
      <c r="F1098" s="1">
        <v>0</v>
      </c>
      <c r="G1098" s="2">
        <f t="shared" si="22"/>
        <v>1881.2815500000002</v>
      </c>
      <c r="H1098" s="2">
        <f t="shared" si="23"/>
        <v>0.53000000000020009</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13834.38</v>
      </c>
      <c r="D1101" s="1">
        <f>BILANCA!E123</f>
        <v>13834.38</v>
      </c>
      <c r="E1101" s="1">
        <v>0</v>
      </c>
      <c r="F1101" s="1">
        <v>0</v>
      </c>
      <c r="G1101" s="2">
        <f t="shared" si="22"/>
        <v>4897.3705199999995</v>
      </c>
      <c r="H1101" s="2">
        <f t="shared" si="23"/>
        <v>0.75999999999839929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20287055.870000001</v>
      </c>
      <c r="D1124" s="1">
        <f>BILANCA!E146</f>
        <v>20007867.539999999</v>
      </c>
      <c r="E1124" s="1">
        <v>0</v>
      </c>
      <c r="F1124" s="1">
        <v>0</v>
      </c>
      <c r="G1124" s="2">
        <f t="shared" si="22"/>
        <v>8502693.5239499994</v>
      </c>
      <c r="H1124" s="2">
        <f t="shared" si="23"/>
        <v>0.58999999985098839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1283295.8400000001</v>
      </c>
      <c r="D1137" s="1">
        <f>BILANCA!E159</f>
        <v>2752209.98</v>
      </c>
      <c r="E1137" s="1">
        <v>0</v>
      </c>
      <c r="F1137" s="1">
        <v>0</v>
      </c>
      <c r="G1137" s="2">
        <f t="shared" si="22"/>
        <v>1045308.2331999999</v>
      </c>
      <c r="H1137" s="2">
        <f t="shared" si="23"/>
        <v>0.17999999993480742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2940212.04</v>
      </c>
      <c r="D1138" s="1">
        <f>BILANCA!E160</f>
        <v>2253580.09</v>
      </c>
      <c r="E1138" s="1">
        <v>0</v>
      </c>
      <c r="F1138" s="1">
        <v>0</v>
      </c>
      <c r="G1138" s="2">
        <f t="shared" si="22"/>
        <v>1154342.6941</v>
      </c>
      <c r="H1138" s="2">
        <f t="shared" si="23"/>
        <v>0.12999999988824129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16142761.560000001</v>
      </c>
      <c r="D1139" s="1">
        <f>BILANCA!E161</f>
        <v>15090484.4</v>
      </c>
      <c r="E1139" s="1">
        <v>0</v>
      </c>
      <c r="F1139" s="1">
        <v>0</v>
      </c>
      <c r="G1139" s="2">
        <f t="shared" si="22"/>
        <v>7226501.93616</v>
      </c>
      <c r="H1139" s="2">
        <f t="shared" si="23"/>
        <v>0.83999999985098839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79213.570000000007</v>
      </c>
      <c r="D1141" s="1">
        <f>BILANCA!E163</f>
        <v>88406.93</v>
      </c>
      <c r="E1141" s="1">
        <v>0</v>
      </c>
      <c r="F1141" s="1">
        <v>0</v>
      </c>
      <c r="G1141" s="2">
        <f t="shared" si="22"/>
        <v>40452.333939999997</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10456.809999999998</v>
      </c>
      <c r="D1142" s="1">
        <f>BILANCA!E164</f>
        <v>9876.9899999999907</v>
      </c>
      <c r="E1142" s="1">
        <v>0</v>
      </c>
      <c r="F1142" s="1">
        <v>0</v>
      </c>
      <c r="G1142" s="2">
        <f t="shared" si="22"/>
        <v>4803.5156099999967</v>
      </c>
      <c r="H1142" s="2">
        <f t="shared" si="23"/>
        <v>0.20000000001164153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498649.18</v>
      </c>
      <c r="D1143" s="1">
        <f>BILANCA!E165</f>
        <v>498649.18</v>
      </c>
      <c r="E1143" s="1">
        <v>0</v>
      </c>
      <c r="F1143" s="1">
        <v>0</v>
      </c>
      <c r="G1143" s="2">
        <f t="shared" si="22"/>
        <v>239351.60639999999</v>
      </c>
      <c r="H1143" s="2">
        <f t="shared" si="23"/>
        <v>0.35999999998603016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10456.81</v>
      </c>
      <c r="D1144" s="1">
        <f>BILANCA!E166</f>
        <v>9876.99</v>
      </c>
      <c r="E1144" s="1">
        <v>0</v>
      </c>
      <c r="F1144" s="1">
        <v>0</v>
      </c>
      <c r="G1144" s="2">
        <f t="shared" si="22"/>
        <v>4863.9371900000006</v>
      </c>
      <c r="H1144" s="2">
        <f t="shared" si="23"/>
        <v>0.2000000000007276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498649.18</v>
      </c>
      <c r="D1147" s="1">
        <f>BILANCA!E169</f>
        <v>498649.18</v>
      </c>
      <c r="E1147" s="1">
        <v>0</v>
      </c>
      <c r="F1147" s="1">
        <v>0</v>
      </c>
      <c r="G1147" s="2">
        <f t="shared" si="22"/>
        <v>245335.39655999999</v>
      </c>
      <c r="H1147" s="2">
        <f t="shared" si="23"/>
        <v>0.35999999998603016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181821377.37999997</v>
      </c>
      <c r="D1152" s="1">
        <f>BILANCA!E175</f>
        <v>203222208.65999997</v>
      </c>
      <c r="E1152" s="1">
        <v>0</v>
      </c>
      <c r="F1152" s="1">
        <v>0</v>
      </c>
      <c r="G1152" s="2">
        <f t="shared" si="22"/>
        <v>99416919.304299995</v>
      </c>
      <c r="H1152" s="2">
        <f t="shared" si="23"/>
        <v>0.7199999988079071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142270027.59999996</v>
      </c>
      <c r="D1153" s="1">
        <f>BILANCA!E176</f>
        <v>165496694.23999998</v>
      </c>
      <c r="E1153" s="1">
        <v>0</v>
      </c>
      <c r="F1153" s="1">
        <v>0</v>
      </c>
      <c r="G1153" s="2">
        <f t="shared" si="22"/>
        <v>80454780.733599991</v>
      </c>
      <c r="H1153" s="2">
        <f t="shared" si="23"/>
        <v>0.64000001549720764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138363448.16999999</v>
      </c>
      <c r="D1154" s="1">
        <f>BILANCA!E177</f>
        <v>163278920.82999998</v>
      </c>
      <c r="E1154" s="1">
        <v>0</v>
      </c>
      <c r="F1154" s="1">
        <v>0</v>
      </c>
      <c r="G1154" s="2">
        <f t="shared" si="22"/>
        <v>79501540.560929999</v>
      </c>
      <c r="H1154" s="2">
        <f t="shared" si="23"/>
        <v>0.34000000357627869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10507749.35</v>
      </c>
      <c r="D1155" s="1">
        <f>BILANCA!E178</f>
        <v>12921076.5</v>
      </c>
      <c r="E1155" s="1">
        <v>0</v>
      </c>
      <c r="F1155" s="1">
        <v>0</v>
      </c>
      <c r="G1155" s="2">
        <f t="shared" si="22"/>
        <v>6252183.2041999996</v>
      </c>
      <c r="H1155" s="2">
        <f t="shared" si="23"/>
        <v>0.84999999962747097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56933408</v>
      </c>
      <c r="D1156" s="1">
        <f>BILANCA!E179</f>
        <v>71989125.060000002</v>
      </c>
      <c r="E1156" s="1">
        <v>0</v>
      </c>
      <c r="F1156" s="1">
        <v>0</v>
      </c>
      <c r="G1156" s="2">
        <f t="shared" si="22"/>
        <v>34757716.854759999</v>
      </c>
      <c r="H1156" s="2">
        <f t="shared" si="23"/>
        <v>6.0000002384185791E-2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1652.97</v>
      </c>
      <c r="D1157" s="1">
        <f>BILANCA!E180</f>
        <v>1357872.28</v>
      </c>
      <c r="E1157" s="1">
        <v>0</v>
      </c>
      <c r="F1157" s="1">
        <v>0</v>
      </c>
      <c r="G1157" s="2">
        <f t="shared" si="22"/>
        <v>472827.17021999997</v>
      </c>
      <c r="H1157" s="2">
        <f t="shared" si="23"/>
        <v>0.31000000002791239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1652.97</v>
      </c>
      <c r="D1160" s="1">
        <f>BILANCA!E183</f>
        <v>1357872.28</v>
      </c>
      <c r="E1160" s="1">
        <v>0</v>
      </c>
      <c r="F1160" s="1">
        <v>0</v>
      </c>
      <c r="G1160" s="2">
        <f t="shared" si="22"/>
        <v>480979.36281000002</v>
      </c>
      <c r="H1160" s="2">
        <f t="shared" si="23"/>
        <v>0.31000000002791239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70920637.849999994</v>
      </c>
      <c r="D1165" s="1">
        <f>BILANCA!E188</f>
        <v>77010846.989999995</v>
      </c>
      <c r="E1165" s="1">
        <v>0</v>
      </c>
      <c r="F1165" s="1">
        <v>0</v>
      </c>
      <c r="G1165" s="2">
        <f t="shared" si="22"/>
        <v>40939504.393059999</v>
      </c>
      <c r="H1165" s="2">
        <f t="shared" si="23"/>
        <v>0.16000001132488251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3723244.04</v>
      </c>
      <c r="D1166" s="1">
        <f>BILANCA!E189</f>
        <v>1234682.21</v>
      </c>
      <c r="E1166" s="1">
        <v>0</v>
      </c>
      <c r="F1166" s="1">
        <v>0</v>
      </c>
      <c r="G1166" s="2">
        <f t="shared" si="22"/>
        <v>1133247.34818</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183335.39</v>
      </c>
      <c r="D1211" s="1">
        <f>BILANCA!E234</f>
        <v>983091.19999999995</v>
      </c>
      <c r="E1211" s="1">
        <v>0</v>
      </c>
      <c r="F1211" s="1">
        <v>0</v>
      </c>
      <c r="G1211" s="2">
        <f t="shared" si="22"/>
        <v>490090.05612000002</v>
      </c>
      <c r="H1211" s="2">
        <f t="shared" si="23"/>
        <v>0.58999999996740371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678230</v>
      </c>
      <c r="E1212" s="1">
        <v>0</v>
      </c>
      <c r="F1212" s="1">
        <v>0</v>
      </c>
      <c r="G1212" s="2">
        <f t="shared" si="22"/>
        <v>310629.34000000003</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183335.39</v>
      </c>
      <c r="D1213" s="1">
        <f>BILANCA!E236</f>
        <v>304861.2</v>
      </c>
      <c r="E1213" s="1">
        <v>0</v>
      </c>
      <c r="F1213" s="1">
        <v>0</v>
      </c>
      <c r="G1213" s="2">
        <f t="shared" si="22"/>
        <v>182403.2917</v>
      </c>
      <c r="H1213" s="2">
        <f t="shared" si="23"/>
        <v>0.59000000002561137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39551349.779999994</v>
      </c>
      <c r="D1214" s="1">
        <f>BILANCA!E237</f>
        <v>37725514.420000002</v>
      </c>
      <c r="E1214" s="1">
        <v>0</v>
      </c>
      <c r="F1214" s="1">
        <v>0</v>
      </c>
      <c r="G1214" s="2">
        <f t="shared" si="22"/>
        <v>26565549.461220004</v>
      </c>
      <c r="H1214" s="2">
        <f t="shared" si="23"/>
        <v>0.64000000804662704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155593289.13999999</v>
      </c>
      <c r="D1215" s="1">
        <f>BILANCA!E238</f>
        <v>178615764.59999999</v>
      </c>
      <c r="E1215" s="1">
        <v>0</v>
      </c>
      <c r="F1215" s="1">
        <v>0</v>
      </c>
      <c r="G1215" s="2">
        <f t="shared" si="22"/>
        <v>118975357.85488001</v>
      </c>
      <c r="H1215" s="2">
        <f t="shared" si="23"/>
        <v>0.53999999165534973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155593289.13999999</v>
      </c>
      <c r="D1216" s="1">
        <f>BILANCA!E239</f>
        <v>178615764.59999999</v>
      </c>
      <c r="E1216" s="1">
        <v>0</v>
      </c>
      <c r="F1216" s="1">
        <v>0</v>
      </c>
      <c r="G1216" s="2">
        <f t="shared" si="22"/>
        <v>119488182.67321999</v>
      </c>
      <c r="H1216" s="2">
        <f t="shared" si="23"/>
        <v>0.53999999165534973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136236716.47</v>
      </c>
      <c r="D1217" s="1">
        <f>BILANCA!E240</f>
        <v>159012981.15000001</v>
      </c>
      <c r="E1217" s="1">
        <v>0</v>
      </c>
      <c r="F1217" s="1">
        <v>0</v>
      </c>
      <c r="G1217" s="2">
        <f t="shared" si="22"/>
        <v>106297466.83218001</v>
      </c>
      <c r="H1217" s="2">
        <f t="shared" si="23"/>
        <v>0.62000000476837158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19356572.670000002</v>
      </c>
      <c r="D1218" s="1">
        <f>BILANCA!E241</f>
        <v>19602783.449999999</v>
      </c>
      <c r="E1218" s="1">
        <v>0</v>
      </c>
      <c r="F1218" s="1">
        <v>0</v>
      </c>
      <c r="G1218" s="2">
        <f t="shared" si="22"/>
        <v>13762102.79895</v>
      </c>
      <c r="H1218" s="2">
        <f t="shared" si="23"/>
        <v>0.7799999974668026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-130392480.42999999</v>
      </c>
      <c r="D1222" s="1">
        <f>BILANCA!E245</f>
        <v>-156952046.25999999</v>
      </c>
      <c r="E1222" s="1">
        <v>0</v>
      </c>
      <c r="F1222" s="1">
        <v>0</v>
      </c>
      <c r="G1222" s="2">
        <f t="shared" si="22"/>
        <v>-106186880.93505</v>
      </c>
      <c r="H1222" s="2">
        <f t="shared" si="23"/>
        <v>0.68999998271465302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7244965.4900000002</v>
      </c>
      <c r="D1223" s="1">
        <f>BILANCA!E246</f>
        <v>16431052.24</v>
      </c>
      <c r="E1223" s="1">
        <v>0</v>
      </c>
      <c r="F1223" s="1">
        <v>0</v>
      </c>
      <c r="G1223" s="2">
        <f t="shared" si="22"/>
        <v>9625696.7927999999</v>
      </c>
      <c r="H1223" s="2">
        <f t="shared" si="23"/>
        <v>0.73000000044703484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6910066.7999999998</v>
      </c>
      <c r="D1224" s="1">
        <f>BILANCA!E247</f>
        <v>16096153.550000001</v>
      </c>
      <c r="E1224" s="1">
        <v>0</v>
      </c>
      <c r="F1224" s="1">
        <v>0</v>
      </c>
      <c r="G1224" s="2">
        <f t="shared" si="22"/>
        <v>9423672.1098999996</v>
      </c>
      <c r="H1224" s="2">
        <f t="shared" si="23"/>
        <v>0.64999999944120646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334898.69</v>
      </c>
      <c r="D1226" s="1">
        <f>BILANCA!E249</f>
        <v>334898.69</v>
      </c>
      <c r="E1226" s="1">
        <v>0</v>
      </c>
      <c r="F1226" s="1">
        <v>0</v>
      </c>
      <c r="G1226" s="2">
        <f t="shared" si="22"/>
        <v>244141.14501000001</v>
      </c>
      <c r="H1226" s="2">
        <f t="shared" si="23"/>
        <v>0.61999999999534339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137637445.91999999</v>
      </c>
      <c r="D1227" s="1">
        <f>BILANCA!E250</f>
        <v>173383098.5</v>
      </c>
      <c r="E1227" s="1">
        <v>0</v>
      </c>
      <c r="F1227" s="1">
        <v>0</v>
      </c>
      <c r="G1227" s="2">
        <f t="shared" si="22"/>
        <v>118194488.87248001</v>
      </c>
      <c r="H1227" s="2">
        <f t="shared" si="23"/>
        <v>0.58000001311302185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137637445.91999999</v>
      </c>
      <c r="D1229" s="1">
        <f>BILANCA!E252</f>
        <v>173383098.5</v>
      </c>
      <c r="E1229" s="1">
        <v>0</v>
      </c>
      <c r="F1229" s="1">
        <v>0</v>
      </c>
      <c r="G1229" s="2">
        <f t="shared" si="22"/>
        <v>119163296.15831999</v>
      </c>
      <c r="H1229" s="2">
        <f t="shared" si="23"/>
        <v>0.58000001311302185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14338604.09</v>
      </c>
      <c r="D1232" s="1">
        <f>BILANCA!E255</f>
        <v>16050438.92</v>
      </c>
      <c r="E1232" s="1">
        <v>0</v>
      </c>
      <c r="F1232" s="1">
        <v>0</v>
      </c>
      <c r="G1232" s="2">
        <f t="shared" si="22"/>
        <v>11563431.000569999</v>
      </c>
      <c r="H1232" s="2">
        <f t="shared" si="23"/>
        <v>0.16999999992549419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11936.98</v>
      </c>
      <c r="D1233" s="1">
        <f>BILANCA!E256</f>
        <v>11357.16</v>
      </c>
      <c r="E1233" s="1">
        <v>0</v>
      </c>
      <c r="F1233" s="1">
        <v>0</v>
      </c>
      <c r="G1233" s="2">
        <f t="shared" si="22"/>
        <v>8662.8250000000007</v>
      </c>
      <c r="H1233" s="2">
        <f t="shared" si="23"/>
        <v>0.18000000000029104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57651587.219999999</v>
      </c>
      <c r="D1236" s="1">
        <f>BILANCA!E259</f>
        <v>54032433.990000002</v>
      </c>
      <c r="E1236" s="1">
        <v>0</v>
      </c>
      <c r="F1236" s="1">
        <v>0</v>
      </c>
      <c r="G1236" s="2">
        <f t="shared" si="22"/>
        <v>41926263.165600002</v>
      </c>
      <c r="H1236" s="2">
        <f t="shared" si="23"/>
        <v>0.22999999672174454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57651587.219999999</v>
      </c>
      <c r="D1237" s="1">
        <f>BILANCA!E260</f>
        <v>54032433.990000002</v>
      </c>
      <c r="E1237" s="1">
        <v>0</v>
      </c>
      <c r="F1237" s="1">
        <v>0</v>
      </c>
      <c r="G1237" s="2">
        <f t="shared" si="22"/>
        <v>42091979.620800003</v>
      </c>
      <c r="H1237" s="2">
        <f t="shared" si="23"/>
        <v>0.22999999672174454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6877215.5499999998</v>
      </c>
      <c r="D1240" s="1">
        <f>BILANCA!E264</f>
        <v>9896142.6400000006</v>
      </c>
      <c r="E1240" s="1">
        <v>0</v>
      </c>
      <c r="F1240" s="1">
        <v>0</v>
      </c>
      <c r="G1240" s="2">
        <f t="shared" si="22"/>
        <v>6854061.7133100005</v>
      </c>
      <c r="H1240" s="2">
        <f t="shared" si="23"/>
        <v>0.80999999959021807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13489053.890000001</v>
      </c>
      <c r="D1241" s="1">
        <f>BILANCA!E265</f>
        <v>10200131.83</v>
      </c>
      <c r="E1241" s="1">
        <v>0</v>
      </c>
      <c r="F1241" s="1">
        <v>0</v>
      </c>
      <c r="G1241" s="2">
        <f t="shared" si="22"/>
        <v>8743443.9279000014</v>
      </c>
      <c r="H1241" s="2">
        <f t="shared" si="23"/>
        <v>0.27999999932944775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10456.81</v>
      </c>
      <c r="D1242" s="1">
        <f>BILANCA!E266</f>
        <v>9876.99</v>
      </c>
      <c r="E1242" s="1">
        <v>0</v>
      </c>
      <c r="F1242" s="1">
        <v>0</v>
      </c>
      <c r="G1242" s="2">
        <f t="shared" ref="G1242:G1479" si="24">B1242/1000*C1242+B1242/500*D1242</f>
        <v>7824.5946100000001</v>
      </c>
      <c r="H1242" s="2">
        <f t="shared" si="23"/>
        <v>0.2000000000007276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498649.18</v>
      </c>
      <c r="D1243" s="1">
        <f>BILANCA!E267</f>
        <v>498649.18</v>
      </c>
      <c r="E1243" s="1">
        <v>0</v>
      </c>
      <c r="F1243" s="1">
        <v>0</v>
      </c>
      <c r="G1243" s="2">
        <f t="shared" si="24"/>
        <v>388946.36040000001</v>
      </c>
      <c r="H1243" s="2">
        <f t="shared" si="23"/>
        <v>0.35999999998603016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1446487.74</v>
      </c>
      <c r="D1244" s="1">
        <f>BILANCA!E268</f>
        <v>329977.64</v>
      </c>
      <c r="E1244" s="1">
        <v>0</v>
      </c>
      <c r="F1244" s="1">
        <v>0</v>
      </c>
      <c r="G1244" s="2">
        <f t="shared" si="24"/>
        <v>549781.62822000007</v>
      </c>
      <c r="H1244" s="2">
        <f t="shared" si="23"/>
        <v>0.61999999999534339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57353.78</v>
      </c>
      <c r="D1245" s="1">
        <f>BILANCA!E269</f>
        <v>183347</v>
      </c>
      <c r="E1245" s="1">
        <v>0</v>
      </c>
      <c r="F1245" s="1">
        <v>0</v>
      </c>
      <c r="G1245" s="2">
        <f t="shared" si="24"/>
        <v>111100.51836000002</v>
      </c>
      <c r="H1245" s="2">
        <f t="shared" si="23"/>
        <v>0.22000000000116415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113356.57</v>
      </c>
      <c r="D1247" s="1">
        <f>BILANCA!E271</f>
        <v>29473.78</v>
      </c>
      <c r="E1247" s="1">
        <v>0</v>
      </c>
      <c r="F1247" s="1">
        <v>0</v>
      </c>
      <c r="G1247" s="2">
        <f t="shared" si="24"/>
        <v>45488.29032</v>
      </c>
      <c r="H1247" s="2">
        <f t="shared" si="23"/>
        <v>0.64999999999417923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3709279.18</v>
      </c>
      <c r="D1262" s="1">
        <f>BILANCA!E286</f>
        <v>1704467.62</v>
      </c>
      <c r="E1262" s="1">
        <v>0</v>
      </c>
      <c r="F1262" s="1">
        <v>0</v>
      </c>
      <c r="G1262" s="2">
        <f t="shared" si="24"/>
        <v>1985981.8231800003</v>
      </c>
      <c r="H1262" s="2">
        <f t="shared" si="23"/>
        <v>0.56000000005587935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52441614.990000002</v>
      </c>
      <c r="D1263" s="1">
        <f>BILANCA!E287</f>
        <v>65703252.060000002</v>
      </c>
      <c r="E1263" s="1">
        <v>0</v>
      </c>
      <c r="F1263" s="1">
        <v>0</v>
      </c>
      <c r="G1263" s="2">
        <f t="shared" si="24"/>
        <v>51477473.350800008</v>
      </c>
      <c r="H1263" s="2">
        <f t="shared" si="23"/>
        <v>7.0000000298023224E-2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85921833.180000007</v>
      </c>
      <c r="D1264" s="1">
        <f>BILANCA!E288</f>
        <v>97575668.769999996</v>
      </c>
      <c r="E1264" s="1">
        <v>0</v>
      </c>
      <c r="F1264" s="1">
        <v>0</v>
      </c>
      <c r="G1264" s="2">
        <f t="shared" si="24"/>
        <v>78981560.972320005</v>
      </c>
      <c r="H1264" s="2">
        <f t="shared" si="23"/>
        <v>0.41000001132488251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279654.02</v>
      </c>
      <c r="D1265" s="1">
        <f>BILANCA!E289</f>
        <v>513325.26</v>
      </c>
      <c r="E1265" s="1">
        <v>0</v>
      </c>
      <c r="F1265" s="1">
        <v>0</v>
      </c>
      <c r="G1265" s="2">
        <f t="shared" si="24"/>
        <v>368377.88027999998</v>
      </c>
      <c r="H1265" s="2">
        <f t="shared" si="23"/>
        <v>0.28000000002793968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3443590.02</v>
      </c>
      <c r="D1266" s="1">
        <f>BILANCA!E290</f>
        <v>721356.95</v>
      </c>
      <c r="E1266" s="1">
        <v>0</v>
      </c>
      <c r="F1266" s="1">
        <v>0</v>
      </c>
      <c r="G1266" s="2">
        <f t="shared" si="24"/>
        <v>1382824.0093599998</v>
      </c>
      <c r="H1266" s="2">
        <f t="shared" si="23"/>
        <v>7.000000006519258E-2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69074765.200000003</v>
      </c>
      <c r="D1271" s="1">
        <f>BILANCA!E295</f>
        <v>76822125.459999993</v>
      </c>
      <c r="E1271" s="1">
        <v>0</v>
      </c>
      <c r="F1271" s="1">
        <v>0</v>
      </c>
      <c r="G1271" s="2">
        <f t="shared" si="24"/>
        <v>64143076.64255999</v>
      </c>
      <c r="H1271" s="2">
        <f t="shared" si="23"/>
        <v>0.65999999642372131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145293.39000000001</v>
      </c>
      <c r="D1273" s="1">
        <f>BILANCA!E297</f>
        <v>153554.57</v>
      </c>
      <c r="E1273" s="1">
        <v>0</v>
      </c>
      <c r="F1273" s="1">
        <v>0</v>
      </c>
      <c r="G1273" s="2">
        <f t="shared" si="24"/>
        <v>131196.73369999998</v>
      </c>
      <c r="H1273" s="2">
        <f t="shared" si="23"/>
        <v>0.82000000000698492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28756.49</v>
      </c>
      <c r="D1274" s="1">
        <f>BILANCA!E298</f>
        <v>28742.75</v>
      </c>
      <c r="E1274" s="1">
        <v>0</v>
      </c>
      <c r="F1274" s="1">
        <v>0</v>
      </c>
      <c r="G1274" s="2">
        <f t="shared" si="24"/>
        <v>25096.419089999996</v>
      </c>
      <c r="H1274" s="2">
        <f t="shared" si="23"/>
        <v>0.74000000000160071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1176118.1299999999</v>
      </c>
      <c r="D1278" s="1">
        <f>BILANCA!E302</f>
        <v>6424.21</v>
      </c>
      <c r="E1278" s="1">
        <v>0</v>
      </c>
      <c r="F1278" s="1">
        <v>0</v>
      </c>
      <c r="G1278" s="2">
        <f t="shared" si="24"/>
        <v>350745.13224999991</v>
      </c>
      <c r="H1278" s="2">
        <f t="shared" si="23"/>
        <v>0.33999999988827767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312767658.76999998</v>
      </c>
      <c r="D1383" s="1">
        <f>'RAS-funkcijski'!E89</f>
        <v>343647450.97000003</v>
      </c>
      <c r="E1383" s="1">
        <v>0</v>
      </c>
      <c r="F1383" s="1">
        <v>0</v>
      </c>
      <c r="G1383" s="2">
        <f t="shared" si="24"/>
        <v>85005317.66035001</v>
      </c>
      <c r="H1383" s="2">
        <f t="shared" si="27"/>
        <v>0.25999999046325684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312767658.76999998</v>
      </c>
      <c r="D1393" s="1">
        <f>'RAS-funkcijski'!E99</f>
        <v>343647450.97000003</v>
      </c>
      <c r="E1393" s="1">
        <v>0</v>
      </c>
      <c r="F1393" s="1">
        <v>0</v>
      </c>
      <c r="G1393" s="2">
        <f t="shared" si="24"/>
        <v>95005943.267450005</v>
      </c>
      <c r="H1393" s="2">
        <f t="shared" si="27"/>
        <v>0.25999999046325684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312767658.76999998</v>
      </c>
      <c r="D1395" s="1">
        <f>'RAS-funkcijski'!E101</f>
        <v>343647450.97000003</v>
      </c>
      <c r="E1395" s="1">
        <v>0</v>
      </c>
      <c r="F1395" s="1">
        <v>0</v>
      </c>
      <c r="G1395" s="2">
        <f t="shared" si="24"/>
        <v>97006068.388870001</v>
      </c>
      <c r="H1395" s="2">
        <f t="shared" si="27"/>
        <v>0.25999999046325684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312767658.76999998</v>
      </c>
      <c r="D1435" s="13">
        <f>'RAS-funkcijski'!E141</f>
        <v>343647450.97000003</v>
      </c>
      <c r="E1435" s="13">
        <v>0</v>
      </c>
      <c r="F1435" s="13">
        <v>0</v>
      </c>
      <c r="G1435" s="14">
        <f t="shared" si="24"/>
        <v>137008570.81727001</v>
      </c>
      <c r="H1435" s="14">
        <f t="shared" si="27"/>
        <v>0.25999999046325684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344913.35</v>
      </c>
      <c r="E1436" s="6">
        <v>0</v>
      </c>
      <c r="F1436" s="6">
        <v>0</v>
      </c>
      <c r="G1436" s="7">
        <f t="shared" si="24"/>
        <v>689.82669999999996</v>
      </c>
      <c r="H1436" s="7">
        <f t="shared" si="27"/>
        <v>0.34999999997671694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344913.35</v>
      </c>
      <c r="E1453" s="1">
        <v>0</v>
      </c>
      <c r="F1453" s="1">
        <v>0</v>
      </c>
      <c r="G1453" s="2">
        <f t="shared" si="24"/>
        <v>12416.880599999999</v>
      </c>
      <c r="H1453" s="2">
        <f t="shared" si="27"/>
        <v>0.34999999997671694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344913.35</v>
      </c>
      <c r="E1454" s="1">
        <v>0</v>
      </c>
      <c r="F1454" s="1">
        <v>0</v>
      </c>
      <c r="G1454" s="2">
        <f t="shared" si="24"/>
        <v>13106.707299999998</v>
      </c>
      <c r="H1454" s="2">
        <f t="shared" si="27"/>
        <v>0.34999999997671694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344913.35</v>
      </c>
      <c r="E1456" s="1">
        <v>0</v>
      </c>
      <c r="F1456" s="1">
        <v>0</v>
      </c>
      <c r="G1456" s="2">
        <f t="shared" si="24"/>
        <v>14486.360699999999</v>
      </c>
      <c r="H1456" s="2">
        <f t="shared" si="27"/>
        <v>0.34999999997671694</v>
      </c>
      <c r="I1456" s="10">
        <f t="shared" si="30"/>
        <v>5070.2262446627128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142086692.21000001</v>
      </c>
      <c r="D1480" s="6"/>
      <c r="E1480" s="6">
        <v>0</v>
      </c>
      <c r="F1480" s="6">
        <v>0</v>
      </c>
      <c r="G1480" s="7">
        <f t="shared" ref="G1480:G1580" si="34">B1480/1000*C1480</f>
        <v>142086.69221000001</v>
      </c>
      <c r="H1480" s="7">
        <f t="shared" ref="H1480:H1580" si="35">ABS(C1480-ROUND(C1480,0))</f>
        <v>0.21000000834465027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355526081.77000004</v>
      </c>
      <c r="D1481" s="1">
        <v>0</v>
      </c>
      <c r="E1481" s="1">
        <v>0</v>
      </c>
      <c r="F1481" s="1">
        <v>0</v>
      </c>
      <c r="G1481" s="2">
        <f t="shared" si="34"/>
        <v>711052.1635400001</v>
      </c>
      <c r="H1481" s="2">
        <f t="shared" si="35"/>
        <v>0.22999995946884155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1640903.39</v>
      </c>
      <c r="D1482" s="1">
        <v>0</v>
      </c>
      <c r="E1482" s="1">
        <v>0</v>
      </c>
      <c r="F1482" s="1">
        <v>0</v>
      </c>
      <c r="G1482" s="2">
        <f t="shared" si="34"/>
        <v>4922.7101699999994</v>
      </c>
      <c r="H1482" s="2">
        <f t="shared" si="35"/>
        <v>0.38999999989755452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322029948.89000005</v>
      </c>
      <c r="D1483" s="1">
        <v>0</v>
      </c>
      <c r="E1483" s="1">
        <v>0</v>
      </c>
      <c r="F1483" s="1">
        <v>0</v>
      </c>
      <c r="G1483" s="2">
        <f t="shared" si="34"/>
        <v>1288119.7955600002</v>
      </c>
      <c r="H1483" s="2">
        <f t="shared" si="35"/>
        <v>0.10999995470046997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152364786.84</v>
      </c>
      <c r="D1484" s="1">
        <v>0</v>
      </c>
      <c r="E1484" s="1">
        <v>0</v>
      </c>
      <c r="F1484" s="1">
        <v>0</v>
      </c>
      <c r="G1484" s="2">
        <f t="shared" si="34"/>
        <v>761823.93420000002</v>
      </c>
      <c r="H1484" s="2">
        <f t="shared" si="35"/>
        <v>0.15999999642372131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150537300.87</v>
      </c>
      <c r="D1485" s="1">
        <v>0</v>
      </c>
      <c r="E1485" s="1">
        <v>0</v>
      </c>
      <c r="F1485" s="1">
        <v>0</v>
      </c>
      <c r="G1485" s="2">
        <f t="shared" si="34"/>
        <v>903223.8052200001</v>
      </c>
      <c r="H1485" s="2">
        <f t="shared" si="35"/>
        <v>0.12999999523162842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1709559.72</v>
      </c>
      <c r="D1486" s="1">
        <v>0</v>
      </c>
      <c r="E1486" s="1">
        <v>0</v>
      </c>
      <c r="F1486" s="1">
        <v>0</v>
      </c>
      <c r="G1486" s="2">
        <f t="shared" si="34"/>
        <v>11966.91804</v>
      </c>
      <c r="H1486" s="2">
        <f t="shared" si="35"/>
        <v>0.28000000002793968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118042.06</v>
      </c>
      <c r="D1490" s="1">
        <v>0</v>
      </c>
      <c r="E1490" s="1">
        <v>0</v>
      </c>
      <c r="F1490" s="1">
        <v>0</v>
      </c>
      <c r="G1490" s="2">
        <f t="shared" si="34"/>
        <v>1298.4626599999999</v>
      </c>
      <c r="H1490" s="2">
        <f t="shared" si="35"/>
        <v>5.9999999997671694E-2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17300259.399999999</v>
      </c>
      <c r="D1491" s="1">
        <v>0</v>
      </c>
      <c r="E1491" s="1">
        <v>0</v>
      </c>
      <c r="F1491" s="1">
        <v>0</v>
      </c>
      <c r="G1491" s="2">
        <f t="shared" si="34"/>
        <v>207603.11279999997</v>
      </c>
      <c r="H1491" s="2">
        <f t="shared" si="35"/>
        <v>0.39999999850988388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31855229.489999998</v>
      </c>
      <c r="D1492" s="1">
        <v>0</v>
      </c>
      <c r="E1492" s="1">
        <v>0</v>
      </c>
      <c r="F1492" s="1">
        <v>0</v>
      </c>
      <c r="G1492" s="2">
        <f t="shared" si="34"/>
        <v>414117.98336999997</v>
      </c>
      <c r="H1492" s="2">
        <f t="shared" si="35"/>
        <v>0.48999999836087227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333099170.94</v>
      </c>
      <c r="D1499" s="1">
        <v>0</v>
      </c>
      <c r="E1499" s="1">
        <v>0</v>
      </c>
      <c r="F1499" s="1">
        <v>0</v>
      </c>
      <c r="G1499" s="2">
        <f t="shared" si="34"/>
        <v>6661983.4188000001</v>
      </c>
      <c r="H1499" s="2">
        <f t="shared" si="35"/>
        <v>6.0000002384185791E-2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1478301.14</v>
      </c>
      <c r="D1500" s="1">
        <v>0</v>
      </c>
      <c r="E1500" s="1">
        <v>0</v>
      </c>
      <c r="F1500" s="1">
        <v>0</v>
      </c>
      <c r="G1500" s="2">
        <f t="shared" si="34"/>
        <v>31044.323939999998</v>
      </c>
      <c r="H1500" s="2">
        <f t="shared" si="35"/>
        <v>0.13999999989755452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297277078.48000002</v>
      </c>
      <c r="D1501" s="1">
        <v>0</v>
      </c>
      <c r="E1501" s="1">
        <v>0</v>
      </c>
      <c r="F1501" s="1">
        <v>0</v>
      </c>
      <c r="G1501" s="2">
        <f t="shared" si="34"/>
        <v>6540095.7265600003</v>
      </c>
      <c r="H1501" s="2">
        <f t="shared" si="35"/>
        <v>0.48000001907348633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149951459.69</v>
      </c>
      <c r="D1502" s="1">
        <v>0</v>
      </c>
      <c r="E1502" s="1">
        <v>0</v>
      </c>
      <c r="F1502" s="1">
        <v>0</v>
      </c>
      <c r="G1502" s="2">
        <f t="shared" si="34"/>
        <v>3448883.5728699998</v>
      </c>
      <c r="H1502" s="2">
        <f t="shared" si="35"/>
        <v>0.31000000238418579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135644186.06</v>
      </c>
      <c r="D1503" s="1">
        <v>0</v>
      </c>
      <c r="E1503" s="1">
        <v>0</v>
      </c>
      <c r="F1503" s="1">
        <v>0</v>
      </c>
      <c r="G1503" s="2">
        <f t="shared" si="34"/>
        <v>3255460.4654399999</v>
      </c>
      <c r="H1503" s="2">
        <f t="shared" si="35"/>
        <v>6.0000002384185791E-2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353340.41</v>
      </c>
      <c r="D1504" s="1">
        <v>0</v>
      </c>
      <c r="E1504" s="1">
        <v>0</v>
      </c>
      <c r="F1504" s="1">
        <v>0</v>
      </c>
      <c r="G1504" s="2">
        <f t="shared" si="34"/>
        <v>8833.5102499999994</v>
      </c>
      <c r="H1504" s="2">
        <f t="shared" si="35"/>
        <v>0.40999999997438863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118042.06</v>
      </c>
      <c r="D1508" s="1">
        <v>0</v>
      </c>
      <c r="E1508" s="1">
        <v>0</v>
      </c>
      <c r="F1508" s="1">
        <v>0</v>
      </c>
      <c r="G1508" s="2">
        <f t="shared" si="34"/>
        <v>3423.21974</v>
      </c>
      <c r="H1508" s="2">
        <f t="shared" si="35"/>
        <v>5.9999999997671694E-2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11210050.26</v>
      </c>
      <c r="D1509" s="1">
        <v>0</v>
      </c>
      <c r="E1509" s="1">
        <v>0</v>
      </c>
      <c r="F1509" s="1">
        <v>0</v>
      </c>
      <c r="G1509" s="2">
        <f t="shared" si="34"/>
        <v>336301.50779999996</v>
      </c>
      <c r="H1509" s="2">
        <f t="shared" si="35"/>
        <v>0.25999999977648258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34343791.32</v>
      </c>
      <c r="D1510" s="1">
        <v>0</v>
      </c>
      <c r="E1510" s="1">
        <v>0</v>
      </c>
      <c r="F1510" s="1">
        <v>0</v>
      </c>
      <c r="G1510" s="2">
        <f t="shared" si="34"/>
        <v>1064657.53092</v>
      </c>
      <c r="H1510" s="2">
        <f t="shared" si="35"/>
        <v>0.32000000029802322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164513603.04000002</v>
      </c>
      <c r="D1517" s="1">
        <v>0</v>
      </c>
      <c r="E1517" s="1">
        <v>0</v>
      </c>
      <c r="F1517" s="1">
        <v>0</v>
      </c>
      <c r="G1517" s="2">
        <f t="shared" si="34"/>
        <v>6251516.9155200003</v>
      </c>
      <c r="H1517" s="2">
        <f t="shared" si="35"/>
        <v>4.0000021457672119E-2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66216577.32</v>
      </c>
      <c r="D1518" s="1">
        <v>0</v>
      </c>
      <c r="E1518" s="1">
        <v>0</v>
      </c>
      <c r="F1518" s="1">
        <v>0</v>
      </c>
      <c r="G1518" s="2">
        <f t="shared" si="34"/>
        <v>2582446.5154800001</v>
      </c>
      <c r="H1518" s="2">
        <f t="shared" si="35"/>
        <v>0.32000000029802322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530624.88</v>
      </c>
      <c r="D1519" s="1">
        <v>0</v>
      </c>
      <c r="E1519" s="1">
        <v>0</v>
      </c>
      <c r="F1519" s="1">
        <v>0</v>
      </c>
      <c r="G1519" s="2">
        <f t="shared" si="34"/>
        <v>21224.995200000001</v>
      </c>
      <c r="H1519" s="2">
        <f t="shared" si="35"/>
        <v>0.11999999999534339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358832.22</v>
      </c>
      <c r="D1520" s="1">
        <v>0</v>
      </c>
      <c r="E1520" s="1">
        <v>0</v>
      </c>
      <c r="F1520" s="1">
        <v>0</v>
      </c>
      <c r="G1520" s="2">
        <f t="shared" si="34"/>
        <v>14712.121019999999</v>
      </c>
      <c r="H1520" s="2">
        <f t="shared" si="35"/>
        <v>0.21999999997206032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171792.66</v>
      </c>
      <c r="D1521" s="1">
        <v>0</v>
      </c>
      <c r="E1521" s="1">
        <v>0</v>
      </c>
      <c r="F1521" s="1">
        <v>0</v>
      </c>
      <c r="G1521" s="2">
        <f t="shared" si="34"/>
        <v>7215.2917200000002</v>
      </c>
      <c r="H1521" s="2">
        <f t="shared" si="35"/>
        <v>0.33999999999650754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65172627.18</v>
      </c>
      <c r="D1524" s="1">
        <v>0</v>
      </c>
      <c r="E1524" s="1">
        <v>0</v>
      </c>
      <c r="F1524" s="1">
        <v>0</v>
      </c>
      <c r="G1524" s="2">
        <f t="shared" si="34"/>
        <v>2932768.2231000001</v>
      </c>
      <c r="H1524" s="2">
        <f t="shared" si="35"/>
        <v>0.17999999970197678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65172627.18</v>
      </c>
      <c r="D1530" s="1">
        <v>0</v>
      </c>
      <c r="E1530" s="1">
        <v>0</v>
      </c>
      <c r="F1530" s="1">
        <v>0</v>
      </c>
      <c r="G1530" s="2">
        <f t="shared" si="34"/>
        <v>3323803.9861799995</v>
      </c>
      <c r="H1530" s="2">
        <f t="shared" si="35"/>
        <v>0.17999999970197678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42434446.859999999</v>
      </c>
      <c r="D1531" s="1">
        <v>0</v>
      </c>
      <c r="E1531" s="1">
        <v>0</v>
      </c>
      <c r="F1531" s="1">
        <v>0</v>
      </c>
      <c r="G1531" s="2">
        <f t="shared" si="34"/>
        <v>2206591.2367199999</v>
      </c>
      <c r="H1531" s="2">
        <f t="shared" si="35"/>
        <v>0.14000000059604645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22738180.32</v>
      </c>
      <c r="D1532" s="1">
        <v>0</v>
      </c>
      <c r="E1532" s="1">
        <v>0</v>
      </c>
      <c r="F1532" s="1">
        <v>0</v>
      </c>
      <c r="G1532" s="2">
        <f t="shared" si="34"/>
        <v>1205123.55696</v>
      </c>
      <c r="H1532" s="2">
        <f t="shared" si="35"/>
        <v>0.32000000029802322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513325.26</v>
      </c>
      <c r="D1565" s="1">
        <v>0</v>
      </c>
      <c r="E1565" s="1">
        <v>0</v>
      </c>
      <c r="F1565" s="1">
        <v>0</v>
      </c>
      <c r="G1565" s="2">
        <f t="shared" si="34"/>
        <v>44145.97236</v>
      </c>
      <c r="H1565" s="2">
        <f t="shared" si="35"/>
        <v>0.26000000000931323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513325.26</v>
      </c>
      <c r="D1566" s="1">
        <v>0</v>
      </c>
      <c r="E1566" s="1">
        <v>0</v>
      </c>
      <c r="F1566" s="1">
        <v>0</v>
      </c>
      <c r="G1566" s="2">
        <f t="shared" si="34"/>
        <v>44659.297619999998</v>
      </c>
      <c r="H1566" s="2">
        <f t="shared" si="35"/>
        <v>0.26000000000931323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98297025.720000014</v>
      </c>
      <c r="D1576" s="1">
        <v>0</v>
      </c>
      <c r="E1576" s="1">
        <v>0</v>
      </c>
      <c r="F1576" s="1">
        <v>0</v>
      </c>
      <c r="G1576" s="2">
        <f t="shared" si="34"/>
        <v>9534811.4948400017</v>
      </c>
      <c r="H1576" s="2">
        <f t="shared" si="35"/>
        <v>0.2799999862909317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106467.54</v>
      </c>
      <c r="D1577" s="1">
        <v>0</v>
      </c>
      <c r="E1577" s="1">
        <v>0</v>
      </c>
      <c r="F1577" s="1">
        <v>0</v>
      </c>
      <c r="G1577" s="2">
        <f t="shared" si="34"/>
        <v>10433.81892</v>
      </c>
      <c r="H1577" s="2">
        <f t="shared" si="35"/>
        <v>0.46000000000640284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97469201.230000004</v>
      </c>
      <c r="D1578" s="1">
        <v>0</v>
      </c>
      <c r="E1578" s="1">
        <v>0</v>
      </c>
      <c r="F1578" s="1">
        <v>0</v>
      </c>
      <c r="G1578" s="2">
        <f t="shared" si="34"/>
        <v>9649450.9217700008</v>
      </c>
      <c r="H1578" s="2">
        <f t="shared" si="35"/>
        <v>0.23000000417232513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721356.95</v>
      </c>
      <c r="D1579" s="1">
        <v>0</v>
      </c>
      <c r="E1579" s="1">
        <v>0</v>
      </c>
      <c r="F1579" s="1">
        <v>0</v>
      </c>
      <c r="G1579" s="2">
        <f t="shared" si="34"/>
        <v>72135.694999999992</v>
      </c>
      <c r="H1579" s="2">
        <f t="shared" si="35"/>
        <v>5.0000000046566129E-2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306997068.25</v>
      </c>
      <c r="I16" s="170">
        <f>'PR-RAS'!E6</f>
        <v>317088906.75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263753732.09</v>
      </c>
      <c r="I17" s="170">
        <f>'PR-RAS'!E151</f>
        <v>307658962.83999997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130392480.42999998</v>
      </c>
      <c r="I19" s="171">
        <f>'PR-RAS'!E646</f>
        <v>156952046.25999999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159865566.65000001</v>
      </c>
      <c r="I20" s="173">
        <f>BILANCA!E7</f>
        <v>182605200.87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21955810.73</v>
      </c>
      <c r="I21" s="175">
        <f>BILANCA!E68</f>
        <v>20617007.789999999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142270027.59999996</v>
      </c>
      <c r="I22" s="175">
        <f>BILANCA!E176</f>
        <v>165496694.23999998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39551349.779999994</v>
      </c>
      <c r="I23" s="177">
        <f>BILANCA!E237</f>
        <v>37725514.420000002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312767658.76999998</v>
      </c>
      <c r="I28" s="179">
        <f>'RAS-funkcijski'!E141</f>
        <v>343647450.97000003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344913.35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344913.35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142086692.21000001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164513603.04000002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66216577.32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98297025.720000014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2" zoomScaleNormal="100" workbookViewId="0">
      <selection activeCell="E637" sqref="E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306997068.25</v>
      </c>
      <c r="E6" s="51">
        <f>E7+E44+E50+E82+E106+E124+E133+E139</f>
        <v>317088906.75</v>
      </c>
      <c r="F6" s="52">
        <f t="shared" ref="F6:F131" si="0">IF(D6&lt;&gt;0,IF(E6/D6&gt;=100,"&gt;&gt;100",E6/D6*100),"-")</f>
        <v>103.28727520348234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51260469.949999996</v>
      </c>
      <c r="E50" s="51">
        <f>E51+E54+E59+E62+E65+E68+E71+E74+E77</f>
        <v>28118495.32</v>
      </c>
      <c r="F50" s="52">
        <f t="shared" si="0"/>
        <v>54.854150473897491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28651163.370000001</v>
      </c>
      <c r="E54" s="51">
        <f t="shared" si="11"/>
        <v>12957620.6</v>
      </c>
      <c r="F54" s="52">
        <f t="shared" si="0"/>
        <v>45.225460595319625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1604756.71</v>
      </c>
      <c r="E57" s="242"/>
      <c r="F57" s="52">
        <f t="shared" si="0"/>
        <v>0</v>
      </c>
    </row>
    <row r="58" spans="1:6" ht="12.75" customHeight="1" x14ac:dyDescent="0.2">
      <c r="A58" s="53">
        <v>6324</v>
      </c>
      <c r="B58" s="86" t="s">
        <v>162</v>
      </c>
      <c r="C58" s="50" t="s">
        <v>163</v>
      </c>
      <c r="D58" s="242">
        <v>27046406.66</v>
      </c>
      <c r="E58" s="242">
        <v>12957620.6</v>
      </c>
      <c r="F58" s="52">
        <f t="shared" si="0"/>
        <v>47.908843355385677</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22059295.850000001</v>
      </c>
      <c r="E62" s="51">
        <f t="shared" si="13"/>
        <v>15160874.720000001</v>
      </c>
      <c r="F62" s="52">
        <f t="shared" si="0"/>
        <v>68.727827139595661</v>
      </c>
    </row>
    <row r="63" spans="1:6" ht="12.75" customHeight="1" x14ac:dyDescent="0.2">
      <c r="A63" s="53">
        <v>6341</v>
      </c>
      <c r="B63" s="85" t="s">
        <v>172</v>
      </c>
      <c r="C63" s="50" t="s">
        <v>173</v>
      </c>
      <c r="D63" s="242">
        <v>22059295.850000001</v>
      </c>
      <c r="E63" s="242">
        <v>15160874.720000001</v>
      </c>
      <c r="F63" s="52">
        <f t="shared" si="0"/>
        <v>68.727827139595661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550010.73</v>
      </c>
      <c r="E77" s="51">
        <f t="shared" si="18"/>
        <v>0</v>
      </c>
      <c r="F77" s="52">
        <f t="shared" si="0"/>
        <v>0</v>
      </c>
    </row>
    <row r="78" spans="1:6" ht="12.75" customHeight="1" x14ac:dyDescent="0.2">
      <c r="A78" s="53">
        <v>6391</v>
      </c>
      <c r="B78" s="85" t="s">
        <v>202</v>
      </c>
      <c r="C78" s="50" t="s">
        <v>203</v>
      </c>
      <c r="D78" s="242">
        <v>8224.83</v>
      </c>
      <c r="E78" s="242"/>
      <c r="F78" s="52">
        <f t="shared" si="0"/>
        <v>0</v>
      </c>
    </row>
    <row r="79" spans="1:6" ht="12.75" customHeight="1" x14ac:dyDescent="0.2">
      <c r="A79" s="53">
        <v>6392</v>
      </c>
      <c r="B79" s="85" t="s">
        <v>204</v>
      </c>
      <c r="C79" s="50" t="s">
        <v>205</v>
      </c>
      <c r="D79" s="242">
        <v>541785.9</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24202.55</v>
      </c>
      <c r="E82" s="51">
        <f t="shared" si="19"/>
        <v>64036.69</v>
      </c>
      <c r="F82" s="52">
        <f t="shared" si="0"/>
        <v>264.58654150079229</v>
      </c>
    </row>
    <row r="83" spans="1:6" ht="12.75" customHeight="1" x14ac:dyDescent="0.2">
      <c r="A83" s="53">
        <v>641</v>
      </c>
      <c r="B83" s="85" t="s">
        <v>212</v>
      </c>
      <c r="C83" s="50" t="s">
        <v>213</v>
      </c>
      <c r="D83" s="51">
        <f t="shared" ref="D83:E83" si="20">SUM(D84:D90)</f>
        <v>24202.55</v>
      </c>
      <c r="E83" s="51">
        <f t="shared" si="20"/>
        <v>64036.69</v>
      </c>
      <c r="F83" s="52">
        <f t="shared" si="0"/>
        <v>264.58654150079229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4.07</v>
      </c>
      <c r="E85" s="242">
        <v>7.97</v>
      </c>
      <c r="F85" s="52">
        <f t="shared" si="0"/>
        <v>195.8230958230958</v>
      </c>
    </row>
    <row r="86" spans="1:6" ht="12.75" customHeight="1" x14ac:dyDescent="0.2">
      <c r="A86" s="53">
        <v>6414</v>
      </c>
      <c r="B86" s="85" t="s">
        <v>218</v>
      </c>
      <c r="C86" s="50" t="s">
        <v>219</v>
      </c>
      <c r="D86" s="242">
        <v>24198.48</v>
      </c>
      <c r="E86" s="242">
        <v>64028.72</v>
      </c>
      <c r="F86" s="52">
        <f t="shared" si="0"/>
        <v>264.59810698853812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12649319.27</v>
      </c>
      <c r="E106" s="51">
        <f t="shared" si="23"/>
        <v>17943858.07</v>
      </c>
      <c r="F106" s="52">
        <f t="shared" si="0"/>
        <v>141.85631405918338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12649319.27</v>
      </c>
      <c r="E112" s="51">
        <f t="shared" si="25"/>
        <v>17943858.07</v>
      </c>
      <c r="F112" s="52">
        <f t="shared" si="0"/>
        <v>141.85631405918338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12649319.27</v>
      </c>
      <c r="E117" s="242">
        <v>17943858.07</v>
      </c>
      <c r="F117" s="52">
        <f t="shared" si="0"/>
        <v>141.85631405918338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5624970.1699999999</v>
      </c>
      <c r="E124" s="51">
        <f t="shared" si="27"/>
        <v>4350724.59</v>
      </c>
      <c r="F124" s="52">
        <f t="shared" si="0"/>
        <v>77.346625111080371</v>
      </c>
    </row>
    <row r="125" spans="1:6" ht="12.75" customHeight="1" x14ac:dyDescent="0.2">
      <c r="A125" s="53">
        <v>661</v>
      </c>
      <c r="B125" s="86" t="s">
        <v>296</v>
      </c>
      <c r="C125" s="50" t="s">
        <v>297</v>
      </c>
      <c r="D125" s="51">
        <f t="shared" ref="D125:E125" si="28">SUM(D126:D127)</f>
        <v>2982407.65</v>
      </c>
      <c r="E125" s="51">
        <f t="shared" si="28"/>
        <v>2689109.67</v>
      </c>
      <c r="F125" s="52">
        <f t="shared" si="0"/>
        <v>90.165731368077743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2982407.65</v>
      </c>
      <c r="E127" s="242">
        <v>2689109.67</v>
      </c>
      <c r="F127" s="52">
        <f t="shared" si="0"/>
        <v>90.165731368077743</v>
      </c>
    </row>
    <row r="128" spans="1:6" ht="24" x14ac:dyDescent="0.2">
      <c r="A128" s="53">
        <v>663</v>
      </c>
      <c r="B128" s="231" t="s">
        <v>302</v>
      </c>
      <c r="C128" s="50" t="s">
        <v>303</v>
      </c>
      <c r="D128" s="51">
        <f t="shared" ref="D128:E128" si="29">SUM(D129:D132)</f>
        <v>2642562.52</v>
      </c>
      <c r="E128" s="51">
        <f t="shared" si="29"/>
        <v>1661614.92</v>
      </c>
      <c r="F128" s="52">
        <f t="shared" si="0"/>
        <v>62.878925566536822</v>
      </c>
    </row>
    <row r="129" spans="1:6" ht="12.75" customHeight="1" x14ac:dyDescent="0.2">
      <c r="A129" s="53">
        <v>6631</v>
      </c>
      <c r="B129" s="86" t="s">
        <v>304</v>
      </c>
      <c r="C129" s="50" t="s">
        <v>305</v>
      </c>
      <c r="D129" s="242">
        <v>2276838.4300000002</v>
      </c>
      <c r="E129" s="242">
        <v>1415404.14</v>
      </c>
      <c r="F129" s="52">
        <f t="shared" si="0"/>
        <v>62.165330721337121</v>
      </c>
    </row>
    <row r="130" spans="1:6" ht="12.75" customHeight="1" x14ac:dyDescent="0.2">
      <c r="A130" s="53">
        <v>6632</v>
      </c>
      <c r="B130" s="232" t="s">
        <v>306</v>
      </c>
      <c r="C130" s="50" t="s">
        <v>307</v>
      </c>
      <c r="D130" s="242">
        <v>365724.09</v>
      </c>
      <c r="E130" s="242">
        <v>246210.78</v>
      </c>
      <c r="F130" s="52">
        <f t="shared" si="0"/>
        <v>67.321455362702523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237373435.93000001</v>
      </c>
      <c r="E133" s="51">
        <f t="shared" si="30"/>
        <v>266572233.09999999</v>
      </c>
      <c r="F133" s="52">
        <f t="shared" ref="F133:F223" si="31">IF(D133&lt;&gt;0,IF(E133/D133&gt;=100,"&gt;&gt;100",E133/D133*100),"-")</f>
        <v>112.30078549253109</v>
      </c>
    </row>
    <row r="134" spans="1:6" ht="24" x14ac:dyDescent="0.2">
      <c r="A134" s="53">
        <v>671</v>
      </c>
      <c r="B134" s="232" t="s">
        <v>314</v>
      </c>
      <c r="C134" s="50" t="s">
        <v>315</v>
      </c>
      <c r="D134" s="51">
        <f t="shared" ref="D134:E134" si="32">SUM(D135:D137)</f>
        <v>36423698.599999994</v>
      </c>
      <c r="E134" s="51">
        <f t="shared" si="32"/>
        <v>35779798.210000001</v>
      </c>
      <c r="F134" s="52">
        <f t="shared" si="31"/>
        <v>98.232193833275375</v>
      </c>
    </row>
    <row r="135" spans="1:6" ht="12.75" customHeight="1" x14ac:dyDescent="0.2">
      <c r="A135" s="53">
        <v>6711</v>
      </c>
      <c r="B135" s="85" t="s">
        <v>316</v>
      </c>
      <c r="C135" s="50" t="s">
        <v>317</v>
      </c>
      <c r="D135" s="242">
        <v>18044480.109999999</v>
      </c>
      <c r="E135" s="242">
        <v>13305551.689999999</v>
      </c>
      <c r="F135" s="52">
        <f t="shared" si="31"/>
        <v>73.737517561540884</v>
      </c>
    </row>
    <row r="136" spans="1:6" ht="24" x14ac:dyDescent="0.2">
      <c r="A136" s="53">
        <v>6712</v>
      </c>
      <c r="B136" s="232" t="s">
        <v>318</v>
      </c>
      <c r="C136" s="50" t="s">
        <v>319</v>
      </c>
      <c r="D136" s="242">
        <v>18379218.489999998</v>
      </c>
      <c r="E136" s="242">
        <v>22474246.52</v>
      </c>
      <c r="F136" s="52">
        <f t="shared" si="31"/>
        <v>122.28075166649811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200949737.33000001</v>
      </c>
      <c r="E138" s="242">
        <v>230792434.88999999</v>
      </c>
      <c r="F138" s="52">
        <f t="shared" si="31"/>
        <v>114.8508268567638</v>
      </c>
    </row>
    <row r="139" spans="1:6" ht="12.75" customHeight="1" x14ac:dyDescent="0.2">
      <c r="A139" s="53">
        <v>68</v>
      </c>
      <c r="B139" s="85" t="s">
        <v>324</v>
      </c>
      <c r="C139" s="50" t="s">
        <v>325</v>
      </c>
      <c r="D139" s="51">
        <f t="shared" ref="D139:E139" si="33">D140+D150</f>
        <v>64670.38</v>
      </c>
      <c r="E139" s="51">
        <f t="shared" si="33"/>
        <v>39558.980000000003</v>
      </c>
      <c r="F139" s="52">
        <f t="shared" si="31"/>
        <v>61.170167857371496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64670.38</v>
      </c>
      <c r="E150" s="242">
        <v>39558.980000000003</v>
      </c>
      <c r="F150" s="52">
        <f t="shared" si="31"/>
        <v>61.170167857371496</v>
      </c>
    </row>
    <row r="151" spans="1:6" ht="12.75" customHeight="1" x14ac:dyDescent="0.2">
      <c r="A151" s="53">
        <v>3</v>
      </c>
      <c r="B151" s="85" t="s">
        <v>348</v>
      </c>
      <c r="C151" s="50" t="s">
        <v>56</v>
      </c>
      <c r="D151" s="51">
        <f t="shared" ref="D151:E151" si="35">D152+D163+D196+D215+D224+D252+D263</f>
        <v>263753732.09</v>
      </c>
      <c r="E151" s="51">
        <f t="shared" si="35"/>
        <v>307658962.83999997</v>
      </c>
      <c r="F151" s="52">
        <f t="shared" si="31"/>
        <v>116.64629743893759</v>
      </c>
    </row>
    <row r="152" spans="1:6" ht="12.75" customHeight="1" x14ac:dyDescent="0.2">
      <c r="A152" s="53">
        <v>31</v>
      </c>
      <c r="B152" s="85" t="s">
        <v>349</v>
      </c>
      <c r="C152" s="50" t="s">
        <v>350</v>
      </c>
      <c r="D152" s="51">
        <f t="shared" ref="D152:E152" si="36">D153+D158+D159</f>
        <v>118150023.84999999</v>
      </c>
      <c r="E152" s="51">
        <f t="shared" si="36"/>
        <v>151535751.99000001</v>
      </c>
      <c r="F152" s="52">
        <f t="shared" si="31"/>
        <v>128.25706424095657</v>
      </c>
    </row>
    <row r="153" spans="1:6" ht="12.75" customHeight="1" x14ac:dyDescent="0.2">
      <c r="A153" s="53">
        <v>311</v>
      </c>
      <c r="B153" s="85" t="s">
        <v>351</v>
      </c>
      <c r="C153" s="50" t="s">
        <v>352</v>
      </c>
      <c r="D153" s="51">
        <f t="shared" ref="D153:E153" si="37">SUM(D154:D157)</f>
        <v>101099342.03999999</v>
      </c>
      <c r="E153" s="51">
        <f t="shared" si="37"/>
        <v>130320118.84</v>
      </c>
      <c r="F153" s="52">
        <f t="shared" si="31"/>
        <v>128.90303360079119</v>
      </c>
    </row>
    <row r="154" spans="1:6" ht="12.75" customHeight="1" x14ac:dyDescent="0.2">
      <c r="A154" s="53">
        <v>3111</v>
      </c>
      <c r="B154" s="85" t="s">
        <v>353</v>
      </c>
      <c r="C154" s="50" t="s">
        <v>354</v>
      </c>
      <c r="D154" s="242">
        <v>101056818.38</v>
      </c>
      <c r="E154" s="242">
        <v>118578262.87</v>
      </c>
      <c r="F154" s="52">
        <f t="shared" si="31"/>
        <v>117.33821108845403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11741855.970000001</v>
      </c>
      <c r="F156" s="52" t="str">
        <f t="shared" si="31"/>
        <v>-</v>
      </c>
    </row>
    <row r="157" spans="1:6" ht="12.75" customHeight="1" x14ac:dyDescent="0.2">
      <c r="A157" s="53">
        <v>3114</v>
      </c>
      <c r="B157" s="85" t="s">
        <v>359</v>
      </c>
      <c r="C157" s="50" t="s">
        <v>360</v>
      </c>
      <c r="D157" s="242">
        <v>42523.66</v>
      </c>
      <c r="E157" s="242"/>
      <c r="F157" s="52">
        <f t="shared" si="31"/>
        <v>0</v>
      </c>
    </row>
    <row r="158" spans="1:6" ht="12.75" customHeight="1" x14ac:dyDescent="0.2">
      <c r="A158" s="53">
        <v>312</v>
      </c>
      <c r="B158" s="85" t="s">
        <v>361</v>
      </c>
      <c r="C158" s="50" t="s">
        <v>362</v>
      </c>
      <c r="D158" s="242">
        <v>3135310.34</v>
      </c>
      <c r="E158" s="242">
        <v>3621297.35</v>
      </c>
      <c r="F158" s="52">
        <f t="shared" si="31"/>
        <v>115.50044357012519</v>
      </c>
    </row>
    <row r="159" spans="1:6" ht="12.75" customHeight="1" x14ac:dyDescent="0.2">
      <c r="A159" s="53">
        <v>313</v>
      </c>
      <c r="B159" s="85" t="s">
        <v>363</v>
      </c>
      <c r="C159" s="50" t="s">
        <v>364</v>
      </c>
      <c r="D159" s="51">
        <f t="shared" ref="D159:E159" si="38">SUM(D160:D162)</f>
        <v>13915371.470000001</v>
      </c>
      <c r="E159" s="51">
        <f t="shared" si="38"/>
        <v>17594335.800000001</v>
      </c>
      <c r="F159" s="52">
        <f t="shared" si="31"/>
        <v>126.43813237707265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13915371.470000001</v>
      </c>
      <c r="E161" s="242">
        <v>17594335.800000001</v>
      </c>
      <c r="F161" s="52">
        <f t="shared" si="31"/>
        <v>126.43813237707265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143951663.22</v>
      </c>
      <c r="E163" s="51">
        <f t="shared" si="39"/>
        <v>154283386.32999998</v>
      </c>
      <c r="F163" s="52">
        <f t="shared" si="31"/>
        <v>107.17721690662935</v>
      </c>
    </row>
    <row r="164" spans="1:6" ht="12.75" customHeight="1" x14ac:dyDescent="0.2">
      <c r="A164" s="53">
        <v>321</v>
      </c>
      <c r="B164" s="85" t="s">
        <v>372</v>
      </c>
      <c r="C164" s="50" t="s">
        <v>373</v>
      </c>
      <c r="D164" s="51">
        <f t="shared" ref="D164:E164" si="40">SUM(D165:D168)</f>
        <v>3249178.3</v>
      </c>
      <c r="E164" s="51">
        <f t="shared" si="40"/>
        <v>3523876.3999999994</v>
      </c>
      <c r="F164" s="52">
        <f t="shared" si="31"/>
        <v>108.45438675987708</v>
      </c>
    </row>
    <row r="165" spans="1:6" ht="12.75" customHeight="1" x14ac:dyDescent="0.2">
      <c r="A165" s="53">
        <v>3211</v>
      </c>
      <c r="B165" s="85" t="s">
        <v>374</v>
      </c>
      <c r="C165" s="50" t="s">
        <v>375</v>
      </c>
      <c r="D165" s="242">
        <v>151890.73000000001</v>
      </c>
      <c r="E165" s="242">
        <v>202744.03</v>
      </c>
      <c r="F165" s="52">
        <f t="shared" si="31"/>
        <v>133.48018671053853</v>
      </c>
    </row>
    <row r="166" spans="1:6" ht="12.75" customHeight="1" x14ac:dyDescent="0.2">
      <c r="A166" s="53">
        <v>3212</v>
      </c>
      <c r="B166" s="85" t="s">
        <v>376</v>
      </c>
      <c r="C166" s="50" t="s">
        <v>377</v>
      </c>
      <c r="D166" s="242">
        <v>2947882.53</v>
      </c>
      <c r="E166" s="242">
        <v>3083350.08</v>
      </c>
      <c r="F166" s="52">
        <f t="shared" si="31"/>
        <v>104.59541886833598</v>
      </c>
    </row>
    <row r="167" spans="1:6" ht="12.75" customHeight="1" x14ac:dyDescent="0.2">
      <c r="A167" s="53">
        <v>3213</v>
      </c>
      <c r="B167" s="85" t="s">
        <v>378</v>
      </c>
      <c r="C167" s="50" t="s">
        <v>379</v>
      </c>
      <c r="D167" s="242">
        <v>149405.04</v>
      </c>
      <c r="E167" s="242">
        <v>236333.24</v>
      </c>
      <c r="F167" s="52">
        <f t="shared" si="31"/>
        <v>158.18291002766708</v>
      </c>
    </row>
    <row r="168" spans="1:6" ht="12.75" customHeight="1" x14ac:dyDescent="0.2">
      <c r="A168" s="53">
        <v>3214</v>
      </c>
      <c r="B168" s="85" t="s">
        <v>380</v>
      </c>
      <c r="C168" s="50" t="s">
        <v>381</v>
      </c>
      <c r="D168" s="242">
        <v>0</v>
      </c>
      <c r="E168" s="242">
        <v>1449.05</v>
      </c>
      <c r="F168" s="52" t="str">
        <f t="shared" si="31"/>
        <v>-</v>
      </c>
    </row>
    <row r="169" spans="1:6" ht="12.75" customHeight="1" x14ac:dyDescent="0.2">
      <c r="A169" s="53">
        <v>322</v>
      </c>
      <c r="B169" s="85" t="s">
        <v>382</v>
      </c>
      <c r="C169" s="50" t="s">
        <v>383</v>
      </c>
      <c r="D169" s="51">
        <f t="shared" ref="D169:E169" si="41">SUM(D170:D176)</f>
        <v>123995406.20999999</v>
      </c>
      <c r="E169" s="51">
        <f t="shared" si="41"/>
        <v>133089465.85999998</v>
      </c>
      <c r="F169" s="52">
        <f t="shared" si="31"/>
        <v>107.33419078009889</v>
      </c>
    </row>
    <row r="170" spans="1:6" ht="12.75" customHeight="1" x14ac:dyDescent="0.2">
      <c r="A170" s="53">
        <v>3221</v>
      </c>
      <c r="B170" s="85" t="s">
        <v>384</v>
      </c>
      <c r="C170" s="50" t="s">
        <v>385</v>
      </c>
      <c r="D170" s="242">
        <v>1438724.69</v>
      </c>
      <c r="E170" s="242">
        <v>1660205.07</v>
      </c>
      <c r="F170" s="52">
        <f t="shared" si="31"/>
        <v>115.3942155534983</v>
      </c>
    </row>
    <row r="171" spans="1:6" ht="12.75" customHeight="1" x14ac:dyDescent="0.2">
      <c r="A171" s="53">
        <v>3222</v>
      </c>
      <c r="B171" s="85" t="s">
        <v>386</v>
      </c>
      <c r="C171" s="50" t="s">
        <v>387</v>
      </c>
      <c r="D171" s="242">
        <v>118924281.81999999</v>
      </c>
      <c r="E171" s="242">
        <v>127398008.05</v>
      </c>
      <c r="F171" s="52">
        <f t="shared" si="31"/>
        <v>107.12531208960804</v>
      </c>
    </row>
    <row r="172" spans="1:6" ht="12.75" customHeight="1" x14ac:dyDescent="0.2">
      <c r="A172" s="53">
        <v>3223</v>
      </c>
      <c r="B172" s="85" t="s">
        <v>388</v>
      </c>
      <c r="C172" s="50" t="s">
        <v>389</v>
      </c>
      <c r="D172" s="242">
        <v>2595049.81</v>
      </c>
      <c r="E172" s="242">
        <v>2610831.25</v>
      </c>
      <c r="F172" s="52">
        <f t="shared" si="31"/>
        <v>100.60813630394247</v>
      </c>
    </row>
    <row r="173" spans="1:6" ht="12.75" customHeight="1" x14ac:dyDescent="0.2">
      <c r="A173" s="53">
        <v>3224</v>
      </c>
      <c r="B173" s="85" t="s">
        <v>390</v>
      </c>
      <c r="C173" s="50" t="s">
        <v>391</v>
      </c>
      <c r="D173" s="242">
        <v>338965.65</v>
      </c>
      <c r="E173" s="242">
        <v>326942.71999999997</v>
      </c>
      <c r="F173" s="52">
        <f t="shared" si="31"/>
        <v>96.453053576372696</v>
      </c>
    </row>
    <row r="174" spans="1:6" ht="12.75" customHeight="1" x14ac:dyDescent="0.2">
      <c r="A174" s="53">
        <v>3225</v>
      </c>
      <c r="B174" s="85" t="s">
        <v>392</v>
      </c>
      <c r="C174" s="50" t="s">
        <v>393</v>
      </c>
      <c r="D174" s="242">
        <v>698384.24</v>
      </c>
      <c r="E174" s="242">
        <v>1093478.77</v>
      </c>
      <c r="F174" s="52">
        <f t="shared" si="31"/>
        <v>156.57265834062923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15298304.860000001</v>
      </c>
      <c r="E177" s="51">
        <f t="shared" si="42"/>
        <v>16505174.919999998</v>
      </c>
      <c r="F177" s="52">
        <f t="shared" si="31"/>
        <v>107.88891364791378</v>
      </c>
    </row>
    <row r="178" spans="1:6" ht="12.75" customHeight="1" x14ac:dyDescent="0.2">
      <c r="A178" s="53">
        <v>3231</v>
      </c>
      <c r="B178" s="85" t="s">
        <v>400</v>
      </c>
      <c r="C178" s="50" t="s">
        <v>401</v>
      </c>
      <c r="D178" s="242">
        <v>258379.53</v>
      </c>
      <c r="E178" s="242">
        <v>329479.93</v>
      </c>
      <c r="F178" s="52">
        <f t="shared" si="31"/>
        <v>127.51781458848539</v>
      </c>
    </row>
    <row r="179" spans="1:6" ht="12.75" customHeight="1" x14ac:dyDescent="0.2">
      <c r="A179" s="53">
        <v>3232</v>
      </c>
      <c r="B179" s="85" t="s">
        <v>402</v>
      </c>
      <c r="C179" s="50" t="s">
        <v>403</v>
      </c>
      <c r="D179" s="242">
        <v>4626361.09</v>
      </c>
      <c r="E179" s="242">
        <v>5667006.1200000001</v>
      </c>
      <c r="F179" s="52">
        <f t="shared" si="31"/>
        <v>122.49381338282006</v>
      </c>
    </row>
    <row r="180" spans="1:6" ht="12.75" customHeight="1" x14ac:dyDescent="0.2">
      <c r="A180" s="53">
        <v>3233</v>
      </c>
      <c r="B180" s="85" t="s">
        <v>404</v>
      </c>
      <c r="C180" s="50" t="s">
        <v>405</v>
      </c>
      <c r="D180" s="242">
        <v>122231.22</v>
      </c>
      <c r="E180" s="242">
        <v>64150.8</v>
      </c>
      <c r="F180" s="52">
        <f t="shared" si="31"/>
        <v>52.483154467410209</v>
      </c>
    </row>
    <row r="181" spans="1:6" ht="12.75" customHeight="1" x14ac:dyDescent="0.2">
      <c r="A181" s="53">
        <v>3234</v>
      </c>
      <c r="B181" s="85" t="s">
        <v>406</v>
      </c>
      <c r="C181" s="50" t="s">
        <v>407</v>
      </c>
      <c r="D181" s="242">
        <v>1198381.57</v>
      </c>
      <c r="E181" s="242">
        <v>1947584.64</v>
      </c>
      <c r="F181" s="52">
        <f t="shared" si="31"/>
        <v>162.51790654624301</v>
      </c>
    </row>
    <row r="182" spans="1:6" ht="12.75" customHeight="1" x14ac:dyDescent="0.2">
      <c r="A182" s="53">
        <v>3235</v>
      </c>
      <c r="B182" s="85" t="s">
        <v>408</v>
      </c>
      <c r="C182" s="50" t="s">
        <v>409</v>
      </c>
      <c r="D182" s="242">
        <v>220009.79</v>
      </c>
      <c r="E182" s="242">
        <v>203068.6</v>
      </c>
      <c r="F182" s="52">
        <f t="shared" si="31"/>
        <v>92.29980174973123</v>
      </c>
    </row>
    <row r="183" spans="1:6" ht="12.75" customHeight="1" x14ac:dyDescent="0.2">
      <c r="A183" s="53">
        <v>3236</v>
      </c>
      <c r="B183" s="85" t="s">
        <v>410</v>
      </c>
      <c r="C183" s="50" t="s">
        <v>411</v>
      </c>
      <c r="D183" s="242">
        <v>1236433.49</v>
      </c>
      <c r="E183" s="242">
        <v>1641282.4</v>
      </c>
      <c r="F183" s="52">
        <f t="shared" si="31"/>
        <v>132.74328245508781</v>
      </c>
    </row>
    <row r="184" spans="1:6" ht="12.75" customHeight="1" x14ac:dyDescent="0.2">
      <c r="A184" s="53">
        <v>3237</v>
      </c>
      <c r="B184" s="85" t="s">
        <v>412</v>
      </c>
      <c r="C184" s="50" t="s">
        <v>413</v>
      </c>
      <c r="D184" s="242">
        <v>2952758.38</v>
      </c>
      <c r="E184" s="242">
        <v>1689034.8</v>
      </c>
      <c r="F184" s="52">
        <f t="shared" si="31"/>
        <v>57.201930623256757</v>
      </c>
    </row>
    <row r="185" spans="1:6" ht="12.75" customHeight="1" x14ac:dyDescent="0.2">
      <c r="A185" s="53">
        <v>3238</v>
      </c>
      <c r="B185" s="85" t="s">
        <v>414</v>
      </c>
      <c r="C185" s="50" t="s">
        <v>415</v>
      </c>
      <c r="D185" s="242">
        <v>1003882.82</v>
      </c>
      <c r="E185" s="242">
        <v>1314119.6000000001</v>
      </c>
      <c r="F185" s="52">
        <f t="shared" si="31"/>
        <v>130.90368455553408</v>
      </c>
    </row>
    <row r="186" spans="1:6" ht="12.75" customHeight="1" x14ac:dyDescent="0.2">
      <c r="A186" s="53">
        <v>3239</v>
      </c>
      <c r="B186" s="85" t="s">
        <v>416</v>
      </c>
      <c r="C186" s="50" t="s">
        <v>417</v>
      </c>
      <c r="D186" s="242">
        <v>3679866.97</v>
      </c>
      <c r="E186" s="242">
        <v>3649448.03</v>
      </c>
      <c r="F186" s="52">
        <f t="shared" si="31"/>
        <v>99.173368487285273</v>
      </c>
    </row>
    <row r="187" spans="1:6" ht="12.75" customHeight="1" x14ac:dyDescent="0.2">
      <c r="A187" s="53">
        <v>324</v>
      </c>
      <c r="B187" s="85" t="s">
        <v>418</v>
      </c>
      <c r="C187" s="50" t="s">
        <v>419</v>
      </c>
      <c r="D187" s="242">
        <v>7985</v>
      </c>
      <c r="E187" s="242">
        <v>12620.1</v>
      </c>
      <c r="F187" s="52">
        <f t="shared" si="31"/>
        <v>158.04758922980588</v>
      </c>
    </row>
    <row r="188" spans="1:6" ht="12.75" customHeight="1" x14ac:dyDescent="0.2">
      <c r="A188" s="53">
        <v>329</v>
      </c>
      <c r="B188" s="85" t="s">
        <v>420</v>
      </c>
      <c r="C188" s="50" t="s">
        <v>421</v>
      </c>
      <c r="D188" s="51">
        <f t="shared" ref="D188:E188" si="43">SUM(D189:D195)</f>
        <v>1400788.8499999999</v>
      </c>
      <c r="E188" s="51">
        <f t="shared" si="43"/>
        <v>1152249.05</v>
      </c>
      <c r="F188" s="52">
        <f t="shared" si="31"/>
        <v>82.257154602565564</v>
      </c>
    </row>
    <row r="189" spans="1:6" ht="12.75" customHeight="1" x14ac:dyDescent="0.2">
      <c r="A189" s="53">
        <v>3291</v>
      </c>
      <c r="B189" s="232" t="s">
        <v>422</v>
      </c>
      <c r="C189" s="50" t="s">
        <v>423</v>
      </c>
      <c r="D189" s="242">
        <v>4793.25</v>
      </c>
      <c r="E189" s="242">
        <v>5664.87</v>
      </c>
      <c r="F189" s="52">
        <f t="shared" si="31"/>
        <v>118.18432170239399</v>
      </c>
    </row>
    <row r="190" spans="1:6" ht="12.75" customHeight="1" x14ac:dyDescent="0.2">
      <c r="A190" s="53">
        <v>3292</v>
      </c>
      <c r="B190" s="85" t="s">
        <v>424</v>
      </c>
      <c r="C190" s="50" t="s">
        <v>425</v>
      </c>
      <c r="D190" s="242">
        <v>517632.38</v>
      </c>
      <c r="E190" s="242">
        <v>528944.71</v>
      </c>
      <c r="F190" s="52">
        <f t="shared" si="31"/>
        <v>102.18539844821916</v>
      </c>
    </row>
    <row r="191" spans="1:6" ht="12.75" customHeight="1" x14ac:dyDescent="0.2">
      <c r="A191" s="53">
        <v>3293</v>
      </c>
      <c r="B191" s="85" t="s">
        <v>426</v>
      </c>
      <c r="C191" s="50" t="s">
        <v>427</v>
      </c>
      <c r="D191" s="242">
        <v>3844.37</v>
      </c>
      <c r="E191" s="242">
        <v>4007.01</v>
      </c>
      <c r="F191" s="52">
        <f t="shared" si="31"/>
        <v>104.23060215327871</v>
      </c>
    </row>
    <row r="192" spans="1:6" ht="12.75" customHeight="1" x14ac:dyDescent="0.2">
      <c r="A192" s="53">
        <v>3294</v>
      </c>
      <c r="B192" s="85" t="s">
        <v>428</v>
      </c>
      <c r="C192" s="50" t="s">
        <v>429</v>
      </c>
      <c r="D192" s="242">
        <v>11083.71</v>
      </c>
      <c r="E192" s="242">
        <v>12637.42</v>
      </c>
      <c r="F192" s="52">
        <f t="shared" si="31"/>
        <v>114.01795969039247</v>
      </c>
    </row>
    <row r="193" spans="1:6" ht="12.75" customHeight="1" x14ac:dyDescent="0.2">
      <c r="A193" s="53">
        <v>3295</v>
      </c>
      <c r="B193" s="85" t="s">
        <v>430</v>
      </c>
      <c r="C193" s="50" t="s">
        <v>431</v>
      </c>
      <c r="D193" s="242">
        <v>110181.03</v>
      </c>
      <c r="E193" s="242">
        <v>142359.17000000001</v>
      </c>
      <c r="F193" s="52">
        <f t="shared" si="31"/>
        <v>129.20479142371423</v>
      </c>
    </row>
    <row r="194" spans="1:6" ht="12.75" customHeight="1" x14ac:dyDescent="0.2">
      <c r="A194" s="53" t="s">
        <v>432</v>
      </c>
      <c r="B194" s="85" t="s">
        <v>433</v>
      </c>
      <c r="C194" s="50" t="s">
        <v>432</v>
      </c>
      <c r="D194" s="242">
        <v>745313.98</v>
      </c>
      <c r="E194" s="242">
        <v>433447.35</v>
      </c>
      <c r="F194" s="52">
        <f t="shared" si="31"/>
        <v>58.156342378013626</v>
      </c>
    </row>
    <row r="195" spans="1:6" ht="12.75" customHeight="1" x14ac:dyDescent="0.2">
      <c r="A195" s="53">
        <v>3299</v>
      </c>
      <c r="B195" s="85" t="s">
        <v>434</v>
      </c>
      <c r="C195" s="50" t="s">
        <v>435</v>
      </c>
      <c r="D195" s="242">
        <v>7940.13</v>
      </c>
      <c r="E195" s="242">
        <v>25188.52</v>
      </c>
      <c r="F195" s="52">
        <f t="shared" si="31"/>
        <v>317.23057431049619</v>
      </c>
    </row>
    <row r="196" spans="1:6" ht="12.75" customHeight="1" x14ac:dyDescent="0.2">
      <c r="A196" s="53">
        <v>34</v>
      </c>
      <c r="B196" s="232" t="s">
        <v>436</v>
      </c>
      <c r="C196" s="50" t="s">
        <v>437</v>
      </c>
      <c r="D196" s="51">
        <f t="shared" ref="D196:E196" si="44">D197+D202+D210</f>
        <v>848540.55</v>
      </c>
      <c r="E196" s="51">
        <f t="shared" si="44"/>
        <v>1721892.8900000001</v>
      </c>
      <c r="F196" s="52">
        <f t="shared" si="31"/>
        <v>202.9240547196006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848540.55</v>
      </c>
      <c r="E210" s="51">
        <f t="shared" si="47"/>
        <v>1721892.8900000001</v>
      </c>
      <c r="F210" s="52">
        <f t="shared" si="31"/>
        <v>202.9240547196006</v>
      </c>
    </row>
    <row r="211" spans="1:6" ht="12.75" customHeight="1" x14ac:dyDescent="0.2">
      <c r="A211" s="53">
        <v>3431</v>
      </c>
      <c r="B211" s="232" t="s">
        <v>466</v>
      </c>
      <c r="C211" s="50" t="s">
        <v>467</v>
      </c>
      <c r="D211" s="242">
        <v>11785.27</v>
      </c>
      <c r="E211" s="242">
        <v>12514.54</v>
      </c>
      <c r="F211" s="52">
        <f t="shared" si="31"/>
        <v>106.18797872259185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836719.1</v>
      </c>
      <c r="E213" s="242">
        <v>1709335.62</v>
      </c>
      <c r="F213" s="52">
        <f t="shared" si="31"/>
        <v>204.29025941920057</v>
      </c>
    </row>
    <row r="214" spans="1:6" ht="12.75" customHeight="1" x14ac:dyDescent="0.2">
      <c r="A214" s="53">
        <v>3434</v>
      </c>
      <c r="B214" s="85" t="s">
        <v>472</v>
      </c>
      <c r="C214" s="50" t="s">
        <v>473</v>
      </c>
      <c r="D214" s="242">
        <v>36.18</v>
      </c>
      <c r="E214" s="242">
        <v>42.73</v>
      </c>
      <c r="F214" s="52">
        <f t="shared" si="31"/>
        <v>118.10392482034273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803504.47000000009</v>
      </c>
      <c r="E263" s="51">
        <f t="shared" si="68"/>
        <v>117931.62999999999</v>
      </c>
      <c r="F263" s="52">
        <f t="shared" ref="F263:F267" si="69">IF(D263&lt;&gt;0,IF(E263/D263&gt;=100,"&gt;&gt;100",E263/D263*100),"-")</f>
        <v>14.677159170004368</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803504.47000000009</v>
      </c>
      <c r="E273" s="51">
        <f t="shared" si="73"/>
        <v>117931.62999999999</v>
      </c>
      <c r="F273" s="52">
        <f t="shared" ref="F273:F284" si="74">IF(D273&lt;&gt;0,IF(E273/D273&gt;=100,"&gt;&gt;100",E273/D273*100),"-")</f>
        <v>14.677159170004368</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11398.66</v>
      </c>
      <c r="E276" s="242">
        <v>15969.2</v>
      </c>
      <c r="F276" s="52">
        <f t="shared" si="74"/>
        <v>140.09716931639332</v>
      </c>
    </row>
    <row r="277" spans="1:6" ht="12.75" customHeight="1" x14ac:dyDescent="0.2">
      <c r="A277" s="53">
        <v>3834</v>
      </c>
      <c r="B277" s="85" t="s">
        <v>594</v>
      </c>
      <c r="C277" s="50" t="s">
        <v>595</v>
      </c>
      <c r="D277" s="242">
        <v>791890.81</v>
      </c>
      <c r="E277" s="242">
        <v>101962.43</v>
      </c>
      <c r="F277" s="52">
        <f t="shared" si="74"/>
        <v>12.875819331708115</v>
      </c>
    </row>
    <row r="278" spans="1:6" ht="12.75" customHeight="1" x14ac:dyDescent="0.2">
      <c r="A278" s="53" t="s">
        <v>596</v>
      </c>
      <c r="B278" s="85" t="s">
        <v>344</v>
      </c>
      <c r="C278" s="50" t="s">
        <v>596</v>
      </c>
      <c r="D278" s="242">
        <v>215</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263753732.09</v>
      </c>
      <c r="E289" s="51">
        <f t="shared" si="79"/>
        <v>307658962.83999997</v>
      </c>
      <c r="F289" s="52">
        <f t="shared" si="76"/>
        <v>116.64629743893759</v>
      </c>
    </row>
    <row r="290" spans="1:6" ht="12.75" customHeight="1" x14ac:dyDescent="0.2">
      <c r="A290" s="53" t="s">
        <v>609</v>
      </c>
      <c r="B290" s="85" t="s">
        <v>620</v>
      </c>
      <c r="C290" s="50" t="s">
        <v>621</v>
      </c>
      <c r="D290" s="51">
        <f>IF(D6&gt;=D289,D6-D289,0)</f>
        <v>43243336.159999996</v>
      </c>
      <c r="E290" s="51">
        <f>IF(E6&gt;=E289,E6-E289,0)</f>
        <v>9429943.9100000262</v>
      </c>
      <c r="F290" s="52">
        <f t="shared" si="76"/>
        <v>21.806698435822135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6908842.29</v>
      </c>
      <c r="F292" s="52" t="str">
        <f t="shared" si="76"/>
        <v>-</v>
      </c>
    </row>
    <row r="293" spans="1:6" ht="12.75" customHeight="1" x14ac:dyDescent="0.2">
      <c r="A293" s="53">
        <v>92221</v>
      </c>
      <c r="B293" s="85" t="s">
        <v>626</v>
      </c>
      <c r="C293" s="50" t="s">
        <v>627</v>
      </c>
      <c r="D293" s="242">
        <v>15279070.57</v>
      </c>
      <c r="E293" s="242">
        <v>0</v>
      </c>
      <c r="F293" s="52">
        <f t="shared" si="76"/>
        <v>0</v>
      </c>
    </row>
    <row r="294" spans="1:6" ht="12.75" customHeight="1" x14ac:dyDescent="0.2">
      <c r="A294" s="53">
        <v>96</v>
      </c>
      <c r="B294" s="85" t="s">
        <v>628</v>
      </c>
      <c r="C294" s="50" t="s">
        <v>629</v>
      </c>
      <c r="D294" s="242">
        <v>14338580.960000001</v>
      </c>
      <c r="E294" s="242">
        <v>16050438.92</v>
      </c>
      <c r="F294" s="52">
        <f t="shared" si="76"/>
        <v>111.93882410522721</v>
      </c>
    </row>
    <row r="295" spans="1:6" ht="24" x14ac:dyDescent="0.2">
      <c r="A295" s="53">
        <v>9661</v>
      </c>
      <c r="B295" s="85" t="s">
        <v>630</v>
      </c>
      <c r="C295" s="50" t="s">
        <v>631</v>
      </c>
      <c r="D295" s="242">
        <v>3253540.57</v>
      </c>
      <c r="E295" s="242">
        <v>2473103.29</v>
      </c>
      <c r="F295" s="52">
        <f t="shared" si="76"/>
        <v>76.012677167876845</v>
      </c>
    </row>
    <row r="296" spans="1:6" ht="12.75" customHeight="1" x14ac:dyDescent="0.2">
      <c r="A296" s="55" t="s">
        <v>632</v>
      </c>
      <c r="B296" s="233" t="s">
        <v>633</v>
      </c>
      <c r="C296" s="56" t="s">
        <v>632</v>
      </c>
      <c r="D296" s="243">
        <v>12448008.710000001</v>
      </c>
      <c r="E296" s="243">
        <v>12783381.390000001</v>
      </c>
      <c r="F296" s="57">
        <f t="shared" si="76"/>
        <v>102.69418738220017</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1464.8600000000001</v>
      </c>
      <c r="E298" s="51">
        <f t="shared" si="80"/>
        <v>202.9</v>
      </c>
      <c r="F298" s="52">
        <f t="shared" ref="F298:F418" si="81">IF(D298&lt;&gt;0,IF(E298/D298&gt;=100,"&gt;&gt;100",E298/D298*100),"-")</f>
        <v>13.851153011209261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1464.8600000000001</v>
      </c>
      <c r="E311" s="51">
        <f t="shared" si="85"/>
        <v>202.9</v>
      </c>
      <c r="F311" s="52">
        <f t="shared" si="81"/>
        <v>13.851153011209261</v>
      </c>
    </row>
    <row r="312" spans="1:6" ht="12.75" customHeight="1" x14ac:dyDescent="0.2">
      <c r="A312" s="53">
        <v>721</v>
      </c>
      <c r="B312" s="85" t="s">
        <v>663</v>
      </c>
      <c r="C312" s="50" t="s">
        <v>664</v>
      </c>
      <c r="D312" s="51">
        <f t="shared" ref="D312:E312" si="86">SUM(D313:D316)</f>
        <v>464.86</v>
      </c>
      <c r="E312" s="51">
        <f t="shared" si="86"/>
        <v>202.9</v>
      </c>
      <c r="F312" s="52">
        <f t="shared" si="81"/>
        <v>43.647549799939767</v>
      </c>
    </row>
    <row r="313" spans="1:6" ht="12.75" customHeight="1" x14ac:dyDescent="0.2">
      <c r="A313" s="53">
        <v>7211</v>
      </c>
      <c r="B313" s="85" t="s">
        <v>665</v>
      </c>
      <c r="C313" s="50" t="s">
        <v>666</v>
      </c>
      <c r="D313" s="242">
        <v>464.86</v>
      </c>
      <c r="E313" s="242">
        <v>202.9</v>
      </c>
      <c r="F313" s="52">
        <f t="shared" si="81"/>
        <v>43.647549799939767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1000</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1000</v>
      </c>
      <c r="E322" s="242"/>
      <c r="F322" s="52">
        <f t="shared" si="81"/>
        <v>0</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49013926.68</v>
      </c>
      <c r="E350" s="51">
        <f t="shared" si="95"/>
        <v>35988488.129999995</v>
      </c>
      <c r="F350" s="52">
        <f t="shared" si="81"/>
        <v>73.42502543197584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22979392.280000001</v>
      </c>
      <c r="E363" s="51">
        <f t="shared" si="99"/>
        <v>15988156.299999999</v>
      </c>
      <c r="F363" s="52">
        <f t="shared" si="81"/>
        <v>69.57606234832943</v>
      </c>
    </row>
    <row r="364" spans="1:6" ht="12.75" customHeight="1" x14ac:dyDescent="0.2">
      <c r="A364" s="53">
        <v>421</v>
      </c>
      <c r="B364" s="85" t="s">
        <v>759</v>
      </c>
      <c r="C364" s="50" t="s">
        <v>760</v>
      </c>
      <c r="D364" s="51">
        <f t="shared" ref="D364:E364" si="100">SUM(D365:D368)</f>
        <v>1459258.76</v>
      </c>
      <c r="E364" s="51">
        <f t="shared" si="100"/>
        <v>91988.56</v>
      </c>
      <c r="F364" s="52">
        <f t="shared" si="81"/>
        <v>6.3037867252549509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22329.49</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1436929.27</v>
      </c>
      <c r="E368" s="242">
        <v>91988.56</v>
      </c>
      <c r="F368" s="52">
        <f t="shared" si="81"/>
        <v>6.4017458562869969</v>
      </c>
    </row>
    <row r="369" spans="1:6" ht="12.75" customHeight="1" x14ac:dyDescent="0.2">
      <c r="A369" s="53">
        <v>422</v>
      </c>
      <c r="B369" s="85" t="s">
        <v>765</v>
      </c>
      <c r="C369" s="50" t="s">
        <v>766</v>
      </c>
      <c r="D369" s="51">
        <f t="shared" ref="D369:E369" si="101">SUM(D370:D377)</f>
        <v>21188334.449999999</v>
      </c>
      <c r="E369" s="51">
        <f t="shared" si="101"/>
        <v>15608069.799999999</v>
      </c>
      <c r="F369" s="52">
        <f t="shared" si="81"/>
        <v>73.663504966998474</v>
      </c>
    </row>
    <row r="370" spans="1:6" ht="12.75" customHeight="1" x14ac:dyDescent="0.2">
      <c r="A370" s="53">
        <v>4221</v>
      </c>
      <c r="B370" s="85" t="s">
        <v>675</v>
      </c>
      <c r="C370" s="50" t="s">
        <v>767</v>
      </c>
      <c r="D370" s="242">
        <v>511677.24</v>
      </c>
      <c r="E370" s="242">
        <v>846173.78</v>
      </c>
      <c r="F370" s="52">
        <f t="shared" si="81"/>
        <v>165.37256572131292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343108.6</v>
      </c>
      <c r="E372" s="242">
        <v>188399.76</v>
      </c>
      <c r="F372" s="52">
        <f t="shared" si="81"/>
        <v>54.909658341411436</v>
      </c>
    </row>
    <row r="373" spans="1:6" ht="12.75" customHeight="1" x14ac:dyDescent="0.2">
      <c r="A373" s="53">
        <v>4224</v>
      </c>
      <c r="B373" s="85" t="s">
        <v>681</v>
      </c>
      <c r="C373" s="50" t="s">
        <v>771</v>
      </c>
      <c r="D373" s="242">
        <v>20260165.539999999</v>
      </c>
      <c r="E373" s="242">
        <v>14468481.890000001</v>
      </c>
      <c r="F373" s="52">
        <f t="shared" si="81"/>
        <v>71.413443594202747</v>
      </c>
    </row>
    <row r="374" spans="1:6" ht="12.75" customHeight="1" x14ac:dyDescent="0.2">
      <c r="A374" s="53">
        <v>4225</v>
      </c>
      <c r="B374" s="85" t="s">
        <v>683</v>
      </c>
      <c r="C374" s="50" t="s">
        <v>772</v>
      </c>
      <c r="D374" s="242">
        <v>10938.01</v>
      </c>
      <c r="E374" s="242">
        <v>7205</v>
      </c>
      <c r="F374" s="52">
        <f t="shared" si="81"/>
        <v>65.871214233667729</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62445.06</v>
      </c>
      <c r="E376" s="242">
        <v>97809.37</v>
      </c>
      <c r="F376" s="52">
        <f t="shared" si="81"/>
        <v>156.63267838961161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68113.75</v>
      </c>
      <c r="E378" s="51">
        <f t="shared" si="102"/>
        <v>136776.16</v>
      </c>
      <c r="F378" s="52">
        <f t="shared" si="81"/>
        <v>200.80550549632048</v>
      </c>
    </row>
    <row r="379" spans="1:6" ht="12.75" customHeight="1" x14ac:dyDescent="0.2">
      <c r="A379" s="53">
        <v>4231</v>
      </c>
      <c r="B379" s="85" t="s">
        <v>693</v>
      </c>
      <c r="C379" s="50" t="s">
        <v>778</v>
      </c>
      <c r="D379" s="242">
        <v>68113.75</v>
      </c>
      <c r="E379" s="242">
        <v>136776.16</v>
      </c>
      <c r="F379" s="52">
        <f t="shared" si="81"/>
        <v>200.80550549632048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3783.51</v>
      </c>
      <c r="E383" s="51">
        <f t="shared" si="103"/>
        <v>1838.93</v>
      </c>
      <c r="F383" s="52">
        <f t="shared" si="81"/>
        <v>48.603809689943994</v>
      </c>
    </row>
    <row r="384" spans="1:6" ht="12.75" customHeight="1" x14ac:dyDescent="0.2">
      <c r="A384" s="53">
        <v>4241</v>
      </c>
      <c r="B384" s="85" t="s">
        <v>784</v>
      </c>
      <c r="C384" s="50" t="s">
        <v>785</v>
      </c>
      <c r="D384" s="242">
        <v>283.51</v>
      </c>
      <c r="E384" s="242">
        <v>1838.93</v>
      </c>
      <c r="F384" s="52">
        <f t="shared" si="81"/>
        <v>648.6296779655039</v>
      </c>
    </row>
    <row r="385" spans="1:6" ht="12.75" customHeight="1" x14ac:dyDescent="0.2">
      <c r="A385" s="53">
        <v>4242</v>
      </c>
      <c r="B385" s="85" t="s">
        <v>705</v>
      </c>
      <c r="C385" s="50" t="s">
        <v>786</v>
      </c>
      <c r="D385" s="242">
        <v>3500</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259901.81</v>
      </c>
      <c r="E391" s="51">
        <f t="shared" si="105"/>
        <v>149482.85</v>
      </c>
      <c r="F391" s="52">
        <f t="shared" si="81"/>
        <v>57.515124654191517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47361.04</v>
      </c>
      <c r="E393" s="242">
        <v>149482.85</v>
      </c>
      <c r="F393" s="52">
        <f t="shared" si="81"/>
        <v>315.62408680214793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212540.77</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26034534.399999999</v>
      </c>
      <c r="E402" s="51">
        <f t="shared" si="109"/>
        <v>20000331.829999998</v>
      </c>
      <c r="F402" s="52">
        <f t="shared" si="81"/>
        <v>76.822314248877049</v>
      </c>
    </row>
    <row r="403" spans="1:6" ht="12.75" customHeight="1" x14ac:dyDescent="0.2">
      <c r="A403" s="53">
        <v>451</v>
      </c>
      <c r="B403" s="85" t="s">
        <v>812</v>
      </c>
      <c r="C403" s="50" t="s">
        <v>813</v>
      </c>
      <c r="D403" s="242">
        <v>26034534.399999999</v>
      </c>
      <c r="E403" s="242">
        <v>20000331.829999998</v>
      </c>
      <c r="F403" s="52">
        <f t="shared" si="81"/>
        <v>76.822314248877049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49012461.82</v>
      </c>
      <c r="E408" s="51">
        <f t="shared" si="111"/>
        <v>35988285.229999997</v>
      </c>
      <c r="F408" s="52">
        <f t="shared" si="81"/>
        <v>73.426805946145393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109679182.89</v>
      </c>
      <c r="E410" s="242">
        <v>137637445.91999999</v>
      </c>
      <c r="F410" s="52">
        <f t="shared" si="81"/>
        <v>125.49094759216071</v>
      </c>
    </row>
    <row r="411" spans="1:6" ht="12.75" customHeight="1" x14ac:dyDescent="0.2">
      <c r="A411" s="53">
        <v>97</v>
      </c>
      <c r="B411" s="85" t="s">
        <v>828</v>
      </c>
      <c r="C411" s="50" t="s">
        <v>829</v>
      </c>
      <c r="D411" s="242">
        <v>11936.98</v>
      </c>
      <c r="E411" s="242">
        <v>11357.16</v>
      </c>
      <c r="F411" s="52">
        <f t="shared" si="81"/>
        <v>95.142657523092112</v>
      </c>
    </row>
    <row r="412" spans="1:6" ht="12.75" customHeight="1" x14ac:dyDescent="0.2">
      <c r="A412" s="53" t="s">
        <v>609</v>
      </c>
      <c r="B412" s="85" t="s">
        <v>830</v>
      </c>
      <c r="C412" s="50" t="s">
        <v>831</v>
      </c>
      <c r="D412" s="51">
        <f>D6+D298</f>
        <v>306998533.11000001</v>
      </c>
      <c r="E412" s="51">
        <f>E6+E298</f>
        <v>317089109.64999998</v>
      </c>
      <c r="F412" s="52">
        <f t="shared" si="81"/>
        <v>103.28684845421864</v>
      </c>
    </row>
    <row r="413" spans="1:6" ht="12.75" customHeight="1" x14ac:dyDescent="0.2">
      <c r="A413" s="53" t="s">
        <v>609</v>
      </c>
      <c r="B413" s="85" t="s">
        <v>832</v>
      </c>
      <c r="C413" s="50" t="s">
        <v>833</v>
      </c>
      <c r="D413" s="51">
        <f t="shared" ref="D413:E413" si="112">D289+D350</f>
        <v>312767658.76999998</v>
      </c>
      <c r="E413" s="51">
        <f t="shared" si="112"/>
        <v>343647450.96999997</v>
      </c>
      <c r="F413" s="52">
        <f t="shared" si="81"/>
        <v>109.8730771338184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5769125.6599999666</v>
      </c>
      <c r="E415" s="51">
        <f t="shared" si="114"/>
        <v>26558341.319999993</v>
      </c>
      <c r="F415" s="52">
        <f t="shared" si="81"/>
        <v>460.35297002007314</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124958253.46000001</v>
      </c>
      <c r="E417" s="51">
        <f t="shared" si="116"/>
        <v>130728603.62999998</v>
      </c>
      <c r="F417" s="52">
        <f t="shared" si="81"/>
        <v>104.61782236084719</v>
      </c>
    </row>
    <row r="418" spans="1:6" ht="12.75" customHeight="1" x14ac:dyDescent="0.2">
      <c r="A418" s="55" t="s">
        <v>843</v>
      </c>
      <c r="B418" s="233" t="s">
        <v>844</v>
      </c>
      <c r="C418" s="56" t="s">
        <v>845</v>
      </c>
      <c r="D418" s="62">
        <f t="shared" ref="D418:E418" si="117">D294+D411</f>
        <v>14350517.940000001</v>
      </c>
      <c r="E418" s="62">
        <f t="shared" si="117"/>
        <v>16061796.08</v>
      </c>
      <c r="F418" s="57">
        <f t="shared" si="81"/>
        <v>111.92485279733393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334898.69</v>
      </c>
      <c r="E637" s="242">
        <v>334898.69</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306998533.11000001</v>
      </c>
      <c r="E639" s="51">
        <f t="shared" si="180"/>
        <v>317089109.64999998</v>
      </c>
      <c r="F639" s="52">
        <f t="shared" si="119"/>
        <v>103.28684845421864</v>
      </c>
    </row>
    <row r="640" spans="1:6" ht="12.75" customHeight="1" x14ac:dyDescent="0.2">
      <c r="A640" s="53" t="s">
        <v>609</v>
      </c>
      <c r="B640" s="85" t="s">
        <v>1278</v>
      </c>
      <c r="C640" s="50" t="s">
        <v>1279</v>
      </c>
      <c r="D640" s="51">
        <f t="shared" ref="D640:E640" si="181">D413+D528</f>
        <v>312767658.76999998</v>
      </c>
      <c r="E640" s="51">
        <f t="shared" si="181"/>
        <v>343647450.96999997</v>
      </c>
      <c r="F640" s="52">
        <f t="shared" si="119"/>
        <v>109.8730771338184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5769125.6599999666</v>
      </c>
      <c r="E642" s="51">
        <f t="shared" si="183"/>
        <v>26558341.319999993</v>
      </c>
      <c r="F642" s="52">
        <f t="shared" si="119"/>
        <v>460.35297002007314</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124623354.77000001</v>
      </c>
      <c r="E644" s="51">
        <f t="shared" si="185"/>
        <v>130393704.93999998</v>
      </c>
      <c r="F644" s="52">
        <f t="shared" si="119"/>
        <v>104.63023177369082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130392480.42999998</v>
      </c>
      <c r="E646" s="51">
        <f t="shared" si="187"/>
        <v>156952046.25999999</v>
      </c>
      <c r="F646" s="52">
        <f t="shared" si="119"/>
        <v>120.36893979040325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137464.51</v>
      </c>
      <c r="E649" s="242">
        <v>3947.02</v>
      </c>
      <c r="F649" s="52">
        <f t="shared" ref="F649:F724" si="188">IF(D649&lt;&gt;0,IF(E649/D649&gt;=100,"&gt;&gt;100",E649/D649*100),"-")</f>
        <v>2.8713011089189493</v>
      </c>
    </row>
    <row r="650" spans="1:6" ht="12.75" customHeight="1" x14ac:dyDescent="0.2">
      <c r="A650" s="53" t="s">
        <v>1297</v>
      </c>
      <c r="B650" s="85" t="s">
        <v>1298</v>
      </c>
      <c r="C650" s="50" t="s">
        <v>1297</v>
      </c>
      <c r="D650" s="242">
        <v>144732687.30000001</v>
      </c>
      <c r="E650" s="242">
        <v>170307001.33000001</v>
      </c>
      <c r="F650" s="52">
        <f t="shared" si="188"/>
        <v>117.67003329178149</v>
      </c>
    </row>
    <row r="651" spans="1:6" ht="12.75" customHeight="1" x14ac:dyDescent="0.2">
      <c r="A651" s="53" t="s">
        <v>1299</v>
      </c>
      <c r="B651" s="85" t="s">
        <v>1300</v>
      </c>
      <c r="C651" s="50" t="s">
        <v>1299</v>
      </c>
      <c r="D651" s="242">
        <v>144866204.78999999</v>
      </c>
      <c r="E651" s="242">
        <v>170294904.50999999</v>
      </c>
      <c r="F651" s="52">
        <f t="shared" si="188"/>
        <v>117.55323110511647</v>
      </c>
    </row>
    <row r="652" spans="1:6" ht="24" x14ac:dyDescent="0.2">
      <c r="A652" s="53">
        <v>11</v>
      </c>
      <c r="B652" s="85" t="s">
        <v>1301</v>
      </c>
      <c r="C652" s="50" t="s">
        <v>1302</v>
      </c>
      <c r="D652" s="51">
        <f t="shared" ref="D652:E652" si="189">+D649+D650-D651</f>
        <v>3947.0200000107288</v>
      </c>
      <c r="E652" s="51">
        <f t="shared" si="189"/>
        <v>16043.840000033379</v>
      </c>
      <c r="F652" s="52">
        <f t="shared" si="188"/>
        <v>406.47982528565262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3968</v>
      </c>
      <c r="E654" s="262">
        <v>4093</v>
      </c>
      <c r="F654" s="52">
        <f t="shared" si="188"/>
        <v>103.15020161290323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3940</v>
      </c>
      <c r="E656" s="262">
        <v>4056</v>
      </c>
      <c r="F656" s="52">
        <f t="shared" si="188"/>
        <v>102.94416243654823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22046688.34</v>
      </c>
      <c r="E669" s="242">
        <v>15160874.720000001</v>
      </c>
      <c r="F669" s="52">
        <f t="shared" si="188"/>
        <v>68.767129494424566</v>
      </c>
    </row>
    <row r="670" spans="1:6" ht="12.75" customHeight="1" x14ac:dyDescent="0.2">
      <c r="A670" s="53">
        <v>63415</v>
      </c>
      <c r="B670" s="85" t="s">
        <v>1338</v>
      </c>
      <c r="C670" s="50" t="s">
        <v>1339</v>
      </c>
      <c r="D670" s="242">
        <v>12607.51</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12645369.17</v>
      </c>
      <c r="E710" s="242">
        <v>17901262.68</v>
      </c>
      <c r="F710" s="52">
        <f t="shared" si="188"/>
        <v>141.56378069585455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3950.1</v>
      </c>
      <c r="E712" s="242">
        <v>42595.39</v>
      </c>
      <c r="F712" s="52">
        <f t="shared" si="188"/>
        <v>1078.3370041264777</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169778.9</v>
      </c>
      <c r="E716" s="242">
        <v>125027.75</v>
      </c>
      <c r="F716" s="52">
        <f t="shared" si="188"/>
        <v>73.64151257900717</v>
      </c>
    </row>
    <row r="717" spans="1:6" ht="12.75" customHeight="1" x14ac:dyDescent="0.2">
      <c r="A717" s="53">
        <v>31215</v>
      </c>
      <c r="B717" s="85" t="s">
        <v>1414</v>
      </c>
      <c r="C717" s="50" t="s">
        <v>1415</v>
      </c>
      <c r="D717" s="242">
        <v>165671.32</v>
      </c>
      <c r="E717" s="242">
        <v>210749.74</v>
      </c>
      <c r="F717" s="52">
        <f t="shared" si="188"/>
        <v>127.20954960701707</v>
      </c>
    </row>
    <row r="718" spans="1:6" ht="12.75" customHeight="1" x14ac:dyDescent="0.2">
      <c r="A718" s="53">
        <v>32121</v>
      </c>
      <c r="B718" s="85" t="s">
        <v>1416</v>
      </c>
      <c r="C718" s="50" t="s">
        <v>1417</v>
      </c>
      <c r="D718" s="242">
        <v>2947882.53</v>
      </c>
      <c r="E718" s="242">
        <v>3083350.08</v>
      </c>
      <c r="F718" s="52">
        <f t="shared" si="188"/>
        <v>104.59541886833598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137794.82999999999</v>
      </c>
      <c r="E720" s="242">
        <v>159739.54999999999</v>
      </c>
      <c r="F720" s="52">
        <f t="shared" si="188"/>
        <v>115.92564829899641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462407.67999999999</v>
      </c>
      <c r="E722" s="242">
        <v>468420.01</v>
      </c>
      <c r="F722" s="52">
        <f t="shared" si="188"/>
        <v>101.30022278176696</v>
      </c>
    </row>
    <row r="723" spans="1:6" ht="12.75" customHeight="1" x14ac:dyDescent="0.2">
      <c r="A723" s="53" t="s">
        <v>1426</v>
      </c>
      <c r="B723" s="85" t="s">
        <v>1427</v>
      </c>
      <c r="C723" s="50" t="s">
        <v>1426</v>
      </c>
      <c r="D723" s="242">
        <v>126336.17</v>
      </c>
      <c r="E723" s="242">
        <v>143521.09</v>
      </c>
      <c r="F723" s="52">
        <f t="shared" si="188"/>
        <v>113.60253362121078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4793.25</v>
      </c>
      <c r="E725" s="242">
        <v>5664.87</v>
      </c>
      <c r="F725" s="52">
        <f t="shared" ref="F725:F979" si="190">IF(D725&lt;&gt;0,IF(E725/D725&gt;=100,"&gt;&gt;100",E725/D725*100),"-")</f>
        <v>118.18432170239399</v>
      </c>
    </row>
    <row r="726" spans="1:6" ht="12.75" customHeight="1" x14ac:dyDescent="0.2">
      <c r="A726" s="53" t="s">
        <v>1432</v>
      </c>
      <c r="B726" s="85" t="s">
        <v>1433</v>
      </c>
      <c r="C726" s="50" t="s">
        <v>1432</v>
      </c>
      <c r="D726" s="242">
        <v>381718.79</v>
      </c>
      <c r="E726" s="242">
        <v>380244.07</v>
      </c>
      <c r="F726" s="52">
        <f t="shared" si="190"/>
        <v>99.613663241466327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181821377.38</v>
      </c>
      <c r="E6" s="229">
        <f t="shared" si="0"/>
        <v>203222208.66</v>
      </c>
      <c r="F6" s="230">
        <f t="shared" ref="F6:F260" si="1">IF(D6&gt;0,IF(E6/D6&gt;=100,"&gt;&gt;100",E6/D6*100),"-")</f>
        <v>111.77025033490591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159865566.65000001</v>
      </c>
      <c r="E7" s="104">
        <f t="shared" si="2"/>
        <v>182605200.87</v>
      </c>
      <c r="F7" s="93">
        <f t="shared" si="1"/>
        <v>114.22422269942894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13593675.689999999</v>
      </c>
      <c r="E8" s="104">
        <f>E9+E10-E11</f>
        <v>12913837.32</v>
      </c>
      <c r="F8" s="93">
        <f t="shared" si="1"/>
        <v>94.998862813093936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12646836.57</v>
      </c>
      <c r="E9" s="247">
        <v>12646836.57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1492406.11</v>
      </c>
      <c r="E10" s="247">
        <v>1492406.11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545566.99</v>
      </c>
      <c r="E11" s="247">
        <v>1225405.3600000001</v>
      </c>
      <c r="F11" s="93">
        <f t="shared" si="1"/>
        <v>224.61134607869147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123343484.04000001</v>
      </c>
      <c r="E12" s="104">
        <f t="shared" si="3"/>
        <v>124830325.67</v>
      </c>
      <c r="F12" s="93">
        <f t="shared" si="1"/>
        <v>101.20544805554368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92988039.550000012</v>
      </c>
      <c r="E13" s="104">
        <f t="shared" si="4"/>
        <v>89158282.839999989</v>
      </c>
      <c r="F13" s="93">
        <f t="shared" si="1"/>
        <v>95.881452358245767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13610.24</v>
      </c>
      <c r="E14" s="247">
        <v>13610.24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119144203.56</v>
      </c>
      <c r="E15" s="247">
        <v>116766859.70999999</v>
      </c>
      <c r="F15" s="93">
        <f t="shared" si="1"/>
        <v>98.004650013206231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17210.62</v>
      </c>
      <c r="E16" s="247">
        <v>17210.62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5319916.84</v>
      </c>
      <c r="E17" s="247">
        <v>5331298.16</v>
      </c>
      <c r="F17" s="93">
        <f t="shared" si="1"/>
        <v>100.21393793065383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31506901.710000001</v>
      </c>
      <c r="E18" s="247">
        <v>32970695.890000001</v>
      </c>
      <c r="F18" s="93">
        <f t="shared" si="1"/>
        <v>104.64594771479992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30186201.540000007</v>
      </c>
      <c r="E19" s="104">
        <f t="shared" si="5"/>
        <v>35255026.070000008</v>
      </c>
      <c r="F19" s="93">
        <f t="shared" si="1"/>
        <v>116.791859430486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10477698.449999999</v>
      </c>
      <c r="E20" s="247">
        <v>11408541.130000001</v>
      </c>
      <c r="F20" s="93">
        <f t="shared" si="1"/>
        <v>108.88403769627482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535350.36</v>
      </c>
      <c r="E21" s="247">
        <v>543991.31000000006</v>
      </c>
      <c r="F21" s="93">
        <f t="shared" si="1"/>
        <v>101.61407381887257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2123602.11</v>
      </c>
      <c r="E22" s="247">
        <v>2241294.7000000002</v>
      </c>
      <c r="F22" s="93">
        <f t="shared" si="1"/>
        <v>105.54212059998378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93611129.450000003</v>
      </c>
      <c r="E23" s="247">
        <v>102078713.88</v>
      </c>
      <c r="F23" s="93">
        <f t="shared" si="1"/>
        <v>109.04548901369975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4411499.63</v>
      </c>
      <c r="E24" s="247">
        <v>4464401.79</v>
      </c>
      <c r="F24" s="93">
        <f t="shared" si="1"/>
        <v>101.19918767849924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348278.31</v>
      </c>
      <c r="E26" s="247">
        <v>394936.62</v>
      </c>
      <c r="F26" s="93">
        <f t="shared" si="1"/>
        <v>113.39684633246326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81321356.769999996</v>
      </c>
      <c r="E28" s="247">
        <v>85876853.359999999</v>
      </c>
      <c r="F28" s="93">
        <f t="shared" si="1"/>
        <v>105.60184528510051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77059.710000000021</v>
      </c>
      <c r="E29" s="104">
        <f t="shared" si="6"/>
        <v>158903.84000000003</v>
      </c>
      <c r="F29" s="93">
        <f t="shared" si="1"/>
        <v>206.20871788902394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385783.31</v>
      </c>
      <c r="E30" s="247">
        <v>498693</v>
      </c>
      <c r="F30" s="93">
        <f t="shared" si="1"/>
        <v>129.2676450933038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308723.59999999998</v>
      </c>
      <c r="E34" s="247">
        <v>339789.16</v>
      </c>
      <c r="F34" s="93">
        <f t="shared" si="1"/>
        <v>110.06258024977681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49883.06</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67654.58</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17771.52</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92183.240000000224</v>
      </c>
      <c r="E45" s="104">
        <f t="shared" si="9"/>
        <v>208229.86000000034</v>
      </c>
      <c r="F45" s="93">
        <f t="shared" si="1"/>
        <v>225.88689657686126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2187508.6</v>
      </c>
      <c r="E47" s="247">
        <v>2325925.17</v>
      </c>
      <c r="F47" s="93">
        <f t="shared" si="1"/>
        <v>106.32758975210427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130333.81</v>
      </c>
      <c r="E48" s="247">
        <v>64093.45</v>
      </c>
      <c r="F48" s="93">
        <f t="shared" si="1"/>
        <v>49.176380250067112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252176.68</v>
      </c>
      <c r="E49" s="247"/>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2477835.85</v>
      </c>
      <c r="E50" s="247">
        <v>2181788.7599999998</v>
      </c>
      <c r="F50" s="93">
        <f t="shared" si="1"/>
        <v>88.052191189339666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3319.7199999997392</v>
      </c>
      <c r="E52" s="104">
        <f t="shared" si="10"/>
        <v>435.07000000029802</v>
      </c>
      <c r="F52" s="93">
        <f t="shared" si="1"/>
        <v>13.105623365836042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3488.01</v>
      </c>
      <c r="E53" s="247">
        <v>603.36</v>
      </c>
      <c r="F53" s="93">
        <f t="shared" si="1"/>
        <v>17.298115544393507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4750834.0999999996</v>
      </c>
      <c r="E54" s="247">
        <v>5411760.8300000001</v>
      </c>
      <c r="F54" s="93">
        <f t="shared" si="1"/>
        <v>113.91180403457997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4751002.3899999997</v>
      </c>
      <c r="E55" s="247">
        <v>5411929.1200000001</v>
      </c>
      <c r="F55" s="93">
        <f t="shared" si="1"/>
        <v>113.91131125067695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20461190.719999999</v>
      </c>
      <c r="E56" s="104">
        <f t="shared" si="11"/>
        <v>42774143.689999998</v>
      </c>
      <c r="F56" s="93">
        <f t="shared" si="1"/>
        <v>209.0501196892221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20328057.640000001</v>
      </c>
      <c r="E57" s="247">
        <v>42641010.609999999</v>
      </c>
      <c r="F57" s="93">
        <f t="shared" si="1"/>
        <v>209.76431376352588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133133.07999999999</v>
      </c>
      <c r="E61" s="247">
        <v>133133.07999999999</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2463896.48</v>
      </c>
      <c r="E63" s="104">
        <f t="shared" si="12"/>
        <v>2086459.12</v>
      </c>
      <c r="F63" s="93">
        <f t="shared" si="1"/>
        <v>84.681281739564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2463896.48</v>
      </c>
      <c r="E64" s="247">
        <v>2086459.12</v>
      </c>
      <c r="F64" s="93">
        <f t="shared" si="1"/>
        <v>84.681281739564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21955810.73</v>
      </c>
      <c r="E68" s="104">
        <f t="shared" si="13"/>
        <v>20617007.789999999</v>
      </c>
      <c r="F68" s="93">
        <f t="shared" si="1"/>
        <v>93.902284199550479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3947.02</v>
      </c>
      <c r="E69" s="104">
        <f t="shared" si="14"/>
        <v>16043.84</v>
      </c>
      <c r="F69" s="93">
        <f t="shared" si="1"/>
        <v>406.47982528591189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2495</v>
      </c>
      <c r="E70" s="104">
        <f t="shared" si="15"/>
        <v>15269.13</v>
      </c>
      <c r="F70" s="93">
        <f t="shared" si="1"/>
        <v>611.98917835671341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2495</v>
      </c>
      <c r="E72" s="247">
        <v>15269.13</v>
      </c>
      <c r="F72" s="93">
        <f t="shared" si="1"/>
        <v>611.98917835671341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1452.02</v>
      </c>
      <c r="E76" s="247">
        <v>774.71</v>
      </c>
      <c r="F76" s="93">
        <f t="shared" si="1"/>
        <v>53.353948292723238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1631064.56</v>
      </c>
      <c r="E78" s="104">
        <f>E79+SUM(E82:E84)-E85+E86</f>
        <v>565931.60000000009</v>
      </c>
      <c r="F78" s="93">
        <f t="shared" si="1"/>
        <v>34.697069256412519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7465.92</v>
      </c>
      <c r="E83" s="247">
        <v>11458.86</v>
      </c>
      <c r="F83" s="93">
        <f t="shared" si="1"/>
        <v>153.48222322232223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6400.55</v>
      </c>
      <c r="E84" s="247">
        <v>11674.32</v>
      </c>
      <c r="F84" s="93">
        <f t="shared" si="1"/>
        <v>182.39557538024076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1617198.09</v>
      </c>
      <c r="E86" s="247">
        <v>542798.42000000004</v>
      </c>
      <c r="F86" s="93">
        <f t="shared" si="1"/>
        <v>33.564126952437846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23286.47</v>
      </c>
      <c r="E118" s="104">
        <f t="shared" si="20"/>
        <v>17287.82</v>
      </c>
      <c r="F118" s="93">
        <f t="shared" si="1"/>
        <v>74.239762402802995</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23286.47</v>
      </c>
      <c r="E119" s="104">
        <f t="shared" si="21"/>
        <v>17287.82</v>
      </c>
      <c r="F119" s="93">
        <f t="shared" si="1"/>
        <v>74.239762402802995</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9452.09</v>
      </c>
      <c r="E120" s="247">
        <v>3453.44</v>
      </c>
      <c r="F120" s="93">
        <f t="shared" si="1"/>
        <v>36.536258118574835</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13834.38</v>
      </c>
      <c r="E123" s="247">
        <v>13834.38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20287055.870000001</v>
      </c>
      <c r="E146" s="104">
        <f t="shared" si="26"/>
        <v>20007867.539999999</v>
      </c>
      <c r="F146" s="93">
        <f t="shared" si="1"/>
        <v>98.623810513516361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1283295.8400000001</v>
      </c>
      <c r="E159" s="247">
        <v>2752209.98</v>
      </c>
      <c r="F159" s="93">
        <f t="shared" si="1"/>
        <v>214.46418621601703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2940212.04</v>
      </c>
      <c r="E160" s="247">
        <v>2253580.09</v>
      </c>
      <c r="F160" s="93">
        <f t="shared" si="1"/>
        <v>76.646856054640182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16142761.560000001</v>
      </c>
      <c r="E161" s="247">
        <v>15090484.4</v>
      </c>
      <c r="F161" s="93">
        <f t="shared" si="1"/>
        <v>93.481430323499126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79213.570000000007</v>
      </c>
      <c r="E163" s="247">
        <v>88406.93</v>
      </c>
      <c r="F163" s="93">
        <f t="shared" si="1"/>
        <v>111.60578926060268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10456.809999999998</v>
      </c>
      <c r="E164" s="104">
        <f t="shared" si="28"/>
        <v>9876.9899999999907</v>
      </c>
      <c r="F164" s="93">
        <f t="shared" si="1"/>
        <v>94.45509672643945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498649.18</v>
      </c>
      <c r="E165" s="247">
        <v>498649.18</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10456.81</v>
      </c>
      <c r="E166" s="247">
        <v>9876.99</v>
      </c>
      <c r="F166" s="93">
        <f t="shared" si="1"/>
        <v>94.455096726439507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498649.18</v>
      </c>
      <c r="E169" s="247">
        <v>498649.18</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181821377.37999997</v>
      </c>
      <c r="E175" s="104">
        <f t="shared" si="30"/>
        <v>203222208.65999997</v>
      </c>
      <c r="F175" s="93">
        <f t="shared" si="1"/>
        <v>111.77025033490592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142270027.59999996</v>
      </c>
      <c r="E176" s="104">
        <f t="shared" si="31"/>
        <v>165496694.23999998</v>
      </c>
      <c r="F176" s="93">
        <f t="shared" si="1"/>
        <v>116.32576237723316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138363448.16999999</v>
      </c>
      <c r="E177" s="104">
        <f t="shared" si="32"/>
        <v>163278920.82999998</v>
      </c>
      <c r="F177" s="93">
        <f t="shared" si="1"/>
        <v>118.00726491680638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10507749.35</v>
      </c>
      <c r="E178" s="247">
        <v>12921076.5</v>
      </c>
      <c r="F178" s="93">
        <f t="shared" si="1"/>
        <v>122.96711759688101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56933408</v>
      </c>
      <c r="E179" s="247">
        <v>71989125.060000002</v>
      </c>
      <c r="F179" s="93">
        <f t="shared" si="1"/>
        <v>126.44443322275738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1652.97</v>
      </c>
      <c r="E180" s="104">
        <f t="shared" si="33"/>
        <v>1357872.28</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1652.97</v>
      </c>
      <c r="E183" s="247">
        <v>1357872.28</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70920637.849999994</v>
      </c>
      <c r="E188" s="247">
        <v>77010846.989999995</v>
      </c>
      <c r="F188" s="93">
        <f t="shared" si="1"/>
        <v>108.5873581014331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3723244.04</v>
      </c>
      <c r="E189" s="247">
        <v>1234682.21</v>
      </c>
      <c r="F189" s="93">
        <f t="shared" si="1"/>
        <v>33.161463410279168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183335.39</v>
      </c>
      <c r="E234" s="104">
        <f t="shared" si="40"/>
        <v>983091.19999999995</v>
      </c>
      <c r="F234" s="93">
        <f t="shared" si="1"/>
        <v>536.22554816066872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678230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183335.39</v>
      </c>
      <c r="E236" s="247">
        <v>304861.2</v>
      </c>
      <c r="F236" s="93">
        <f t="shared" si="1"/>
        <v>166.28606184545166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39551349.779999994</v>
      </c>
      <c r="E237" s="104">
        <f t="shared" si="41"/>
        <v>37725514.420000002</v>
      </c>
      <c r="F237" s="93">
        <f t="shared" si="1"/>
        <v>95.383633251062221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155593289.13999999</v>
      </c>
      <c r="E238" s="104">
        <f t="shared" si="42"/>
        <v>178615764.59999999</v>
      </c>
      <c r="F238" s="93">
        <f t="shared" si="1"/>
        <v>114.79657354584543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155593289.13999999</v>
      </c>
      <c r="E239" s="104">
        <f t="shared" si="43"/>
        <v>178615764.59999999</v>
      </c>
      <c r="F239" s="93">
        <f t="shared" si="1"/>
        <v>114.79657354584543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136236716.47</v>
      </c>
      <c r="E240" s="247">
        <v>159012981.15000001</v>
      </c>
      <c r="F240" s="93">
        <f t="shared" si="1"/>
        <v>116.71815445215567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19356572.670000002</v>
      </c>
      <c r="E241" s="247">
        <v>19602783.449999999</v>
      </c>
      <c r="F241" s="93">
        <f t="shared" si="1"/>
        <v>101.27197507636045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-130392480.42999999</v>
      </c>
      <c r="E245" s="104">
        <f t="shared" si="45"/>
        <v>-156952046.25999999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7244965.4900000002</v>
      </c>
      <c r="E246" s="104">
        <f t="shared" si="46"/>
        <v>16431052.24</v>
      </c>
      <c r="F246" s="93">
        <f t="shared" si="1"/>
        <v>226.7926915963819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6910066.7999999998</v>
      </c>
      <c r="E247" s="247">
        <v>16096153.550000001</v>
      </c>
      <c r="F247" s="93">
        <f t="shared" si="1"/>
        <v>232.93774164382901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334898.69</v>
      </c>
      <c r="E249" s="247">
        <v>334898.69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137637445.91999999</v>
      </c>
      <c r="E250" s="104">
        <f t="shared" si="47"/>
        <v>173383098.5</v>
      </c>
      <c r="F250" s="93">
        <f t="shared" si="1"/>
        <v>125.97087757700524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137637445.91999999</v>
      </c>
      <c r="E252" s="247">
        <v>173383098.5</v>
      </c>
      <c r="F252" s="93">
        <f t="shared" si="1"/>
        <v>125.97087757700524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14338604.09</v>
      </c>
      <c r="E255" s="247">
        <v>16050438.92</v>
      </c>
      <c r="F255" s="93">
        <f t="shared" si="1"/>
        <v>111.93864353360495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11936.98</v>
      </c>
      <c r="E256" s="247">
        <v>11357.16</v>
      </c>
      <c r="F256" s="93">
        <f t="shared" si="1"/>
        <v>95.142657523092112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57651587.219999999</v>
      </c>
      <c r="E259" s="104">
        <f t="shared" si="49"/>
        <v>54032433.990000002</v>
      </c>
      <c r="F259" s="93">
        <f t="shared" si="1"/>
        <v>93.722370181779709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57651587.219999999</v>
      </c>
      <c r="E260" s="248">
        <v>54032433.990000002</v>
      </c>
      <c r="F260" s="97">
        <f t="shared" si="1"/>
        <v>93.722370181779709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6877215.5499999998</v>
      </c>
      <c r="E264" s="247">
        <v>9896142.6400000006</v>
      </c>
      <c r="F264" s="93">
        <f t="shared" si="50"/>
        <v>143.89752026894084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13489053.890000001</v>
      </c>
      <c r="E265" s="247">
        <v>10200131.83</v>
      </c>
      <c r="F265" s="93">
        <f t="shared" si="50"/>
        <v>75.617844759014446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10456.81</v>
      </c>
      <c r="E266" s="247">
        <v>9876.99</v>
      </c>
      <c r="F266" s="93">
        <f t="shared" si="50"/>
        <v>94.455096726439507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498649.18</v>
      </c>
      <c r="E267" s="247">
        <v>498649.18</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1446487.74</v>
      </c>
      <c r="E268" s="247">
        <v>329977.64</v>
      </c>
      <c r="F268" s="93">
        <f t="shared" si="50"/>
        <v>22.812335761656716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57353.78</v>
      </c>
      <c r="E269" s="247">
        <v>183347</v>
      </c>
      <c r="F269" s="93">
        <f t="shared" si="50"/>
        <v>319.67727323290637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113356.57</v>
      </c>
      <c r="E271" s="247">
        <v>29473.78</v>
      </c>
      <c r="F271" s="93">
        <f t="shared" si="50"/>
        <v>26.000945512024575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3709279.18</v>
      </c>
      <c r="E286" s="247">
        <v>1704467.62</v>
      </c>
      <c r="F286" s="93">
        <f t="shared" si="50"/>
        <v>45.95145140841084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52441614.990000002</v>
      </c>
      <c r="E287" s="247">
        <v>65703252.060000002</v>
      </c>
      <c r="F287" s="93">
        <f t="shared" si="50"/>
        <v>125.28838418215922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85921833.180000007</v>
      </c>
      <c r="E288" s="247">
        <v>97575668.769999996</v>
      </c>
      <c r="F288" s="93">
        <f t="shared" si="50"/>
        <v>113.56329952316781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279654.02</v>
      </c>
      <c r="E289" s="247">
        <v>513325.26</v>
      </c>
      <c r="F289" s="93">
        <f t="shared" si="50"/>
        <v>183.5572612187016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3443590.02</v>
      </c>
      <c r="E290" s="247">
        <v>721356.95</v>
      </c>
      <c r="F290" s="93">
        <f t="shared" si="50"/>
        <v>20.947817417591423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69074765.200000003</v>
      </c>
      <c r="E295" s="247">
        <v>76822125.459999993</v>
      </c>
      <c r="F295" s="93">
        <f t="shared" si="50"/>
        <v>111.21590531298683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145293.39000000001</v>
      </c>
      <c r="E297" s="247">
        <v>153554.57</v>
      </c>
      <c r="F297" s="93">
        <f t="shared" si="50"/>
        <v>105.68586086400764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28756.49</v>
      </c>
      <c r="E298" s="247">
        <v>28742.75</v>
      </c>
      <c r="F298" s="93">
        <f t="shared" si="50"/>
        <v>99.952219481584848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1176118.1299999999</v>
      </c>
      <c r="E302" s="247">
        <v>6424.21</v>
      </c>
      <c r="F302" s="93">
        <f t="shared" si="50"/>
        <v>0.54622149222374461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H1" sqref="H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312767658.76999998</v>
      </c>
      <c r="E89" s="81">
        <f t="shared" si="17"/>
        <v>343647450.97000003</v>
      </c>
      <c r="F89" s="63">
        <f t="shared" si="1"/>
        <v>109.8730771338184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312767658.76999998</v>
      </c>
      <c r="E99" s="81">
        <f t="shared" si="20"/>
        <v>343647450.97000003</v>
      </c>
      <c r="F99" s="63">
        <f t="shared" si="1"/>
        <v>109.8730771338184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312767658.76999998</v>
      </c>
      <c r="E101" s="249">
        <v>343647450.97000003</v>
      </c>
      <c r="F101" s="63">
        <f t="shared" si="1"/>
        <v>109.8730771338184</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312767658.76999998</v>
      </c>
      <c r="E141" s="106">
        <f t="shared" si="28"/>
        <v>343647450.97000003</v>
      </c>
      <c r="F141" s="82">
        <f t="shared" si="1"/>
        <v>109.8730771338184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3"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344913.35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344913.35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344913.35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344913.35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142086692.21000001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355526081.77000004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1640903.39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322029948.89000005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152364786.84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150537300.87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1709559.72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118042.06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17300259.399999999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31855229.489999998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333099170.94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1478301.14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297277078.48000002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149951459.69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135644186.06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353340.41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118042.06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11210050.26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34343791.32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164513603.04000002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66216577.32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530624.88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358832.22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171792.66</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65172627.18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65172627.18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42434446.859999999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22738180.32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513325.26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513325.26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98297025.720000014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106467.54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97469201.230000004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721356.95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26395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JAMAKOVIC STEFANIJA</cp:lastModifiedBy>
  <cp:lastPrinted>2024-09-24T08:26:57Z</cp:lastPrinted>
  <dcterms:created xsi:type="dcterms:W3CDTF">2022-04-01T05:14:30Z</dcterms:created>
  <dcterms:modified xsi:type="dcterms:W3CDTF">2025-01-31T07:41:55Z</dcterms:modified>
</cp:coreProperties>
</file>