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n-file1\sluzbakontrolinga\03 PLANIRANJE\10 Plan 2025\SET UV - PLAN 2025\PRIJEDLOG PLANA\"/>
    </mc:Choice>
  </mc:AlternateContent>
  <bookViews>
    <workbookView xWindow="0" yWindow="0" windowWidth="28800" windowHeight="10875" firstSheet="1" activeTab="1"/>
  </bookViews>
  <sheets>
    <sheet name="00_PRORAČUN 2024.-.2027." sheetId="1" state="hidden" r:id="rId1"/>
    <sheet name="LIMITIRANI" sheetId="3" r:id="rId2"/>
    <sheet name="01_IZDACI" sheetId="2" state="hidden" r:id="rId3"/>
  </sheets>
  <definedNames>
    <definedName name="_xlnm._FilterDatabase" localSheetId="0" hidden="1">'00_PRORAČUN 2024.-.2027.'!$A$4:$I$11670</definedName>
    <definedName name="_xlnm._FilterDatabase" localSheetId="2" hidden="1">'01_IZDACI'!$A$5:$M$99</definedName>
    <definedName name="_xlnm._FilterDatabase" localSheetId="1" hidden="1">LIMITIRANI!$A$4:$Q$123</definedName>
    <definedName name="_xlnm.Print_Titles" localSheetId="1">LIMITIRANI!$4:$4</definedName>
    <definedName name="Z_069F21AD_58E0_4BA9_964E_C343F7FA4C12_.wvu.FilterData" localSheetId="0" hidden="1">'00_PRORAČUN 2024.-.2027.'!$A$4:$D$11670</definedName>
    <definedName name="Z_0BA9BA68_CD1F_4428_AFB0_2F89CFD20BD6_.wvu.FilterData" localSheetId="0" hidden="1">'00_PRORAČUN 2024.-.2027.'!$A$4:$D$11653</definedName>
    <definedName name="Z_116E1938_C76B_4C2C_9728_0113193845CD_.wvu.FilterData" localSheetId="0" hidden="1">'00_PRORAČUN 2024.-.2027.'!$A$4:$D$11670</definedName>
    <definedName name="Z_130D1A8C_E1DA_43F5_885D_F2EAA45CB8C6_.wvu.FilterData" localSheetId="1" hidden="1">LIMITIRANI!$A$4:$Q$123</definedName>
    <definedName name="Z_134BD2E9_F7B6_4677_BF26_CF83046C999E_.wvu.FilterData" localSheetId="0" hidden="1">'00_PRORAČUN 2024.-.2027.'!$A$4:$D$11653</definedName>
    <definedName name="Z_1AE8DB50_2EFA_4353_8DA9_19F84B9DCCB3_.wvu.FilterData" localSheetId="2" hidden="1">'01_IZDACI'!$A$5:$N$5</definedName>
    <definedName name="Z_1AE8DB50_2EFA_4353_8DA9_19F84B9DCCB3_.wvu.FilterData" localSheetId="1" hidden="1">LIMITIRANI!$A$4:$Q$123</definedName>
    <definedName name="Z_1AF53DB8_C628_4FC0_A96C_718874FC6E18_.wvu.FilterData" localSheetId="0" hidden="1">'00_PRORAČUN 2024.-.2027.'!$A$4:$D$11653</definedName>
    <definedName name="Z_1B5DB4BA_5E53_4F4E_9139_5B1953E63C5E_.wvu.FilterData" localSheetId="0" hidden="1">'00_PRORAČUN 2024.-.2027.'!$A$4:$D$11653</definedName>
    <definedName name="Z_1BDB5224_28B7_49FB_B3A4_4611601E9D31_.wvu.Cols" localSheetId="0" hidden="1">'00_PRORAČUN 2024.-.2027.'!#REF!</definedName>
    <definedName name="Z_1BDB5224_28B7_49FB_B3A4_4611601E9D31_.wvu.Cols" localSheetId="2" hidden="1">'01_IZDACI'!$C:$F,'01_IZDACI'!$K:$L</definedName>
    <definedName name="Z_1BDB5224_28B7_49FB_B3A4_4611601E9D31_.wvu.Cols" localSheetId="1" hidden="1">LIMITIRANI!#REF!,LIMITIRANI!$D:$D</definedName>
    <definedName name="Z_1BDB5224_28B7_49FB_B3A4_4611601E9D31_.wvu.FilterData" localSheetId="0" hidden="1">'00_PRORAČUN 2024.-.2027.'!$A$4:$D$11670</definedName>
    <definedName name="Z_1BDB5224_28B7_49FB_B3A4_4611601E9D31_.wvu.FilterData" localSheetId="2" hidden="1">'01_IZDACI'!$A$5:$M$99</definedName>
    <definedName name="Z_1BDB5224_28B7_49FB_B3A4_4611601E9D31_.wvu.FilterData" localSheetId="1" hidden="1">LIMITIRANI!$A$4:$C$123</definedName>
    <definedName name="Z_1C8161C6_7053_4D76_A2D7_FB834C6A0418_.wvu.Cols" localSheetId="0" hidden="1">'00_PRORAČUN 2024.-.2027.'!$C:$C</definedName>
    <definedName name="Z_1C8161C6_7053_4D76_A2D7_FB834C6A0418_.wvu.Cols" localSheetId="2" hidden="1">'01_IZDACI'!$C:$F</definedName>
    <definedName name="Z_1C8161C6_7053_4D76_A2D7_FB834C6A0418_.wvu.Cols" localSheetId="1" hidden="1">LIMITIRANI!$D:$D</definedName>
    <definedName name="Z_1C8161C6_7053_4D76_A2D7_FB834C6A0418_.wvu.FilterData" localSheetId="0" hidden="1">'00_PRORAČUN 2024.-.2027.'!$A$4:$I$11670</definedName>
    <definedName name="Z_1C8161C6_7053_4D76_A2D7_FB834C6A0418_.wvu.FilterData" localSheetId="2" hidden="1">'01_IZDACI'!$A$5:$M$99</definedName>
    <definedName name="Z_1C8161C6_7053_4D76_A2D7_FB834C6A0418_.wvu.FilterData" localSheetId="1" hidden="1">LIMITIRANI!$A$4:$Q$123</definedName>
    <definedName name="Z_1C8161C6_7053_4D76_A2D7_FB834C6A0418_.wvu.PrintArea" localSheetId="1" hidden="1">LIMITIRANI!$A$30:$H$47</definedName>
    <definedName name="Z_37FAB82C_6653_4646_81C0_8DA80704A08A_.wvu.FilterData" localSheetId="0" hidden="1">'00_PRORAČUN 2024.-.2027.'!$A$4:$D$11653</definedName>
    <definedName name="Z_3B926DF0_B252_424F_BDB0_A36FDA2737CD_.wvu.FilterData" localSheetId="0" hidden="1">'00_PRORAČUN 2024.-.2027.'!$A$4:$D$11658</definedName>
    <definedName name="Z_3F229570_3D74_4576_A5D5_73AA4F4ACFC9_.wvu.Cols" localSheetId="0" hidden="1">'00_PRORAČUN 2024.-.2027.'!$C:$C</definedName>
    <definedName name="Z_3F229570_3D74_4576_A5D5_73AA4F4ACFC9_.wvu.Cols" localSheetId="2" hidden="1">'01_IZDACI'!$C:$F</definedName>
    <definedName name="Z_3F229570_3D74_4576_A5D5_73AA4F4ACFC9_.wvu.Cols" localSheetId="1" hidden="1">LIMITIRANI!$D:$D</definedName>
    <definedName name="Z_4268DDAA_D9A0_4A5E_BE74_B9D19167017A_.wvu.FilterData" localSheetId="0" hidden="1">'00_PRORAČUN 2024.-.2027.'!$A$4:$D$11658</definedName>
    <definedName name="Z_4DB9EBAD_DBE0_486F_B22F_095CAEADF126_.wvu.Cols" localSheetId="0" hidden="1">'00_PRORAČUN 2024.-.2027.'!$C:$C</definedName>
    <definedName name="Z_4DB9EBAD_DBE0_486F_B22F_095CAEADF126_.wvu.Cols" localSheetId="2" hidden="1">'01_IZDACI'!$C:$F</definedName>
    <definedName name="Z_4DB9EBAD_DBE0_486F_B22F_095CAEADF126_.wvu.Cols" localSheetId="1" hidden="1">LIMITIRANI!#REF!,LIMITIRANI!$D:$D</definedName>
    <definedName name="Z_4DB9EBAD_DBE0_486F_B22F_095CAEADF126_.wvu.FilterData" localSheetId="0" hidden="1">'00_PRORAČUN 2024.-.2027.'!$A$4:$I$11670</definedName>
    <definedName name="Z_4DB9EBAD_DBE0_486F_B22F_095CAEADF126_.wvu.FilterData" localSheetId="2" hidden="1">'01_IZDACI'!$A$5:$M$99</definedName>
    <definedName name="Z_4DB9EBAD_DBE0_486F_B22F_095CAEADF126_.wvu.FilterData" localSheetId="1" hidden="1">LIMITIRANI!$A$4:$Q$123</definedName>
    <definedName name="Z_60E1A55A_1B9C_444C_891A_4704EE864490_.wvu.Cols" localSheetId="0" hidden="1">'00_PRORAČUN 2024.-.2027.'!$C:$C</definedName>
    <definedName name="Z_60E1A55A_1B9C_444C_891A_4704EE864490_.wvu.Cols" localSheetId="2" hidden="1">'01_IZDACI'!$C:$F</definedName>
    <definedName name="Z_60E1A55A_1B9C_444C_891A_4704EE864490_.wvu.Cols" localSheetId="1" hidden="1">LIMITIRANI!$D:$D</definedName>
    <definedName name="Z_60E1A55A_1B9C_444C_891A_4704EE864490_.wvu.FilterData" localSheetId="0" hidden="1">'00_PRORAČUN 2024.-.2027.'!$A$4:$I$11670</definedName>
    <definedName name="Z_60E1A55A_1B9C_444C_891A_4704EE864490_.wvu.FilterData" localSheetId="2" hidden="1">'01_IZDACI'!$A$5:$M$99</definedName>
    <definedName name="Z_60E1A55A_1B9C_444C_891A_4704EE864490_.wvu.FilterData" localSheetId="1" hidden="1">LIMITIRANI!$A$4:$Q$123</definedName>
    <definedName name="Z_64B4EA9D_170B_4310_AB20_84355F485E15_.wvu.FilterData" localSheetId="0" hidden="1">'00_PRORAČUN 2024.-.2027.'!$A$4:$D$11653</definedName>
    <definedName name="Z_65FBE05E_E37B_4867_81A5_8DD5A1084744_.wvu.FilterData" localSheetId="0" hidden="1">'00_PRORAČUN 2024.-.2027.'!$A$4:$D$11653</definedName>
    <definedName name="Z_6A79C3AB_4BD9_446D_B3B3_346F0D31E0B3_.wvu.FilterData" localSheetId="0" hidden="1">'00_PRORAČUN 2024.-.2027.'!$A$4:$D$11658</definedName>
    <definedName name="Z_6DB55AF8_66DF_4B37_ABD2_40AB7E6B314E_.wvu.FilterData" localSheetId="0" hidden="1">'00_PRORAČUN 2024.-.2027.'!$A$4:$D$11653</definedName>
    <definedName name="Z_72AB2997_C997_4A02_9B56_917605A05BC2_.wvu.Cols" localSheetId="0" hidden="1">'00_PRORAČUN 2024.-.2027.'!$C:$C,'00_PRORAČUN 2024.-.2027.'!#REF!</definedName>
    <definedName name="Z_72AB2997_C997_4A02_9B56_917605A05BC2_.wvu.Cols" localSheetId="2" hidden="1">'01_IZDACI'!$C:$F</definedName>
    <definedName name="Z_72AB2997_C997_4A02_9B56_917605A05BC2_.wvu.FilterData" localSheetId="0" hidden="1">'00_PRORAČUN 2024.-.2027.'!$A$4:$D$11658</definedName>
    <definedName name="Z_72AB2997_C997_4A02_9B56_917605A05BC2_.wvu.FilterData" localSheetId="2" hidden="1">'01_IZDACI'!$A$5:$N$5</definedName>
    <definedName name="Z_777FC9CC_7791_43B6_9517_50DE2BD6165F_.wvu.Cols" localSheetId="2" hidden="1">'01_IZDACI'!$C:$F</definedName>
    <definedName name="Z_777FC9CC_7791_43B6_9517_50DE2BD6165F_.wvu.FilterData" localSheetId="0" hidden="1">'00_PRORAČUN 2024.-.2027.'!$A$4:$D$11670</definedName>
    <definedName name="Z_777FC9CC_7791_43B6_9517_50DE2BD6165F_.wvu.FilterData" localSheetId="2" hidden="1">'01_IZDACI'!$A$5:$N$5</definedName>
    <definedName name="Z_795797C4_EE79_4457_A47D_4592AA071135_.wvu.Cols" localSheetId="0" hidden="1">'00_PRORAČUN 2024.-.2027.'!$C:$C</definedName>
    <definedName name="Z_795797C4_EE79_4457_A47D_4592AA071135_.wvu.Cols" localSheetId="2" hidden="1">'01_IZDACI'!$C:$F</definedName>
    <definedName name="Z_795797C4_EE79_4457_A47D_4592AA071135_.wvu.Cols" localSheetId="1" hidden="1">LIMITIRANI!$D:$E,LIMITIRANI!$I:$I,LIMITIRANI!$K:$N</definedName>
    <definedName name="Z_795797C4_EE79_4457_A47D_4592AA071135_.wvu.PrintTitles" localSheetId="1" hidden="1">LIMITIRANI!$4:$4</definedName>
    <definedName name="Z_7A78AEC1_1EA4_4FE8_94EF_C78096F81E98_.wvu.FilterData" localSheetId="0" hidden="1">'00_PRORAČUN 2024.-.2027.'!$A$4:$D$11658</definedName>
    <definedName name="Z_7AE186F3_87E4_45E3_B8A7_EE85465FAD34_.wvu.FilterData" localSheetId="0" hidden="1">'00_PRORAČUN 2024.-.2027.'!$A$4:$D$11658</definedName>
    <definedName name="Z_83FFE51D_8424_4A09_9161_71EEB3632282_.wvu.FilterData" localSheetId="0" hidden="1">'00_PRORAČUN 2024.-.2027.'!$A$4:$D$11653</definedName>
    <definedName name="Z_8E132B78_7ECF_4A2D_9CCF_2AB5ADA5E62F_.wvu.FilterData" localSheetId="0" hidden="1">'00_PRORAČUN 2024.-.2027.'!$A$4:$D$11653</definedName>
    <definedName name="Z_8FA8F5C9_A8E1_4B1D_9857_F9F4D6DFCB56_.wvu.FilterData" localSheetId="0" hidden="1">'00_PRORAČUN 2024.-.2027.'!$A$4:$D$11653</definedName>
    <definedName name="Z_9392BE5F_F0F0_4132_BDF3_D87B06A818AC_.wvu.FilterData" localSheetId="0" hidden="1">'00_PRORAČUN 2024.-.2027.'!$A$4:$D$11658</definedName>
    <definedName name="Z_93D9FEAA_CE21_44E3_8E24_5DEC281FF977_.wvu.Cols" localSheetId="0" hidden="1">'00_PRORAČUN 2024.-.2027.'!#REF!</definedName>
    <definedName name="Z_93D9FEAA_CE21_44E3_8E24_5DEC281FF977_.wvu.Cols" localSheetId="2" hidden="1">'01_IZDACI'!#REF!</definedName>
    <definedName name="Z_93D9FEAA_CE21_44E3_8E24_5DEC281FF977_.wvu.FilterData" localSheetId="0" hidden="1">'00_PRORAČUN 2024.-.2027.'!$A$4:$D$11653</definedName>
    <definedName name="Z_9BAF5058_6237_423E_AEAA_DD00705E3211_.wvu.Cols" localSheetId="2" hidden="1">'01_IZDACI'!#REF!</definedName>
    <definedName name="Z_9BAF5058_6237_423E_AEAA_DD00705E3211_.wvu.FilterData" localSheetId="0" hidden="1">'00_PRORAČUN 2024.-.2027.'!$A$4:$D$11653</definedName>
    <definedName name="Z_9E43417F_F251_4301_9602_BAABBE10B026_.wvu.Cols" localSheetId="2" hidden="1">'01_IZDACI'!$C:$F</definedName>
    <definedName name="Z_9E43417F_F251_4301_9602_BAABBE10B026_.wvu.FilterData" localSheetId="0" hidden="1">'00_PRORAČUN 2024.-.2027.'!$A$4:$D$11658</definedName>
    <definedName name="Z_9E43417F_F251_4301_9602_BAABBE10B026_.wvu.FilterData" localSheetId="2" hidden="1">'01_IZDACI'!$A$5:$N$5</definedName>
    <definedName name="Z_A6C2458D_4B20_4A7B_AC58_759BF3C7BC1B_.wvu.FilterData" localSheetId="0" hidden="1">'00_PRORAČUN 2024.-.2027.'!$A$4:$D$11653</definedName>
    <definedName name="Z_A944B7BA_76EE_4A72_8F4A_705AF684C004_.wvu.FilterData" localSheetId="0" hidden="1">'00_PRORAČUN 2024.-.2027.'!$A$4:$D$11653</definedName>
    <definedName name="Z_ADEDF0C1_3E33_4C24_9FF3_690FB10C6C3D_.wvu.FilterData" localSheetId="0" hidden="1">'00_PRORAČUN 2024.-.2027.'!$A$4:$D$11653</definedName>
    <definedName name="Z_B53CE43D_F960_4CBE_A3E6_D8CDCF8964F8_.wvu.FilterData" localSheetId="0" hidden="1">'00_PRORAČUN 2024.-.2027.'!$A$4:$D$11653</definedName>
    <definedName name="Z_B6FBFD1E_37E1_49DF_B36C_AEB685B34E9F_.wvu.Cols" localSheetId="0" hidden="1">'00_PRORAČUN 2024.-.2027.'!$C:$C,'00_PRORAČUN 2024.-.2027.'!#REF!</definedName>
    <definedName name="Z_B6FBFD1E_37E1_49DF_B36C_AEB685B34E9F_.wvu.Cols" localSheetId="2" hidden="1">'01_IZDACI'!$C:$F</definedName>
    <definedName name="Z_B6FBFD1E_37E1_49DF_B36C_AEB685B34E9F_.wvu.Cols" localSheetId="1" hidden="1">LIMITIRANI!#REF!,LIMITIRANI!$D:$D</definedName>
    <definedName name="Z_B6FBFD1E_37E1_49DF_B36C_AEB685B34E9F_.wvu.FilterData" localSheetId="0" hidden="1">'00_PRORAČUN 2024.-.2027.'!$A$4:$D$11670</definedName>
    <definedName name="Z_B6FBFD1E_37E1_49DF_B36C_AEB685B34E9F_.wvu.FilterData" localSheetId="2" hidden="1">'01_IZDACI'!$A$5:$N$5</definedName>
    <definedName name="Z_B6FBFD1E_37E1_49DF_B36C_AEB685B34E9F_.wvu.FilterData" localSheetId="1" hidden="1">LIMITIRANI!$A$4:$C$123</definedName>
    <definedName name="Z_B96C2D15_BE93_455F_BE6C_F0A1B91258E0_.wvu.FilterData" localSheetId="0" hidden="1">'00_PRORAČUN 2024.-.2027.'!$A$4:$D$11653</definedName>
    <definedName name="Z_C2584313_3CF4_4D4F_95A7_19A478057755_.wvu.Cols" localSheetId="0" hidden="1">'00_PRORAČUN 2024.-.2027.'!$C:$C,'00_PRORAČUN 2024.-.2027.'!#REF!</definedName>
    <definedName name="Z_C2584313_3CF4_4D4F_95A7_19A478057755_.wvu.Cols" localSheetId="2" hidden="1">'01_IZDACI'!$C:$F</definedName>
    <definedName name="Z_C2584313_3CF4_4D4F_95A7_19A478057755_.wvu.FilterData" localSheetId="0" hidden="1">'00_PRORAČUN 2024.-.2027.'!$A$4:$D$11658</definedName>
    <definedName name="Z_C2584313_3CF4_4D4F_95A7_19A478057755_.wvu.FilterData" localSheetId="2" hidden="1">'01_IZDACI'!$A$5:$N$5</definedName>
    <definedName name="Z_C29049B5_BA3C_4919_A0E5_6BE3EC3D970A_.wvu.FilterData" localSheetId="0" hidden="1">'00_PRORAČUN 2024.-.2027.'!$A$4:$D$11653</definedName>
    <definedName name="Z_C459C131_CC8C_40DB_9B80_1A218CD40D30_.wvu.FilterData" localSheetId="0" hidden="1">'00_PRORAČUN 2024.-.2027.'!$A$4:$D$11658</definedName>
    <definedName name="Z_CAD47AE0_3691_4FB3_ABB4_1054DF1AAD64_.wvu.FilterData" localSheetId="0" hidden="1">'00_PRORAČUN 2024.-.2027.'!$A$4:$D$11653</definedName>
    <definedName name="Z_D0212282_B839_4273_A6C3_8C6E6A287F04_.wvu.FilterData" localSheetId="0" hidden="1">'00_PRORAČUN 2024.-.2027.'!$A$4:$D$11658</definedName>
    <definedName name="Z_D084BF81_5984_4DEC_98C9_A575311448AB_.wvu.Cols" localSheetId="0" hidden="1">'00_PRORAČUN 2024.-.2027.'!$C:$C</definedName>
    <definedName name="Z_D084BF81_5984_4DEC_98C9_A575311448AB_.wvu.Cols" localSheetId="2" hidden="1">'01_IZDACI'!$C:$F</definedName>
    <definedName name="Z_D084BF81_5984_4DEC_98C9_A575311448AB_.wvu.Cols" localSheetId="1" hidden="1">LIMITIRANI!$D:$D</definedName>
    <definedName name="Z_D084BF81_5984_4DEC_98C9_A575311448AB_.wvu.FilterData" localSheetId="0" hidden="1">'00_PRORAČUN 2024.-.2027.'!$A$4:$I$11670</definedName>
    <definedName name="Z_D084BF81_5984_4DEC_98C9_A575311448AB_.wvu.FilterData" localSheetId="2" hidden="1">'01_IZDACI'!$A$5:$M$99</definedName>
    <definedName name="Z_D084BF81_5984_4DEC_98C9_A575311448AB_.wvu.FilterData" localSheetId="1" hidden="1">LIMITIRANI!$A$4:$Q$123</definedName>
    <definedName name="Z_D0E7B306_22B0_4CCF_8D02_B4ADA50BD7A7_.wvu.FilterData" localSheetId="0" hidden="1">'00_PRORAČUN 2024.-.2027.'!$A$4:$D$11653</definedName>
    <definedName name="Z_D1676BB5_E8FD_4810_9341_1C4844F3FBDF_.wvu.Cols" localSheetId="0" hidden="1">'00_PRORAČUN 2024.-.2027.'!#REF!</definedName>
    <definedName name="Z_D1676BB5_E8FD_4810_9341_1C4844F3FBDF_.wvu.Cols" localSheetId="2" hidden="1">'01_IZDACI'!#REF!</definedName>
    <definedName name="Z_D1676BB5_E8FD_4810_9341_1C4844F3FBDF_.wvu.FilterData" localSheetId="0" hidden="1">'00_PRORAČUN 2024.-.2027.'!$A$4:$D$11653</definedName>
    <definedName name="Z_D6A32E66_8212_4CED_8161_A64828417427_.wvu.FilterData" localSheetId="0" hidden="1">'00_PRORAČUN 2024.-.2027.'!$A$4:$D$11658</definedName>
    <definedName name="Z_F6F9B541_76E7_4425_B1A7_60031F438930_.wvu.Cols" localSheetId="0" hidden="1">'00_PRORAČUN 2024.-.2027.'!$C:$C</definedName>
    <definedName name="Z_F6F9B541_76E7_4425_B1A7_60031F438930_.wvu.Cols" localSheetId="2" hidden="1">'01_IZDACI'!$C:$F</definedName>
    <definedName name="Z_F6F9B541_76E7_4425_B1A7_60031F438930_.wvu.Cols" localSheetId="1" hidden="1">LIMITIRANI!$D:$E,LIMITIRANI!$I:$I,LIMITIRANI!$K:$N</definedName>
    <definedName name="Z_F6F9B541_76E7_4425_B1A7_60031F438930_.wvu.PrintTitles" localSheetId="1" hidden="1">LIMITIRANI!$4:$4</definedName>
  </definedNames>
  <calcPr calcId="152511"/>
  <customWorkbookViews>
    <customWorkbookView name="Jasna Dimec - osobni prikaz" guid="{795797C4-EE79-4457-A47D-4592AA071135}" mergeInterval="0" personalView="1" maximized="1" xWindow="-8" yWindow="-8" windowWidth="1936" windowHeight="1056" activeSheetId="3"/>
    <customWorkbookView name="Jasna Dimec - Personal View" guid="{1C8161C6-7053-4D76-A2D7-FB834C6A0418}" mergeInterval="0" personalView="1" maximized="1" xWindow="-8" yWindow="-8" windowWidth="1936" windowHeight="1056" activeSheetId="3"/>
    <customWorkbookView name="Barišić Vesna - osobni prikaz" guid="{60E1A55A-1B9C-444C-891A-4704EE864490}" mergeInterval="0" personalView="1" maximized="1" xWindow="1912" yWindow="-8" windowWidth="1936" windowHeight="1056" activeSheetId="3"/>
    <customWorkbookView name="DIMEC JASNA - osobni prikaz" guid="{3F229570-3D74-4576-A5D5-73AA4F4ACFC9}" mergeInterval="0" personalView="1" xWindow="221" windowWidth="1699" windowHeight="1040" activeSheetId="3"/>
    <customWorkbookView name="Madunić Tomislav - osobni prikaz" guid="{777FC9CC-7791-43B6-9517-50DE2BD6165F}" mergeInterval="0" personalView="1" maximized="1" xWindow="-8" yWindow="-8" windowWidth="1936" windowHeight="1056" activeSheetId="1"/>
    <customWorkbookView name="Butković Sanja - osobni prikaz" guid="{C2584313-3CF4-4D4F-95A7-19A478057755}" mergeInterval="0" personalView="1" maximized="1" xWindow="-1928" yWindow="-8" windowWidth="1936" windowHeight="1056" activeSheetId="1"/>
    <customWorkbookView name="Butković Moštak Ivana - osobni prikaz" guid="{72AB2997-C997-4A02-9B56-917605A05BC2}" mergeInterval="0" personalView="1" windowWidth="960" windowHeight="1040" activeSheetId="1"/>
    <customWorkbookView name="Pušić Trusa - osobni prikaz" guid="{9E43417F-F251-4301-9602-BAABBE10B026}" mergeInterval="0" personalView="1" maximized="1" xWindow="-8" yWindow="-8" windowWidth="1936" windowHeight="1056" activeSheetId="1"/>
    <customWorkbookView name="Čerkez Ivana - osobni prikaz" guid="{D1676BB5-E8FD-4810-9341-1C4844F3FBDF}" mergeInterval="0" personalView="1" maximized="1" xWindow="-9" yWindow="-9" windowWidth="1938" windowHeight="1038" activeSheetId="1"/>
    <customWorkbookView name="Frajtag Gabi - osobni prikaz" guid="{93D9FEAA-CE21-44E3-8E24-5DEC281FF977}" mergeInterval="0" personalView="1" maximized="1" xWindow="-9" yWindow="-9" windowWidth="1938" windowHeight="1048" activeSheetId="1"/>
    <customWorkbookView name="Pancić Željka - osobni prikaz" guid="{9BAF5058-6237-423E-AEAA-DD00705E3211}" mergeInterval="0" personalView="1" maximized="1" xWindow="-8" yWindow="-8" windowWidth="1936" windowHeight="1056" activeSheetId="1"/>
    <customWorkbookView name="Domagoj Dodig - osobni prikaz" guid="{B6FBFD1E-37E1-49DF-B36C-AEB685B34E9F}" mergeInterval="0" personalView="1" maximized="1" xWindow="-9" yWindow="-9" windowWidth="1938" windowHeight="1038" activeSheetId="3"/>
    <customWorkbookView name="Mrvelj Vesna - osobni prikaz" guid="{4DB9EBAD-DBE0-486F-B22F-095CAEADF126}" mergeInterval="0" personalView="1" maximized="1" xWindow="-8" yWindow="-8" windowWidth="1936" windowHeight="1056" activeSheetId="3"/>
    <customWorkbookView name="Dodig Domagoj - osobni prikaz" guid="{1BDB5224-28B7-49FB-B3A4-4611601E9D31}" mergeInterval="0" personalView="1" maximized="1" xWindow="-8" yWindow="-8" windowWidth="1936" windowHeight="1056" tabRatio="426" activeSheetId="3"/>
    <customWorkbookView name="JURILJ TAJANA - osobni prikaz" guid="{D084BF81-5984-4DEC-98C9-A575311448AB}" mergeInterval="0" personalView="1" maximized="1" xWindow="-8" yWindow="-8" windowWidth="1936" windowHeight="1056" activeSheetId="3"/>
    <customWorkbookView name="Katarina Vištica - osobni prikaz" guid="{F6F9B541-76E7-4425-B1A7-60031F438930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3" l="1"/>
  <c r="G84" i="3"/>
  <c r="F84" i="3"/>
  <c r="H101" i="3" l="1"/>
  <c r="G101" i="3"/>
  <c r="G100" i="3" s="1"/>
  <c r="H100" i="3"/>
  <c r="F100" i="3"/>
  <c r="H103" i="3"/>
  <c r="H95" i="3"/>
  <c r="H91" i="3"/>
  <c r="H89" i="3"/>
  <c r="H88" i="3" l="1"/>
  <c r="G13" i="3"/>
  <c r="F28" i="3"/>
  <c r="H122" i="3" l="1"/>
  <c r="H119" i="3"/>
  <c r="H117" i="3"/>
  <c r="H114" i="3"/>
  <c r="H112" i="3"/>
  <c r="H107" i="3"/>
  <c r="H102" i="3" s="1"/>
  <c r="H87" i="3" s="1"/>
  <c r="H82" i="3"/>
  <c r="H81" i="3" s="1"/>
  <c r="H79" i="3"/>
  <c r="H77" i="3"/>
  <c r="H70" i="3"/>
  <c r="H69" i="3" s="1"/>
  <c r="H64" i="3"/>
  <c r="H62" i="3"/>
  <c r="H58" i="3"/>
  <c r="H55" i="3"/>
  <c r="H53" i="3"/>
  <c r="H51" i="3"/>
  <c r="H46" i="3"/>
  <c r="H45" i="3" s="1"/>
  <c r="H41" i="3"/>
  <c r="H40" i="3" s="1"/>
  <c r="H37" i="3"/>
  <c r="H36" i="3" s="1"/>
  <c r="H33" i="3"/>
  <c r="H32" i="3" s="1"/>
  <c r="H28" i="3"/>
  <c r="H26" i="3"/>
  <c r="H22" i="3"/>
  <c r="H15" i="3"/>
  <c r="H13" i="3"/>
  <c r="H10" i="3"/>
  <c r="H9" i="3" s="1"/>
  <c r="G122" i="3"/>
  <c r="G119" i="3"/>
  <c r="G117" i="3"/>
  <c r="G114" i="3"/>
  <c r="G112" i="3"/>
  <c r="G107" i="3"/>
  <c r="G103" i="3"/>
  <c r="G95" i="3"/>
  <c r="G91" i="3"/>
  <c r="G89" i="3"/>
  <c r="G82" i="3"/>
  <c r="G81" i="3" s="1"/>
  <c r="G79" i="3"/>
  <c r="G77" i="3"/>
  <c r="G70" i="3"/>
  <c r="G69" i="3" s="1"/>
  <c r="G64" i="3"/>
  <c r="G62" i="3"/>
  <c r="G58" i="3"/>
  <c r="G55" i="3"/>
  <c r="G53" i="3"/>
  <c r="G51" i="3"/>
  <c r="G46" i="3"/>
  <c r="G45" i="3" s="1"/>
  <c r="G41" i="3"/>
  <c r="G40" i="3" s="1"/>
  <c r="G37" i="3"/>
  <c r="G36" i="3" s="1"/>
  <c r="G33" i="3"/>
  <c r="G32" i="3" s="1"/>
  <c r="G28" i="3"/>
  <c r="G26" i="3"/>
  <c r="G22" i="3"/>
  <c r="G15" i="3"/>
  <c r="G10" i="3"/>
  <c r="G9" i="3" s="1"/>
  <c r="F122" i="3"/>
  <c r="F119" i="3"/>
  <c r="F117" i="3"/>
  <c r="F114" i="3"/>
  <c r="F112" i="3"/>
  <c r="F107" i="3"/>
  <c r="F103" i="3"/>
  <c r="F95" i="3"/>
  <c r="F91" i="3"/>
  <c r="F89" i="3"/>
  <c r="F82" i="3"/>
  <c r="F81" i="3" s="1"/>
  <c r="F79" i="3"/>
  <c r="F77" i="3"/>
  <c r="F70" i="3"/>
  <c r="F69" i="3" s="1"/>
  <c r="F64" i="3"/>
  <c r="F62" i="3"/>
  <c r="F58" i="3"/>
  <c r="F55" i="3"/>
  <c r="F53" i="3"/>
  <c r="F51" i="3"/>
  <c r="F46" i="3"/>
  <c r="F45" i="3" s="1"/>
  <c r="F41" i="3"/>
  <c r="F40" i="3" s="1"/>
  <c r="F37" i="3"/>
  <c r="F36" i="3" s="1"/>
  <c r="F33" i="3"/>
  <c r="F32" i="3" s="1"/>
  <c r="F26" i="3"/>
  <c r="F22" i="3"/>
  <c r="F15" i="3"/>
  <c r="F13" i="3"/>
  <c r="F10" i="3"/>
  <c r="F9" i="3" s="1"/>
  <c r="G88" i="3" l="1"/>
  <c r="F88" i="3"/>
  <c r="G76" i="3"/>
  <c r="G75" i="3" s="1"/>
  <c r="G74" i="3" s="1"/>
  <c r="G111" i="3"/>
  <c r="H39" i="3"/>
  <c r="G116" i="3"/>
  <c r="H50" i="3"/>
  <c r="G25" i="3"/>
  <c r="G39" i="3"/>
  <c r="H25" i="3"/>
  <c r="G12" i="3"/>
  <c r="G102" i="3"/>
  <c r="H76" i="3"/>
  <c r="H75" i="3" s="1"/>
  <c r="H74" i="3" s="1"/>
  <c r="G31" i="3"/>
  <c r="G50" i="3"/>
  <c r="F102" i="3"/>
  <c r="F116" i="3"/>
  <c r="G57" i="3"/>
  <c r="H111" i="3"/>
  <c r="H31" i="3"/>
  <c r="H116" i="3"/>
  <c r="H12" i="3"/>
  <c r="H57" i="3"/>
  <c r="F50" i="3"/>
  <c r="F25" i="3"/>
  <c r="F39" i="3"/>
  <c r="F57" i="3"/>
  <c r="F31" i="3"/>
  <c r="F76" i="3"/>
  <c r="F111" i="3"/>
  <c r="F12" i="3"/>
  <c r="C10" i="1"/>
  <c r="C13" i="1"/>
  <c r="C15" i="1"/>
  <c r="C19" i="1"/>
  <c r="C24" i="1"/>
  <c r="C31" i="1"/>
  <c r="C41" i="1"/>
  <c r="C49" i="1"/>
  <c r="C48" i="1" s="1"/>
  <c r="C52" i="1"/>
  <c r="C51" i="1" s="1"/>
  <c r="C55" i="1"/>
  <c r="C54" i="1" s="1"/>
  <c r="C58" i="1"/>
  <c r="C62" i="1"/>
  <c r="C64" i="1"/>
  <c r="C68" i="1"/>
  <c r="C71" i="1"/>
  <c r="C76" i="1"/>
  <c r="C75" i="1" s="1"/>
  <c r="C79" i="1"/>
  <c r="C78" i="1" s="1"/>
  <c r="C82" i="1"/>
  <c r="C84" i="1"/>
  <c r="C93" i="1"/>
  <c r="C95" i="1"/>
  <c r="C99" i="1"/>
  <c r="C101" i="1"/>
  <c r="C105" i="1"/>
  <c r="C104" i="1" s="1"/>
  <c r="C108" i="1"/>
  <c r="C110" i="1"/>
  <c r="C118" i="1"/>
  <c r="C117" i="1" s="1"/>
  <c r="C116" i="1" s="1"/>
  <c r="C121" i="1"/>
  <c r="C120" i="1" s="1"/>
  <c r="C122" i="1"/>
  <c r="C131" i="1"/>
  <c r="C128" i="1" s="1"/>
  <c r="C134" i="1"/>
  <c r="C133" i="1" s="1"/>
  <c r="C137" i="1"/>
  <c r="C136" i="1" s="1"/>
  <c r="C141" i="1"/>
  <c r="C140" i="1" s="1"/>
  <c r="C139" i="1" s="1"/>
  <c r="C145" i="1"/>
  <c r="C148" i="1"/>
  <c r="C152" i="1"/>
  <c r="C154" i="1"/>
  <c r="C157" i="1"/>
  <c r="C156" i="1" s="1"/>
  <c r="C163" i="1"/>
  <c r="C162" i="1" s="1"/>
  <c r="C161" i="1" s="1"/>
  <c r="C168" i="1"/>
  <c r="C171" i="1"/>
  <c r="C173" i="1"/>
  <c r="C177" i="1"/>
  <c r="C182" i="1"/>
  <c r="C189" i="1"/>
  <c r="C199" i="1"/>
  <c r="C201" i="1"/>
  <c r="C210" i="1"/>
  <c r="C209" i="1" s="1"/>
  <c r="C215" i="1"/>
  <c r="C214" i="1" s="1"/>
  <c r="C218" i="1"/>
  <c r="C217" i="1" s="1"/>
  <c r="C222" i="1"/>
  <c r="C224" i="1"/>
  <c r="C231" i="1"/>
  <c r="C233" i="1"/>
  <c r="C236" i="1"/>
  <c r="C238" i="1"/>
  <c r="C240" i="1"/>
  <c r="C242" i="1"/>
  <c r="C246" i="1"/>
  <c r="C249" i="1"/>
  <c r="C251" i="1"/>
  <c r="C255" i="1"/>
  <c r="C260" i="1"/>
  <c r="C267" i="1"/>
  <c r="C277" i="1"/>
  <c r="C279" i="1"/>
  <c r="C287" i="1"/>
  <c r="C286" i="1" s="1"/>
  <c r="C292" i="1"/>
  <c r="C294" i="1"/>
  <c r="C297" i="1"/>
  <c r="C296" i="1" s="1"/>
  <c r="C300" i="1"/>
  <c r="C299" i="1" s="1"/>
  <c r="C304" i="1"/>
  <c r="C307" i="1"/>
  <c r="C309" i="1"/>
  <c r="C313" i="1"/>
  <c r="C317" i="1"/>
  <c r="C322" i="1"/>
  <c r="C331" i="1"/>
  <c r="C333" i="1"/>
  <c r="C336" i="1"/>
  <c r="C335" i="1" s="1"/>
  <c r="C341" i="1"/>
  <c r="C343" i="1"/>
  <c r="C347" i="1"/>
  <c r="C346" i="1" s="1"/>
  <c r="C350" i="1"/>
  <c r="C354" i="1"/>
  <c r="C358" i="1"/>
  <c r="C362" i="1"/>
  <c r="C364" i="1"/>
  <c r="C367" i="1"/>
  <c r="C372" i="1"/>
  <c r="C375" i="1"/>
  <c r="C383" i="1"/>
  <c r="C385" i="1"/>
  <c r="C390" i="1"/>
  <c r="C392" i="1"/>
  <c r="C396" i="1"/>
  <c r="C398" i="1"/>
  <c r="C402" i="1"/>
  <c r="C405" i="1"/>
  <c r="C408" i="1"/>
  <c r="C411" i="1"/>
  <c r="C415" i="1"/>
  <c r="C423" i="1"/>
  <c r="C422" i="1" s="1"/>
  <c r="C420" i="1" s="1"/>
  <c r="C426" i="1"/>
  <c r="C429" i="1"/>
  <c r="C433" i="1"/>
  <c r="C432" i="1" s="1"/>
  <c r="C431" i="1" s="1"/>
  <c r="C438" i="1"/>
  <c r="C440" i="1"/>
  <c r="C442" i="1"/>
  <c r="C446" i="1"/>
  <c r="C450" i="1"/>
  <c r="C455" i="1"/>
  <c r="C464" i="1"/>
  <c r="C466" i="1"/>
  <c r="C470" i="1"/>
  <c r="C469" i="1" s="1"/>
  <c r="C474" i="1"/>
  <c r="C473" i="1" s="1"/>
  <c r="C481" i="1"/>
  <c r="C483" i="1"/>
  <c r="C485" i="1"/>
  <c r="C489" i="1"/>
  <c r="C493" i="1"/>
  <c r="C498" i="1"/>
  <c r="C507" i="1"/>
  <c r="C509" i="1"/>
  <c r="C513" i="1"/>
  <c r="C512" i="1" s="1"/>
  <c r="C517" i="1"/>
  <c r="C516" i="1" s="1"/>
  <c r="C526" i="1"/>
  <c r="C525" i="1" s="1"/>
  <c r="C530" i="1"/>
  <c r="C535" i="1"/>
  <c r="C537" i="1"/>
  <c r="C540" i="1"/>
  <c r="C542" i="1"/>
  <c r="C544" i="1"/>
  <c r="C548" i="1"/>
  <c r="C547" i="1" s="1"/>
  <c r="C546" i="1" s="1"/>
  <c r="C553" i="1"/>
  <c r="C555" i="1"/>
  <c r="C560" i="1"/>
  <c r="C559" i="1" s="1"/>
  <c r="C564" i="1"/>
  <c r="C563" i="1" s="1"/>
  <c r="C562" i="1" s="1"/>
  <c r="C568" i="1"/>
  <c r="C567" i="1" s="1"/>
  <c r="C571" i="1"/>
  <c r="C570" i="1" s="1"/>
  <c r="C575" i="1"/>
  <c r="C574" i="1" s="1"/>
  <c r="C573" i="1" s="1"/>
  <c r="C582" i="1"/>
  <c r="C584" i="1"/>
  <c r="C586" i="1"/>
  <c r="C590" i="1"/>
  <c r="C595" i="1"/>
  <c r="C602" i="1"/>
  <c r="C612" i="1"/>
  <c r="C619" i="1"/>
  <c r="C622" i="1"/>
  <c r="C626" i="1"/>
  <c r="C625" i="1" s="1"/>
  <c r="C629" i="1"/>
  <c r="C632" i="1"/>
  <c r="C640" i="1"/>
  <c r="C642" i="1"/>
  <c r="C646" i="1"/>
  <c r="C648" i="1"/>
  <c r="C650" i="1"/>
  <c r="C653" i="1"/>
  <c r="C652" i="1" s="1"/>
  <c r="C657" i="1"/>
  <c r="C659" i="1"/>
  <c r="C661" i="1"/>
  <c r="C665" i="1"/>
  <c r="C670" i="1"/>
  <c r="C677" i="1"/>
  <c r="C687" i="1"/>
  <c r="C696" i="1"/>
  <c r="C695" i="1" s="1"/>
  <c r="C701" i="1"/>
  <c r="C700" i="1" s="1"/>
  <c r="C704" i="1"/>
  <c r="C706" i="1"/>
  <c r="C714" i="1"/>
  <c r="C716" i="1"/>
  <c r="C719" i="1"/>
  <c r="C721" i="1"/>
  <c r="C725" i="1"/>
  <c r="C724" i="1" s="1"/>
  <c r="C723" i="1" s="1"/>
  <c r="C729" i="1"/>
  <c r="C728" i="1" s="1"/>
  <c r="C727" i="1" s="1"/>
  <c r="C735" i="1"/>
  <c r="C734" i="1" s="1"/>
  <c r="C739" i="1"/>
  <c r="C742" i="1"/>
  <c r="C744" i="1"/>
  <c r="C748" i="1"/>
  <c r="C747" i="1" s="1"/>
  <c r="C746" i="1" s="1"/>
  <c r="C755" i="1"/>
  <c r="C754" i="1" s="1"/>
  <c r="C758" i="1"/>
  <c r="C760" i="1"/>
  <c r="C766" i="1"/>
  <c r="C768" i="1"/>
  <c r="C775" i="1"/>
  <c r="C778" i="1"/>
  <c r="C780" i="1"/>
  <c r="C783" i="1"/>
  <c r="C782" i="1" s="1"/>
  <c r="C787" i="1"/>
  <c r="C789" i="1"/>
  <c r="C795" i="1"/>
  <c r="C798" i="1"/>
  <c r="C800" i="1"/>
  <c r="C804" i="1"/>
  <c r="C810" i="1"/>
  <c r="C812" i="1"/>
  <c r="C815" i="1"/>
  <c r="C817" i="1"/>
  <c r="C819" i="1"/>
  <c r="C825" i="1"/>
  <c r="C822" i="1" s="1"/>
  <c r="C829" i="1"/>
  <c r="C831" i="1"/>
  <c r="C835" i="1"/>
  <c r="C838" i="1"/>
  <c r="C841" i="1"/>
  <c r="C840" i="1" s="1"/>
  <c r="C845" i="1"/>
  <c r="C847" i="1"/>
  <c r="C853" i="1"/>
  <c r="C852" i="1" s="1"/>
  <c r="C851" i="1" s="1"/>
  <c r="C857" i="1"/>
  <c r="C856" i="1" s="1"/>
  <c r="C860" i="1"/>
  <c r="C862" i="1"/>
  <c r="C868" i="1"/>
  <c r="C867" i="1" s="1"/>
  <c r="C866" i="1" s="1"/>
  <c r="C873" i="1"/>
  <c r="C875" i="1"/>
  <c r="C879" i="1"/>
  <c r="C883" i="1"/>
  <c r="C886" i="1"/>
  <c r="C885" i="1" s="1"/>
  <c r="C889" i="1"/>
  <c r="C888" i="1" s="1"/>
  <c r="C893" i="1"/>
  <c r="C895" i="1"/>
  <c r="C899" i="1"/>
  <c r="C903" i="1"/>
  <c r="C906" i="1"/>
  <c r="C905" i="1" s="1"/>
  <c r="C909" i="1"/>
  <c r="C908" i="1" s="1"/>
  <c r="C914" i="1"/>
  <c r="C916" i="1"/>
  <c r="C919" i="1"/>
  <c r="C922" i="1"/>
  <c r="C928" i="1"/>
  <c r="C927" i="1" s="1"/>
  <c r="C932" i="1"/>
  <c r="C934" i="1"/>
  <c r="C937" i="1"/>
  <c r="C940" i="1"/>
  <c r="C946" i="1"/>
  <c r="C945" i="1" s="1"/>
  <c r="C952" i="1"/>
  <c r="C954" i="1"/>
  <c r="C958" i="1"/>
  <c r="C960" i="1"/>
  <c r="C963" i="1"/>
  <c r="C966" i="1"/>
  <c r="C971" i="1"/>
  <c r="C976" i="1"/>
  <c r="C978" i="1"/>
  <c r="C983" i="1"/>
  <c r="C985" i="1"/>
  <c r="C991" i="1"/>
  <c r="C994" i="1"/>
  <c r="C996" i="1"/>
  <c r="C1001" i="1"/>
  <c r="C1006" i="1"/>
  <c r="C1012" i="1"/>
  <c r="C1022" i="1"/>
  <c r="C1024" i="1"/>
  <c r="C1033" i="1"/>
  <c r="C1032" i="1" s="1"/>
  <c r="C1038" i="1"/>
  <c r="C1037" i="1" s="1"/>
  <c r="C1042" i="1"/>
  <c r="C1041" i="1" s="1"/>
  <c r="C1047" i="1"/>
  <c r="C1053" i="1"/>
  <c r="C1055" i="1"/>
  <c r="C1058" i="1"/>
  <c r="C1060" i="1"/>
  <c r="C1062" i="1"/>
  <c r="C1066" i="1"/>
  <c r="C1068" i="1"/>
  <c r="C1071" i="1"/>
  <c r="C1073" i="1"/>
  <c r="C1077" i="1"/>
  <c r="C1076" i="1" s="1"/>
  <c r="C1082" i="1"/>
  <c r="C1085" i="1"/>
  <c r="C1088" i="1"/>
  <c r="C1090" i="1"/>
  <c r="C1093" i="1"/>
  <c r="C1097" i="1"/>
  <c r="C1100" i="1"/>
  <c r="C1099" i="1" s="1"/>
  <c r="C1104" i="1"/>
  <c r="C1103" i="1" s="1"/>
  <c r="C1122" i="1"/>
  <c r="C1125" i="1"/>
  <c r="C1128" i="1"/>
  <c r="C1127" i="1" s="1"/>
  <c r="C1137" i="1"/>
  <c r="C1140" i="1"/>
  <c r="C1144" i="1"/>
  <c r="C1150" i="1"/>
  <c r="C1152" i="1"/>
  <c r="C1155" i="1"/>
  <c r="C1154" i="1" s="1"/>
  <c r="C1158" i="1"/>
  <c r="C1160" i="1"/>
  <c r="C1166" i="1"/>
  <c r="C1165" i="1" s="1"/>
  <c r="C1164" i="1" s="1"/>
  <c r="C1171" i="1"/>
  <c r="C1174" i="1"/>
  <c r="C1178" i="1"/>
  <c r="C1181" i="1"/>
  <c r="C1183" i="1"/>
  <c r="C1187" i="1"/>
  <c r="C1189" i="1"/>
  <c r="C1194" i="1"/>
  <c r="C1196" i="1"/>
  <c r="C1199" i="1"/>
  <c r="C1202" i="1"/>
  <c r="C1206" i="1"/>
  <c r="C1208" i="1"/>
  <c r="C1211" i="1"/>
  <c r="C1214" i="1"/>
  <c r="C1219" i="1"/>
  <c r="C1221" i="1"/>
  <c r="C1224" i="1"/>
  <c r="C1223" i="1" s="1"/>
  <c r="C1229" i="1"/>
  <c r="C1231" i="1"/>
  <c r="C1234" i="1"/>
  <c r="C1237" i="1"/>
  <c r="C1242" i="1"/>
  <c r="C1244" i="1"/>
  <c r="C1247" i="1"/>
  <c r="C1249" i="1"/>
  <c r="C1253" i="1"/>
  <c r="C1252" i="1" s="1"/>
  <c r="C1259" i="1"/>
  <c r="C1261" i="1"/>
  <c r="C1264" i="1"/>
  <c r="C1266" i="1"/>
  <c r="C1268" i="1"/>
  <c r="C1272" i="1"/>
  <c r="C1275" i="1"/>
  <c r="C1274" i="1" s="1"/>
  <c r="C1279" i="1"/>
  <c r="C1281" i="1"/>
  <c r="C1284" i="1"/>
  <c r="C1286" i="1"/>
  <c r="C1288" i="1"/>
  <c r="C1292" i="1"/>
  <c r="C1295" i="1"/>
  <c r="C1294" i="1" s="1"/>
  <c r="C1300" i="1"/>
  <c r="C1302" i="1"/>
  <c r="C1305" i="1"/>
  <c r="C1307" i="1"/>
  <c r="C1311" i="1"/>
  <c r="C1314" i="1"/>
  <c r="C1313" i="1" s="1"/>
  <c r="C1318" i="1"/>
  <c r="C1320" i="1"/>
  <c r="C1323" i="1"/>
  <c r="C1325" i="1"/>
  <c r="C1329" i="1"/>
  <c r="C1332" i="1"/>
  <c r="C1331" i="1" s="1"/>
  <c r="C1337" i="1"/>
  <c r="C1339" i="1"/>
  <c r="C1342" i="1"/>
  <c r="C1344" i="1"/>
  <c r="C1346" i="1"/>
  <c r="C1349" i="1"/>
  <c r="C1348" i="1" s="1"/>
  <c r="C1356" i="1"/>
  <c r="C1358" i="1"/>
  <c r="C1364" i="1"/>
  <c r="C1366" i="1"/>
  <c r="C1369" i="1"/>
  <c r="C1371" i="1"/>
  <c r="C1375" i="1"/>
  <c r="C1382" i="1"/>
  <c r="C1384" i="1"/>
  <c r="C1386" i="1"/>
  <c r="C1389" i="1"/>
  <c r="C1391" i="1"/>
  <c r="C1395" i="1"/>
  <c r="C1401" i="1"/>
  <c r="C1404" i="1"/>
  <c r="C1406" i="1"/>
  <c r="C1410" i="1"/>
  <c r="C1409" i="1" s="1"/>
  <c r="C1408" i="1" s="1"/>
  <c r="C1414" i="1"/>
  <c r="C1413" i="1" s="1"/>
  <c r="C1412" i="1" s="1"/>
  <c r="C1418" i="1"/>
  <c r="C1424" i="1"/>
  <c r="C1427" i="1"/>
  <c r="C1428" i="1"/>
  <c r="C1431" i="1"/>
  <c r="C1430" i="1" s="1"/>
  <c r="C1436" i="1"/>
  <c r="C1438" i="1"/>
  <c r="C1441" i="1"/>
  <c r="C1444" i="1"/>
  <c r="C1447" i="1"/>
  <c r="C1450" i="1"/>
  <c r="C1449" i="1" s="1"/>
  <c r="C1454" i="1"/>
  <c r="C1456" i="1"/>
  <c r="C1460" i="1"/>
  <c r="C1463" i="1"/>
  <c r="C1466" i="1"/>
  <c r="C1469" i="1"/>
  <c r="C1468" i="1" s="1"/>
  <c r="C1474" i="1"/>
  <c r="C1477" i="1"/>
  <c r="C1473" i="1" s="1"/>
  <c r="C1482" i="1"/>
  <c r="C1484" i="1"/>
  <c r="C1491" i="1"/>
  <c r="C1494" i="1"/>
  <c r="C1493" i="1" s="1"/>
  <c r="C1498" i="1"/>
  <c r="C1500" i="1"/>
  <c r="C1503" i="1"/>
  <c r="C1502" i="1" s="1"/>
  <c r="C1511" i="1"/>
  <c r="C1510" i="1" s="1"/>
  <c r="C1515" i="1"/>
  <c r="C1514" i="1" s="1"/>
  <c r="C1513" i="1" s="1"/>
  <c r="C1526" i="1"/>
  <c r="C1525" i="1" s="1"/>
  <c r="C1519" i="1" s="1"/>
  <c r="C1532" i="1"/>
  <c r="C1536" i="1"/>
  <c r="C1540" i="1"/>
  <c r="C1543" i="1"/>
  <c r="C1548" i="1"/>
  <c r="C1556" i="1"/>
  <c r="C1558" i="1"/>
  <c r="C1567" i="1"/>
  <c r="C1566" i="1" s="1"/>
  <c r="C1573" i="1"/>
  <c r="C1572" i="1" s="1"/>
  <c r="C1576" i="1"/>
  <c r="C1581" i="1"/>
  <c r="C1583" i="1"/>
  <c r="C1586" i="1"/>
  <c r="C1588" i="1"/>
  <c r="C1592" i="1"/>
  <c r="C1596" i="1"/>
  <c r="C1598" i="1"/>
  <c r="C1602" i="1"/>
  <c r="C1606" i="1"/>
  <c r="C1613" i="1"/>
  <c r="C1623" i="1"/>
  <c r="C1625" i="1"/>
  <c r="C1634" i="1"/>
  <c r="C1637" i="1"/>
  <c r="C1636" i="1" s="1"/>
  <c r="C1641" i="1"/>
  <c r="C1643" i="1"/>
  <c r="C1647" i="1"/>
  <c r="C1650" i="1"/>
  <c r="C1653" i="1"/>
  <c r="C1655" i="1"/>
  <c r="C1658" i="1"/>
  <c r="C1657" i="1" s="1"/>
  <c r="C1661" i="1"/>
  <c r="C1663" i="1"/>
  <c r="C1667" i="1"/>
  <c r="C1670" i="1"/>
  <c r="C1673" i="1"/>
  <c r="C1677" i="1"/>
  <c r="C1683" i="1"/>
  <c r="C1685" i="1"/>
  <c r="C1688" i="1"/>
  <c r="C1687" i="1" s="1"/>
  <c r="C1694" i="1"/>
  <c r="C1693" i="1" s="1"/>
  <c r="C1697" i="1"/>
  <c r="C1696" i="1" s="1"/>
  <c r="C1702" i="1"/>
  <c r="C1705" i="1"/>
  <c r="C1708" i="1"/>
  <c r="C1710" i="1"/>
  <c r="C1714" i="1"/>
  <c r="C1718" i="1"/>
  <c r="C1722" i="1"/>
  <c r="C1721" i="1" s="1"/>
  <c r="C1726" i="1"/>
  <c r="C1725" i="1" s="1"/>
  <c r="C1730" i="1"/>
  <c r="C1733" i="1"/>
  <c r="C1736" i="1"/>
  <c r="C1738" i="1"/>
  <c r="C1742" i="1"/>
  <c r="C1746" i="1"/>
  <c r="C1749" i="1"/>
  <c r="C1748" i="1" s="1"/>
  <c r="C1757" i="1"/>
  <c r="C1756" i="1" s="1"/>
  <c r="C1760" i="1"/>
  <c r="C1762" i="1"/>
  <c r="C1769" i="1"/>
  <c r="C1773" i="1"/>
  <c r="C1775" i="1"/>
  <c r="C1779" i="1"/>
  <c r="C1781" i="1"/>
  <c r="C1788" i="1"/>
  <c r="C1790" i="1"/>
  <c r="C1793" i="1"/>
  <c r="C1796" i="1"/>
  <c r="C1798" i="1"/>
  <c r="C1802" i="1"/>
  <c r="C1801" i="1" s="1"/>
  <c r="C1805" i="1"/>
  <c r="C1807" i="1"/>
  <c r="C1814" i="1"/>
  <c r="C1816" i="1"/>
  <c r="C1820" i="1"/>
  <c r="C1822" i="1"/>
  <c r="C1826" i="1"/>
  <c r="C1828" i="1"/>
  <c r="C1832" i="1"/>
  <c r="C1835" i="1"/>
  <c r="C1834" i="1" s="1"/>
  <c r="C1839" i="1"/>
  <c r="C1838" i="1" s="1"/>
  <c r="C1845" i="1"/>
  <c r="C1844" i="1" s="1"/>
  <c r="C1849" i="1"/>
  <c r="C1856" i="1"/>
  <c r="C1858" i="1"/>
  <c r="C1861" i="1"/>
  <c r="C1865" i="1"/>
  <c r="C1867" i="1"/>
  <c r="C1871" i="1"/>
  <c r="C1870" i="1" s="1"/>
  <c r="C1869" i="1" s="1"/>
  <c r="C1876" i="1"/>
  <c r="C1875" i="1" s="1"/>
  <c r="C1874" i="1" s="1"/>
  <c r="C1883" i="1"/>
  <c r="C1885" i="1"/>
  <c r="C1888" i="1"/>
  <c r="C1891" i="1"/>
  <c r="C1893" i="1"/>
  <c r="C1898" i="1"/>
  <c r="C1901" i="1"/>
  <c r="C1900" i="1" s="1"/>
  <c r="C1905" i="1"/>
  <c r="C1904" i="1" s="1"/>
  <c r="C1909" i="1"/>
  <c r="C1911" i="1"/>
  <c r="C1914" i="1"/>
  <c r="C1917" i="1"/>
  <c r="C1919" i="1"/>
  <c r="C1924" i="1"/>
  <c r="C1927" i="1"/>
  <c r="C1926" i="1" s="1"/>
  <c r="C1931" i="1"/>
  <c r="C1930" i="1" s="1"/>
  <c r="C1936" i="1"/>
  <c r="C1935" i="1" s="1"/>
  <c r="C1940" i="1"/>
  <c r="C1939" i="1" s="1"/>
  <c r="C1944" i="1"/>
  <c r="C1943" i="1" s="1"/>
  <c r="C1949" i="1"/>
  <c r="C1948" i="1" s="1"/>
  <c r="C1953" i="1"/>
  <c r="C1952" i="1" s="1"/>
  <c r="C1958" i="1"/>
  <c r="C1957" i="1" s="1"/>
  <c r="C1962" i="1"/>
  <c r="C1961" i="1" s="1"/>
  <c r="C1967" i="1"/>
  <c r="C1966" i="1" s="1"/>
  <c r="C1971" i="1"/>
  <c r="C1970" i="1" s="1"/>
  <c r="C1976" i="1"/>
  <c r="C1975" i="1" s="1"/>
  <c r="C1981" i="1"/>
  <c r="C1983" i="1"/>
  <c r="C1985" i="1"/>
  <c r="C1988" i="1"/>
  <c r="C1992" i="1"/>
  <c r="C1994" i="1"/>
  <c r="C2000" i="1"/>
  <c r="C1999" i="1" s="1"/>
  <c r="C2005" i="1"/>
  <c r="C2007" i="1"/>
  <c r="C2009" i="1"/>
  <c r="C2012" i="1"/>
  <c r="C2016" i="1"/>
  <c r="C2018" i="1"/>
  <c r="C2024" i="1"/>
  <c r="C2023" i="1" s="1"/>
  <c r="C2031" i="1"/>
  <c r="C2033" i="1"/>
  <c r="C2036" i="1"/>
  <c r="C2035" i="1" s="1"/>
  <c r="C2040" i="1"/>
  <c r="C2045" i="1"/>
  <c r="C2051" i="1"/>
  <c r="C2061" i="1"/>
  <c r="C2063" i="1"/>
  <c r="C2072" i="1"/>
  <c r="C2071" i="1" s="1"/>
  <c r="C2077" i="1"/>
  <c r="C2076" i="1" s="1"/>
  <c r="C2080" i="1"/>
  <c r="C2082" i="1"/>
  <c r="C2089" i="1"/>
  <c r="C2092" i="1"/>
  <c r="C2095" i="1"/>
  <c r="C2097" i="1"/>
  <c r="C2101" i="1"/>
  <c r="C2103" i="1"/>
  <c r="C2105" i="1"/>
  <c r="C2108" i="1"/>
  <c r="C2113" i="1"/>
  <c r="C2119" i="1"/>
  <c r="C2129" i="1"/>
  <c r="C2131" i="1"/>
  <c r="C2140" i="1"/>
  <c r="C2139" i="1" s="1"/>
  <c r="C2146" i="1"/>
  <c r="C2145" i="1" s="1"/>
  <c r="C2149" i="1"/>
  <c r="C2152" i="1"/>
  <c r="C2159" i="1"/>
  <c r="C2163" i="1"/>
  <c r="C2165" i="1"/>
  <c r="C2169" i="1"/>
  <c r="C2172" i="1"/>
  <c r="C2175" i="1"/>
  <c r="C2178" i="1"/>
  <c r="C2181" i="1"/>
  <c r="C2185" i="1"/>
  <c r="C2188" i="1"/>
  <c r="C2191" i="1"/>
  <c r="C2194" i="1"/>
  <c r="C2193" i="1" s="1"/>
  <c r="C2198" i="1"/>
  <c r="C2197" i="1" s="1"/>
  <c r="C2201" i="1"/>
  <c r="C2205" i="1"/>
  <c r="C2210" i="1"/>
  <c r="C2217" i="1"/>
  <c r="C2219" i="1"/>
  <c r="C2224" i="1"/>
  <c r="C2231" i="1"/>
  <c r="C2234" i="1"/>
  <c r="C2238" i="1"/>
  <c r="C2240" i="1"/>
  <c r="C2244" i="1"/>
  <c r="C2243" i="1" s="1"/>
  <c r="C2242" i="1" s="1"/>
  <c r="C2249" i="1"/>
  <c r="C2251" i="1"/>
  <c r="C2255" i="1"/>
  <c r="C2261" i="1"/>
  <c r="C2265" i="1"/>
  <c r="C2270" i="1"/>
  <c r="C2272" i="1"/>
  <c r="C2275" i="1"/>
  <c r="C2277" i="1"/>
  <c r="C2280" i="1"/>
  <c r="C2284" i="1"/>
  <c r="C2286" i="1"/>
  <c r="C2289" i="1"/>
  <c r="C2291" i="1"/>
  <c r="C2294" i="1"/>
  <c r="C2298" i="1"/>
  <c r="C2300" i="1"/>
  <c r="C2303" i="1"/>
  <c r="C2305" i="1"/>
  <c r="C2307" i="1"/>
  <c r="C2310" i="1"/>
  <c r="C2317" i="1"/>
  <c r="C2319" i="1"/>
  <c r="C2322" i="1"/>
  <c r="C2321" i="1" s="1"/>
  <c r="C2325" i="1"/>
  <c r="C2328" i="1"/>
  <c r="C2335" i="1"/>
  <c r="C2338" i="1"/>
  <c r="C2337" i="1" s="1"/>
  <c r="C2342" i="1"/>
  <c r="C2341" i="1" s="1"/>
  <c r="C2346" i="1"/>
  <c r="C2351" i="1"/>
  <c r="C2358" i="1"/>
  <c r="C2360" i="1"/>
  <c r="C2362" i="1"/>
  <c r="C2365" i="1"/>
  <c r="C2367" i="1"/>
  <c r="C2371" i="1"/>
  <c r="C2370" i="1" s="1"/>
  <c r="C2374" i="1"/>
  <c r="C2377" i="1"/>
  <c r="C2384" i="1"/>
  <c r="C2386" i="1"/>
  <c r="C2389" i="1"/>
  <c r="C2391" i="1"/>
  <c r="C2395" i="1"/>
  <c r="C2394" i="1" s="1"/>
  <c r="C2400" i="1"/>
  <c r="C2402" i="1"/>
  <c r="C2406" i="1"/>
  <c r="C2405" i="1" s="1"/>
  <c r="C2409" i="1"/>
  <c r="C2408" i="1" s="1"/>
  <c r="C2419" i="1"/>
  <c r="C2418" i="1" s="1"/>
  <c r="C2423" i="1"/>
  <c r="C2425" i="1"/>
  <c r="C2428" i="1"/>
  <c r="C2427" i="1" s="1"/>
  <c r="C2433" i="1"/>
  <c r="C2435" i="1"/>
  <c r="C2439" i="1"/>
  <c r="C2438" i="1" s="1"/>
  <c r="C2443" i="1"/>
  <c r="C2445" i="1"/>
  <c r="C2449" i="1"/>
  <c r="C2448" i="1" s="1"/>
  <c r="C2452" i="1"/>
  <c r="C2451" i="1" s="1"/>
  <c r="C2456" i="1"/>
  <c r="C2455" i="1" s="1"/>
  <c r="C2460" i="1"/>
  <c r="C2462" i="1"/>
  <c r="C2466" i="1"/>
  <c r="C2465" i="1" s="1"/>
  <c r="C2470" i="1"/>
  <c r="C2472" i="1"/>
  <c r="C2477" i="1"/>
  <c r="C2479" i="1"/>
  <c r="C2482" i="1"/>
  <c r="C2484" i="1"/>
  <c r="C2487" i="1"/>
  <c r="C2486" i="1" s="1"/>
  <c r="C2492" i="1"/>
  <c r="C2494" i="1"/>
  <c r="C2497" i="1"/>
  <c r="C2499" i="1"/>
  <c r="C2502" i="1"/>
  <c r="C2501" i="1" s="1"/>
  <c r="C2509" i="1"/>
  <c r="C2515" i="1"/>
  <c r="C2514" i="1" s="1"/>
  <c r="C2518" i="1"/>
  <c r="C2521" i="1"/>
  <c r="C2524" i="1"/>
  <c r="C2529" i="1"/>
  <c r="C2538" i="1"/>
  <c r="C2537" i="1" s="1"/>
  <c r="C2543" i="1"/>
  <c r="C2542" i="1" s="1"/>
  <c r="C2546" i="1"/>
  <c r="C2545" i="1" s="1"/>
  <c r="C2551" i="1"/>
  <c r="C2550" i="1" s="1"/>
  <c r="C2554" i="1"/>
  <c r="C2556" i="1"/>
  <c r="C2562" i="1"/>
  <c r="C2564" i="1"/>
  <c r="C2567" i="1"/>
  <c r="C2566" i="1" s="1"/>
  <c r="C2571" i="1"/>
  <c r="C2575" i="1"/>
  <c r="C2577" i="1"/>
  <c r="C2581" i="1"/>
  <c r="C2585" i="1"/>
  <c r="C2592" i="1"/>
  <c r="C2602" i="1"/>
  <c r="C2604" i="1"/>
  <c r="C2613" i="1"/>
  <c r="C2612" i="1" s="1"/>
  <c r="C2618" i="1"/>
  <c r="C2617" i="1" s="1"/>
  <c r="C2621" i="1"/>
  <c r="C2620" i="1" s="1"/>
  <c r="C2626" i="1"/>
  <c r="C2629" i="1"/>
  <c r="C2635" i="1"/>
  <c r="C2637" i="1"/>
  <c r="C2640" i="1"/>
  <c r="C2639" i="1" s="1"/>
  <c r="C2644" i="1"/>
  <c r="C2647" i="1"/>
  <c r="C2651" i="1"/>
  <c r="C2655" i="1"/>
  <c r="C2661" i="1"/>
  <c r="C2666" i="1"/>
  <c r="C2668" i="1"/>
  <c r="C2675" i="1"/>
  <c r="C2674" i="1" s="1"/>
  <c r="C2672" i="1" s="1"/>
  <c r="C2671" i="1" s="1"/>
  <c r="C2679" i="1"/>
  <c r="C2678" i="1" s="1"/>
  <c r="C2683" i="1"/>
  <c r="C2686" i="1"/>
  <c r="C2691" i="1"/>
  <c r="C2697" i="1"/>
  <c r="C2701" i="1"/>
  <c r="C2700" i="1" s="1"/>
  <c r="C2704" i="1"/>
  <c r="C2703" i="1" s="1"/>
  <c r="C2707" i="1"/>
  <c r="C2712" i="1"/>
  <c r="C2714" i="1"/>
  <c r="C2717" i="1"/>
  <c r="C2716" i="1" s="1"/>
  <c r="C2721" i="1"/>
  <c r="C2720" i="1" s="1"/>
  <c r="C2724" i="1"/>
  <c r="C2723" i="1" s="1"/>
  <c r="C2729" i="1"/>
  <c r="C2728" i="1" s="1"/>
  <c r="C2732" i="1"/>
  <c r="C2735" i="1"/>
  <c r="C2737" i="1"/>
  <c r="C2742" i="1"/>
  <c r="C2741" i="1" s="1"/>
  <c r="C2747" i="1"/>
  <c r="C2746" i="1" s="1"/>
  <c r="C2750" i="1"/>
  <c r="C2753" i="1"/>
  <c r="C2755" i="1"/>
  <c r="C2760" i="1"/>
  <c r="C2759" i="1" s="1"/>
  <c r="C2768" i="1"/>
  <c r="C2770" i="1"/>
  <c r="C2773" i="1"/>
  <c r="C2776" i="1"/>
  <c r="C2775" i="1" s="1"/>
  <c r="C2780" i="1"/>
  <c r="C2779" i="1" s="1"/>
  <c r="C2783" i="1"/>
  <c r="C2785" i="1"/>
  <c r="C2790" i="1"/>
  <c r="C2792" i="1"/>
  <c r="C2794" i="1"/>
  <c r="C2797" i="1"/>
  <c r="C2796" i="1" s="1"/>
  <c r="C2801" i="1"/>
  <c r="C2800" i="1" s="1"/>
  <c r="C2805" i="1"/>
  <c r="C2804" i="1" s="1"/>
  <c r="C2809" i="1"/>
  <c r="C2808" i="1" s="1"/>
  <c r="C2807" i="1" s="1"/>
  <c r="C2814" i="1"/>
  <c r="C2813" i="1" s="1"/>
  <c r="C2817" i="1"/>
  <c r="C2819" i="1"/>
  <c r="C2824" i="1"/>
  <c r="C2827" i="1"/>
  <c r="C2826" i="1" s="1"/>
  <c r="C2831" i="1"/>
  <c r="C2830" i="1" s="1"/>
  <c r="C2834" i="1"/>
  <c r="C2833" i="1" s="1"/>
  <c r="C2837" i="1"/>
  <c r="C2836" i="1" s="1"/>
  <c r="C2841" i="1"/>
  <c r="C2843" i="1"/>
  <c r="C2849" i="1"/>
  <c r="C2848" i="1" s="1"/>
  <c r="C2853" i="1"/>
  <c r="C2852" i="1" s="1"/>
  <c r="C2851" i="1" s="1"/>
  <c r="C2861" i="1"/>
  <c r="C2860" i="1" s="1"/>
  <c r="C2865" i="1"/>
  <c r="C2867" i="1"/>
  <c r="C2871" i="1"/>
  <c r="C2870" i="1" s="1"/>
  <c r="C2875" i="1"/>
  <c r="C2877" i="1"/>
  <c r="C2880" i="1"/>
  <c r="C2882" i="1"/>
  <c r="C2887" i="1"/>
  <c r="C2890" i="1"/>
  <c r="C2892" i="1"/>
  <c r="C2897" i="1"/>
  <c r="C2899" i="1"/>
  <c r="C2903" i="1"/>
  <c r="C2905" i="1"/>
  <c r="C2909" i="1"/>
  <c r="C2908" i="1" s="1"/>
  <c r="C2907" i="1" s="1"/>
  <c r="C2913" i="1"/>
  <c r="C2915" i="1"/>
  <c r="C2918" i="1"/>
  <c r="C2921" i="1"/>
  <c r="C2924" i="1"/>
  <c r="C2929" i="1"/>
  <c r="C2932" i="1"/>
  <c r="C2931" i="1" s="1"/>
  <c r="C2935" i="1"/>
  <c r="C2937" i="1"/>
  <c r="C2940" i="1"/>
  <c r="C2948" i="1"/>
  <c r="C2946" i="1" s="1"/>
  <c r="C2952" i="1"/>
  <c r="C2954" i="1"/>
  <c r="C2958" i="1"/>
  <c r="C2962" i="1"/>
  <c r="C2964" i="1"/>
  <c r="C2967" i="1"/>
  <c r="C2970" i="1"/>
  <c r="C2976" i="1"/>
  <c r="C2984" i="1"/>
  <c r="C2986" i="1"/>
  <c r="C2993" i="1"/>
  <c r="C2992" i="1" s="1"/>
  <c r="C2997" i="1"/>
  <c r="C2996" i="1" s="1"/>
  <c r="C3002" i="1"/>
  <c r="C3001" i="1" s="1"/>
  <c r="C3008" i="1"/>
  <c r="C3007" i="1" s="1"/>
  <c r="C3012" i="1"/>
  <c r="C3016" i="1"/>
  <c r="C3018" i="1"/>
  <c r="C3022" i="1"/>
  <c r="C3027" i="1"/>
  <c r="C3034" i="1"/>
  <c r="C3043" i="1"/>
  <c r="C3045" i="1"/>
  <c r="C3054" i="1"/>
  <c r="C3053" i="1" s="1"/>
  <c r="C3058" i="1"/>
  <c r="C3057" i="1" s="1"/>
  <c r="C3063" i="1"/>
  <c r="C3065" i="1"/>
  <c r="C3067" i="1"/>
  <c r="C3071" i="1"/>
  <c r="C3075" i="1"/>
  <c r="C3078" i="1"/>
  <c r="C3086" i="1"/>
  <c r="C3089" i="1"/>
  <c r="C3093" i="1"/>
  <c r="C3097" i="1"/>
  <c r="C3099" i="1"/>
  <c r="C3103" i="1"/>
  <c r="C3108" i="1"/>
  <c r="C3113" i="1"/>
  <c r="C3119" i="1"/>
  <c r="C3122" i="1"/>
  <c r="C3121" i="1" s="1"/>
  <c r="C3125" i="1"/>
  <c r="C3124" i="1" s="1"/>
  <c r="C3128" i="1"/>
  <c r="C3131" i="1"/>
  <c r="C3134" i="1"/>
  <c r="C3133" i="1" s="1"/>
  <c r="C3140" i="1"/>
  <c r="C3138" i="1" s="1"/>
  <c r="C3137" i="1" s="1"/>
  <c r="C3143" i="1"/>
  <c r="C3147" i="1"/>
  <c r="C3152" i="1"/>
  <c r="C3159" i="1"/>
  <c r="C3162" i="1"/>
  <c r="C3161" i="1" s="1"/>
  <c r="C3167" i="1"/>
  <c r="C3166" i="1" s="1"/>
  <c r="C3171" i="1"/>
  <c r="C3170" i="1" s="1"/>
  <c r="C3169" i="1" s="1"/>
  <c r="C3176" i="1"/>
  <c r="C3179" i="1"/>
  <c r="C3182" i="1"/>
  <c r="C3185" i="1"/>
  <c r="C3188" i="1"/>
  <c r="C3191" i="1"/>
  <c r="C3196" i="1"/>
  <c r="C3195" i="1" s="1"/>
  <c r="C3200" i="1"/>
  <c r="C3203" i="1"/>
  <c r="C3206" i="1"/>
  <c r="C3209" i="1"/>
  <c r="C3212" i="1"/>
  <c r="C3215" i="1"/>
  <c r="C3220" i="1"/>
  <c r="C3219" i="1" s="1"/>
  <c r="C3227" i="1"/>
  <c r="C3233" i="1"/>
  <c r="C3235" i="1"/>
  <c r="C3243" i="1"/>
  <c r="C3239" i="1" s="1"/>
  <c r="C3247" i="1"/>
  <c r="C3249" i="1"/>
  <c r="C3252" i="1"/>
  <c r="C3259" i="1"/>
  <c r="C3263" i="1"/>
  <c r="C3266" i="1"/>
  <c r="C3268" i="1"/>
  <c r="C3271" i="1"/>
  <c r="C3275" i="1"/>
  <c r="C3282" i="1"/>
  <c r="C3291" i="1"/>
  <c r="C3293" i="1"/>
  <c r="C3302" i="1"/>
  <c r="C3301" i="1" s="1"/>
  <c r="C3306" i="1"/>
  <c r="C3305" i="1" s="1"/>
  <c r="C3309" i="1"/>
  <c r="C3315" i="1"/>
  <c r="C3319" i="1"/>
  <c r="C3321" i="1"/>
  <c r="C3324" i="1"/>
  <c r="C3323" i="1" s="1"/>
  <c r="C3328" i="1"/>
  <c r="C3327" i="1" s="1"/>
  <c r="C3326" i="1" s="1"/>
  <c r="C3335" i="1"/>
  <c r="C3334" i="1" s="1"/>
  <c r="C3338" i="1"/>
  <c r="C3340" i="1"/>
  <c r="C3347" i="1"/>
  <c r="C3349" i="1"/>
  <c r="C3352" i="1"/>
  <c r="C3354" i="1"/>
  <c r="C3358" i="1"/>
  <c r="C3357" i="1" s="1"/>
  <c r="C3361" i="1"/>
  <c r="C3367" i="1"/>
  <c r="C3370" i="1"/>
  <c r="C3369" i="1" s="1"/>
  <c r="C3376" i="1"/>
  <c r="C3375" i="1" s="1"/>
  <c r="C3374" i="1" s="1"/>
  <c r="C3384" i="1"/>
  <c r="C3383" i="1" s="1"/>
  <c r="C3382" i="1" s="1"/>
  <c r="C3390" i="1"/>
  <c r="C3389" i="1" s="1"/>
  <c r="C3388" i="1" s="1"/>
  <c r="C3396" i="1"/>
  <c r="C3401" i="1"/>
  <c r="C3404" i="1"/>
  <c r="C3406" i="1"/>
  <c r="C3413" i="1"/>
  <c r="C3417" i="1"/>
  <c r="C3424" i="1"/>
  <c r="C3427" i="1"/>
  <c r="C3429" i="1"/>
  <c r="C3433" i="1"/>
  <c r="C3432" i="1" s="1"/>
  <c r="C3431" i="1" s="1"/>
  <c r="C3437" i="1"/>
  <c r="C3439" i="1"/>
  <c r="C3445" i="1"/>
  <c r="C3444" i="1" s="1"/>
  <c r="C3450" i="1"/>
  <c r="C3453" i="1"/>
  <c r="C3456" i="1"/>
  <c r="C3458" i="1"/>
  <c r="C3460" i="1"/>
  <c r="C3466" i="1"/>
  <c r="C3473" i="1"/>
  <c r="C3476" i="1"/>
  <c r="C3475" i="1" s="1"/>
  <c r="C3480" i="1"/>
  <c r="C3483" i="1"/>
  <c r="C3486" i="1"/>
  <c r="C3488" i="1"/>
  <c r="C3490" i="1"/>
  <c r="C3496" i="1"/>
  <c r="C3503" i="1"/>
  <c r="C3506" i="1"/>
  <c r="C3505" i="1" s="1"/>
  <c r="C3511" i="1"/>
  <c r="C3510" i="1" s="1"/>
  <c r="C3509" i="1" s="1"/>
  <c r="C3516" i="1"/>
  <c r="C3515" i="1" s="1"/>
  <c r="C3514" i="1" s="1"/>
  <c r="C3521" i="1"/>
  <c r="C3520" i="1" s="1"/>
  <c r="C3524" i="1"/>
  <c r="C3523" i="1" s="1"/>
  <c r="C3530" i="1"/>
  <c r="C3532" i="1"/>
  <c r="C3536" i="1"/>
  <c r="C3538" i="1"/>
  <c r="C3542" i="1"/>
  <c r="C3547" i="1"/>
  <c r="C3554" i="1"/>
  <c r="C3564" i="1"/>
  <c r="C3566" i="1"/>
  <c r="C3575" i="1"/>
  <c r="C3574" i="1" s="1"/>
  <c r="C3580" i="1"/>
  <c r="C3579" i="1" s="1"/>
  <c r="C3583" i="1"/>
  <c r="C3582" i="1" s="1"/>
  <c r="C3586" i="1"/>
  <c r="C3588" i="1"/>
  <c r="C3593" i="1"/>
  <c r="C3595" i="1"/>
  <c r="C3598" i="1"/>
  <c r="C3597" i="1" s="1"/>
  <c r="C3602" i="1"/>
  <c r="C3606" i="1"/>
  <c r="C3608" i="1"/>
  <c r="C3612" i="1"/>
  <c r="C3617" i="1"/>
  <c r="C3624" i="1"/>
  <c r="C3632" i="1"/>
  <c r="C3637" i="1"/>
  <c r="C3636" i="1" s="1"/>
  <c r="C3641" i="1"/>
  <c r="C3643" i="1"/>
  <c r="C3647" i="1"/>
  <c r="C3651" i="1"/>
  <c r="C3655" i="1"/>
  <c r="C3658" i="1"/>
  <c r="C3663" i="1"/>
  <c r="C3662" i="1" s="1"/>
  <c r="C3666" i="1"/>
  <c r="C3665" i="1" s="1"/>
  <c r="C3672" i="1"/>
  <c r="C3674" i="1"/>
  <c r="C3676" i="1"/>
  <c r="C3679" i="1"/>
  <c r="C3684" i="1"/>
  <c r="C3688" i="1"/>
  <c r="C3694" i="1"/>
  <c r="C3696" i="1"/>
  <c r="C3700" i="1"/>
  <c r="C3702" i="1"/>
  <c r="C3706" i="1"/>
  <c r="C3708" i="1"/>
  <c r="C3710" i="1"/>
  <c r="C3713" i="1"/>
  <c r="C3716" i="1"/>
  <c r="C3722" i="1"/>
  <c r="C3729" i="1"/>
  <c r="C3731" i="1"/>
  <c r="C3736" i="1"/>
  <c r="C3738" i="1"/>
  <c r="C3743" i="1"/>
  <c r="C3742" i="1" s="1"/>
  <c r="C3741" i="1" s="1"/>
  <c r="C3748" i="1"/>
  <c r="C3750" i="1"/>
  <c r="C3754" i="1"/>
  <c r="C3757" i="1"/>
  <c r="C3761" i="1"/>
  <c r="C3769" i="1"/>
  <c r="C3772" i="1"/>
  <c r="C3771" i="1" s="1"/>
  <c r="C3777" i="1"/>
  <c r="C3780" i="1"/>
  <c r="C3783" i="1"/>
  <c r="C3786" i="1"/>
  <c r="C3791" i="1"/>
  <c r="C3797" i="1"/>
  <c r="C3799" i="1"/>
  <c r="C3802" i="1"/>
  <c r="C3801" i="1" s="1"/>
  <c r="C3805" i="1"/>
  <c r="C3812" i="1"/>
  <c r="C3815" i="1"/>
  <c r="C3814" i="1" s="1"/>
  <c r="C3820" i="1"/>
  <c r="C3823" i="1"/>
  <c r="C3826" i="1"/>
  <c r="C3829" i="1"/>
  <c r="C3834" i="1"/>
  <c r="C3840" i="1"/>
  <c r="C3842" i="1"/>
  <c r="C3845" i="1"/>
  <c r="C3844" i="1" s="1"/>
  <c r="C3848" i="1"/>
  <c r="C3847" i="1" s="1"/>
  <c r="C3865" i="1"/>
  <c r="C3864" i="1" s="1"/>
  <c r="C3868" i="1"/>
  <c r="C3875" i="1"/>
  <c r="C3878" i="1"/>
  <c r="C3880" i="1"/>
  <c r="C3884" i="1"/>
  <c r="C3886" i="1"/>
  <c r="C3893" i="1"/>
  <c r="C3895" i="1"/>
  <c r="C3898" i="1"/>
  <c r="C3900" i="1"/>
  <c r="C3904" i="1"/>
  <c r="C3906" i="1"/>
  <c r="C3913" i="1"/>
  <c r="C3916" i="1"/>
  <c r="C3918" i="1"/>
  <c r="C3922" i="1"/>
  <c r="C3921" i="1" s="1"/>
  <c r="C3925" i="1"/>
  <c r="C3924" i="1" s="1"/>
  <c r="C3929" i="1"/>
  <c r="C3928" i="1" s="1"/>
  <c r="C3934" i="1"/>
  <c r="C3933" i="1" s="1"/>
  <c r="C3939" i="1"/>
  <c r="C3941" i="1"/>
  <c r="C3944" i="1"/>
  <c r="C3947" i="1"/>
  <c r="C3946" i="1" s="1"/>
  <c r="C3951" i="1"/>
  <c r="C3950" i="1" s="1"/>
  <c r="C3955" i="1"/>
  <c r="C3957" i="1"/>
  <c r="C3960" i="1"/>
  <c r="C3963" i="1"/>
  <c r="C3962" i="1" s="1"/>
  <c r="C3967" i="1"/>
  <c r="C3966" i="1" s="1"/>
  <c r="C3972" i="1"/>
  <c r="C3971" i="1" s="1"/>
  <c r="C3970" i="1" s="1"/>
  <c r="C3976" i="1"/>
  <c r="C3975" i="1" s="1"/>
  <c r="C3974" i="1" s="1"/>
  <c r="C3984" i="1"/>
  <c r="C3982" i="1" s="1"/>
  <c r="C3981" i="1" s="1"/>
  <c r="C3986" i="1"/>
  <c r="C3993" i="1"/>
  <c r="C3996" i="1"/>
  <c r="C3998" i="1"/>
  <c r="C4002" i="1"/>
  <c r="C4005" i="1"/>
  <c r="C4012" i="1"/>
  <c r="C4022" i="1"/>
  <c r="C4024" i="1"/>
  <c r="C4033" i="1"/>
  <c r="C4032" i="1" s="1"/>
  <c r="C4038" i="1"/>
  <c r="C4037" i="1" s="1"/>
  <c r="C4041" i="1"/>
  <c r="C4048" i="1"/>
  <c r="C4050" i="1"/>
  <c r="C4055" i="1"/>
  <c r="C4052" i="1" s="1"/>
  <c r="C4059" i="1"/>
  <c r="C4062" i="1"/>
  <c r="C4064" i="1"/>
  <c r="C4069" i="1"/>
  <c r="C4073" i="1"/>
  <c r="C4080" i="1"/>
  <c r="C4090" i="1"/>
  <c r="C4092" i="1"/>
  <c r="C4101" i="1"/>
  <c r="C4100" i="1" s="1"/>
  <c r="C4106" i="1"/>
  <c r="C4105" i="1" s="1"/>
  <c r="C4109" i="1"/>
  <c r="C4108" i="1" s="1"/>
  <c r="C4112" i="1"/>
  <c r="C4119" i="1"/>
  <c r="C4122" i="1"/>
  <c r="C4124" i="1"/>
  <c r="C4128" i="1"/>
  <c r="C4131" i="1"/>
  <c r="C4135" i="1"/>
  <c r="C4139" i="1"/>
  <c r="C4141" i="1"/>
  <c r="C4143" i="1"/>
  <c r="C4146" i="1"/>
  <c r="C4145" i="1" s="1"/>
  <c r="C4150" i="1"/>
  <c r="C4149" i="1" s="1"/>
  <c r="C4154" i="1"/>
  <c r="C4156" i="1"/>
  <c r="C4158" i="1"/>
  <c r="C4162" i="1"/>
  <c r="C4166" i="1"/>
  <c r="C4171" i="1"/>
  <c r="C4176" i="1"/>
  <c r="C4178" i="1"/>
  <c r="C4182" i="1"/>
  <c r="C4189" i="1"/>
  <c r="C4192" i="1"/>
  <c r="C4194" i="1"/>
  <c r="C4198" i="1"/>
  <c r="C4197" i="1" s="1"/>
  <c r="C4196" i="1" s="1"/>
  <c r="C4203" i="1"/>
  <c r="C4202" i="1" s="1"/>
  <c r="C4206" i="1"/>
  <c r="C4209" i="1"/>
  <c r="C4213" i="1"/>
  <c r="C4215" i="1"/>
  <c r="C4218" i="1"/>
  <c r="C4217" i="1" s="1"/>
  <c r="C4223" i="1"/>
  <c r="C4222" i="1" s="1"/>
  <c r="C4226" i="1"/>
  <c r="C4229" i="1"/>
  <c r="C4233" i="1"/>
  <c r="C4235" i="1"/>
  <c r="C4238" i="1"/>
  <c r="C4237" i="1" s="1"/>
  <c r="C4246" i="1"/>
  <c r="C4248" i="1"/>
  <c r="C4250" i="1"/>
  <c r="C4253" i="1"/>
  <c r="C4252" i="1" s="1"/>
  <c r="C4257" i="1"/>
  <c r="C4256" i="1" s="1"/>
  <c r="C4260" i="1"/>
  <c r="C4262" i="1"/>
  <c r="C4269" i="1"/>
  <c r="C4271" i="1"/>
  <c r="C4274" i="1"/>
  <c r="C4276" i="1"/>
  <c r="C4280" i="1"/>
  <c r="C4284" i="1"/>
  <c r="C4288" i="1"/>
  <c r="C4290" i="1"/>
  <c r="C4293" i="1"/>
  <c r="C4297" i="1"/>
  <c r="C4299" i="1"/>
  <c r="C4304" i="1"/>
  <c r="C4303" i="1" s="1"/>
  <c r="C4308" i="1"/>
  <c r="C4307" i="1" s="1"/>
  <c r="C4312" i="1"/>
  <c r="C4311" i="1" s="1"/>
  <c r="C4310" i="1" s="1"/>
  <c r="C4316" i="1"/>
  <c r="C4315" i="1" s="1"/>
  <c r="C4314" i="1" s="1"/>
  <c r="C4321" i="1"/>
  <c r="C4320" i="1" s="1"/>
  <c r="C4324" i="1"/>
  <c r="C4323" i="1" s="1"/>
  <c r="C4327" i="1"/>
  <c r="C4326" i="1" s="1"/>
  <c r="C4331" i="1"/>
  <c r="C4330" i="1" s="1"/>
  <c r="C4335" i="1"/>
  <c r="C4334" i="1" s="1"/>
  <c r="C4338" i="1"/>
  <c r="C4337" i="1" s="1"/>
  <c r="C4343" i="1"/>
  <c r="C4342" i="1" s="1"/>
  <c r="C4347" i="1"/>
  <c r="C4346" i="1" s="1"/>
  <c r="C4350" i="1"/>
  <c r="C4349" i="1" s="1"/>
  <c r="C4354" i="1"/>
  <c r="C4353" i="1" s="1"/>
  <c r="C4358" i="1"/>
  <c r="C4357" i="1" s="1"/>
  <c r="C4361" i="1"/>
  <c r="C4360" i="1" s="1"/>
  <c r="C4365" i="1"/>
  <c r="C4364" i="1" s="1"/>
  <c r="C4369" i="1"/>
  <c r="C4368" i="1" s="1"/>
  <c r="C4372" i="1"/>
  <c r="C4371" i="1" s="1"/>
  <c r="C4377" i="1"/>
  <c r="C4376" i="1" s="1"/>
  <c r="C4375" i="1" s="1"/>
  <c r="C4374" i="1" s="1"/>
  <c r="C4383" i="1"/>
  <c r="C4382" i="1" s="1"/>
  <c r="C4381" i="1" s="1"/>
  <c r="C4387" i="1"/>
  <c r="C4386" i="1" s="1"/>
  <c r="C4385" i="1" s="1"/>
  <c r="C4392" i="1"/>
  <c r="C4391" i="1" s="1"/>
  <c r="C4390" i="1" s="1"/>
  <c r="C4389" i="1" s="1"/>
  <c r="C4400" i="1"/>
  <c r="C4398" i="1" s="1"/>
  <c r="C4397" i="1" s="1"/>
  <c r="C4403" i="1"/>
  <c r="C4396" i="1" s="1"/>
  <c r="C4407" i="1"/>
  <c r="C4409" i="1"/>
  <c r="C4411" i="1"/>
  <c r="C4414" i="1"/>
  <c r="C4418" i="1"/>
  <c r="C4425" i="1"/>
  <c r="C4434" i="1"/>
  <c r="C4436" i="1"/>
  <c r="C4445" i="1"/>
  <c r="C4447" i="1"/>
  <c r="C4453" i="1"/>
  <c r="C4452" i="1" s="1"/>
  <c r="C4456" i="1"/>
  <c r="C4455" i="1" s="1"/>
  <c r="C4460" i="1"/>
  <c r="C4459" i="1" s="1"/>
  <c r="C4463" i="1"/>
  <c r="C4466" i="1"/>
  <c r="C4473" i="1"/>
  <c r="C4475" i="1"/>
  <c r="C4477" i="1"/>
  <c r="C4480" i="1"/>
  <c r="C4482" i="1"/>
  <c r="C4485" i="1"/>
  <c r="C4484" i="1" s="1"/>
  <c r="C4489" i="1"/>
  <c r="C4493" i="1"/>
  <c r="C4495" i="1"/>
  <c r="C4500" i="1"/>
  <c r="C4504" i="1"/>
  <c r="C4511" i="1"/>
  <c r="C4521" i="1"/>
  <c r="C4528" i="1"/>
  <c r="C4527" i="1" s="1"/>
  <c r="C4532" i="1"/>
  <c r="C4531" i="1" s="1"/>
  <c r="C4535" i="1"/>
  <c r="C4534" i="1" s="1"/>
  <c r="C4539" i="1"/>
  <c r="C4538" i="1" s="1"/>
  <c r="C4541" i="1"/>
  <c r="C4550" i="1"/>
  <c r="C4553" i="1"/>
  <c r="C4556" i="1"/>
  <c r="C4558" i="1"/>
  <c r="C4560" i="1"/>
  <c r="C4563" i="1"/>
  <c r="C4562" i="1" s="1"/>
  <c r="C4567" i="1"/>
  <c r="C4570" i="1"/>
  <c r="C4572" i="1"/>
  <c r="C4574" i="1"/>
  <c r="C4577" i="1"/>
  <c r="C4576" i="1" s="1"/>
  <c r="C4580" i="1"/>
  <c r="C4579" i="1" s="1"/>
  <c r="C4588" i="1"/>
  <c r="C4587" i="1" s="1"/>
  <c r="C4592" i="1"/>
  <c r="C4591" i="1" s="1"/>
  <c r="C4590" i="1" s="1"/>
  <c r="C4597" i="1"/>
  <c r="C4596" i="1" s="1"/>
  <c r="C4595" i="1" s="1"/>
  <c r="C4594" i="1" s="1"/>
  <c r="C4602" i="1"/>
  <c r="C4601" i="1" s="1"/>
  <c r="C4605" i="1"/>
  <c r="C4604" i="1" s="1"/>
  <c r="C4612" i="1"/>
  <c r="C4615" i="1"/>
  <c r="C4617" i="1"/>
  <c r="C4623" i="1"/>
  <c r="C4625" i="1"/>
  <c r="C4627" i="1"/>
  <c r="C4631" i="1"/>
  <c r="C4630" i="1" s="1"/>
  <c r="C4646" i="1"/>
  <c r="C4651" i="1"/>
  <c r="C4654" i="1"/>
  <c r="C4653" i="1" s="1"/>
  <c r="C4660" i="1"/>
  <c r="C4663" i="1"/>
  <c r="C4665" i="1"/>
  <c r="C4669" i="1"/>
  <c r="C4673" i="1"/>
  <c r="C4680" i="1"/>
  <c r="C4690" i="1"/>
  <c r="C4692" i="1"/>
  <c r="C4701" i="1"/>
  <c r="C4700" i="1" s="1"/>
  <c r="C4705" i="1"/>
  <c r="C4704" i="1" s="1"/>
  <c r="C4708" i="1"/>
  <c r="C4707" i="1" s="1"/>
  <c r="C4713" i="1"/>
  <c r="C4712" i="1" s="1"/>
  <c r="C4716" i="1"/>
  <c r="C4715" i="1" s="1"/>
  <c r="C4722" i="1"/>
  <c r="C4725" i="1"/>
  <c r="C4727" i="1"/>
  <c r="C4730" i="1"/>
  <c r="C4734" i="1"/>
  <c r="C4741" i="1"/>
  <c r="C4751" i="1"/>
  <c r="C4753" i="1"/>
  <c r="C4762" i="1"/>
  <c r="C4761" i="1" s="1"/>
  <c r="C4766" i="1"/>
  <c r="C4765" i="1" s="1"/>
  <c r="C4769" i="1"/>
  <c r="C4768" i="1" s="1"/>
  <c r="C4773" i="1"/>
  <c r="C4772" i="1" s="1"/>
  <c r="C4776" i="1"/>
  <c r="C4775" i="1" s="1"/>
  <c r="C4782" i="1"/>
  <c r="C4785" i="1"/>
  <c r="C4787" i="1"/>
  <c r="C4790" i="1"/>
  <c r="C4796" i="1"/>
  <c r="C4799" i="1"/>
  <c r="C4798" i="1" s="1"/>
  <c r="C4803" i="1"/>
  <c r="C4802" i="1" s="1"/>
  <c r="C4801" i="1" s="1"/>
  <c r="C4807" i="1"/>
  <c r="C4806" i="1" s="1"/>
  <c r="C4810" i="1"/>
  <c r="C4809" i="1" s="1"/>
  <c r="C4815" i="1"/>
  <c r="C4814" i="1" s="1"/>
  <c r="C4813" i="1" s="1"/>
  <c r="C4812" i="1" s="1"/>
  <c r="C4820" i="1"/>
  <c r="C4822" i="1"/>
  <c r="C4824" i="1"/>
  <c r="C4827" i="1"/>
  <c r="C4831" i="1"/>
  <c r="C4833" i="1"/>
  <c r="C4839" i="1"/>
  <c r="C4838" i="1" s="1"/>
  <c r="C4843" i="1"/>
  <c r="C4845" i="1"/>
  <c r="C4847" i="1"/>
  <c r="C4850" i="1"/>
  <c r="C4854" i="1"/>
  <c r="C4856" i="1"/>
  <c r="C4862" i="1"/>
  <c r="C4861" i="1" s="1"/>
  <c r="C4869" i="1"/>
  <c r="C4873" i="1"/>
  <c r="C4875" i="1"/>
  <c r="C4878" i="1"/>
  <c r="C4883" i="1"/>
  <c r="C4890" i="1"/>
  <c r="C4900" i="1"/>
  <c r="C4902" i="1"/>
  <c r="C4911" i="1"/>
  <c r="C4910" i="1" s="1"/>
  <c r="C4915" i="1"/>
  <c r="C4914" i="1" s="1"/>
  <c r="C4918" i="1"/>
  <c r="C4920" i="1"/>
  <c r="C4923" i="1"/>
  <c r="C4922" i="1" s="1"/>
  <c r="C4926" i="1"/>
  <c r="C4931" i="1"/>
  <c r="C4933" i="1"/>
  <c r="C4937" i="1"/>
  <c r="C4936" i="1" s="1"/>
  <c r="C4935" i="1" s="1"/>
  <c r="C4941" i="1"/>
  <c r="C4940" i="1" s="1"/>
  <c r="C4939" i="1" s="1"/>
  <c r="C4946" i="1"/>
  <c r="C4948" i="1"/>
  <c r="C4952" i="1"/>
  <c r="C4955" i="1"/>
  <c r="C4957" i="1"/>
  <c r="C4963" i="1"/>
  <c r="C4962" i="1" s="1"/>
  <c r="C4968" i="1"/>
  <c r="C4970" i="1"/>
  <c r="C4974" i="1"/>
  <c r="C4977" i="1"/>
  <c r="C4983" i="1"/>
  <c r="C4985" i="1"/>
  <c r="C4988" i="1"/>
  <c r="C4991" i="1"/>
  <c r="C4993" i="1"/>
  <c r="C4997" i="1"/>
  <c r="C4996" i="1" s="1"/>
  <c r="C5003" i="1"/>
  <c r="C5005" i="1"/>
  <c r="C5008" i="1"/>
  <c r="C5011" i="1"/>
  <c r="C5016" i="1"/>
  <c r="C5022" i="1"/>
  <c r="C5024" i="1"/>
  <c r="C5027" i="1"/>
  <c r="C5026" i="1" s="1"/>
  <c r="C5030" i="1"/>
  <c r="C5034" i="1"/>
  <c r="C5038" i="1"/>
  <c r="C5040" i="1"/>
  <c r="C5043" i="1"/>
  <c r="C5046" i="1"/>
  <c r="C5051" i="1"/>
  <c r="C5057" i="1"/>
  <c r="C5059" i="1"/>
  <c r="C5062" i="1"/>
  <c r="C5061" i="1" s="1"/>
  <c r="C5065" i="1"/>
  <c r="C5069" i="1"/>
  <c r="C5075" i="1"/>
  <c r="C5074" i="1" s="1"/>
  <c r="C5078" i="1"/>
  <c r="C5082" i="1"/>
  <c r="C5086" i="1"/>
  <c r="C5088" i="1"/>
  <c r="C5091" i="1"/>
  <c r="C5093" i="1"/>
  <c r="C5096" i="1"/>
  <c r="C5100" i="1"/>
  <c r="C5120" i="1"/>
  <c r="C5119" i="1" s="1"/>
  <c r="C5123" i="1"/>
  <c r="C5125" i="1"/>
  <c r="C5134" i="1"/>
  <c r="C5133" i="1" s="1"/>
  <c r="C5132" i="1" s="1"/>
  <c r="C5145" i="1"/>
  <c r="C5148" i="1"/>
  <c r="C5150" i="1"/>
  <c r="C5153" i="1"/>
  <c r="C5156" i="1"/>
  <c r="C5163" i="1"/>
  <c r="C5172" i="1"/>
  <c r="C5174" i="1"/>
  <c r="C5183" i="1"/>
  <c r="C5182" i="1" s="1"/>
  <c r="C5188" i="1"/>
  <c r="C5187" i="1" s="1"/>
  <c r="C5191" i="1"/>
  <c r="C5190" i="1" s="1"/>
  <c r="C5196" i="1"/>
  <c r="C5195" i="1" s="1"/>
  <c r="C5201" i="1"/>
  <c r="C5198" i="1" s="1"/>
  <c r="C5210" i="1"/>
  <c r="C5213" i="1"/>
  <c r="C5215" i="1"/>
  <c r="C5219" i="1"/>
  <c r="C5224" i="1"/>
  <c r="C5231" i="1"/>
  <c r="C5241" i="1"/>
  <c r="C5243" i="1"/>
  <c r="C5252" i="1"/>
  <c r="C5251" i="1" s="1"/>
  <c r="C5256" i="1"/>
  <c r="C5255" i="1" s="1"/>
  <c r="C5259" i="1"/>
  <c r="C5258" i="1" s="1"/>
  <c r="C5264" i="1"/>
  <c r="C5268" i="1"/>
  <c r="C5272" i="1"/>
  <c r="C5274" i="1"/>
  <c r="C5277" i="1"/>
  <c r="C5280" i="1"/>
  <c r="C5283" i="1"/>
  <c r="C5285" i="1"/>
  <c r="C5289" i="1"/>
  <c r="C5293" i="1"/>
  <c r="C5297" i="1"/>
  <c r="C5296" i="1" s="1"/>
  <c r="C5304" i="1"/>
  <c r="C5303" i="1" s="1"/>
  <c r="C5307" i="1"/>
  <c r="C5306" i="1" s="1"/>
  <c r="C5314" i="1"/>
  <c r="C5316" i="1"/>
  <c r="C5321" i="1"/>
  <c r="C5323" i="1"/>
  <c r="C5326" i="1"/>
  <c r="C5328" i="1"/>
  <c r="C5333" i="1"/>
  <c r="C5335" i="1"/>
  <c r="C5338" i="1"/>
  <c r="C5340" i="1"/>
  <c r="C5345" i="1"/>
  <c r="C5347" i="1"/>
  <c r="C5352" i="1"/>
  <c r="C5360" i="1"/>
  <c r="C5359" i="1" s="1"/>
  <c r="C5363" i="1"/>
  <c r="C5362" i="1" s="1"/>
  <c r="C5367" i="1"/>
  <c r="C5366" i="1" s="1"/>
  <c r="C5365" i="1" s="1"/>
  <c r="C5372" i="1"/>
  <c r="C5374" i="1"/>
  <c r="C5377" i="1"/>
  <c r="C5379" i="1"/>
  <c r="C5383" i="1"/>
  <c r="C5386" i="1"/>
  <c r="C5385" i="1" s="1"/>
  <c r="C5392" i="1"/>
  <c r="C5394" i="1"/>
  <c r="C5397" i="1"/>
  <c r="C5399" i="1"/>
  <c r="C5403" i="1"/>
  <c r="C5406" i="1"/>
  <c r="C5405" i="1" s="1"/>
  <c r="C5413" i="1"/>
  <c r="C5412" i="1" s="1"/>
  <c r="C5418" i="1"/>
  <c r="C5417" i="1" s="1"/>
  <c r="C5422" i="1"/>
  <c r="C5421" i="1" s="1"/>
  <c r="C5420" i="1" s="1"/>
  <c r="C5428" i="1"/>
  <c r="C5430" i="1"/>
  <c r="C5434" i="1"/>
  <c r="C5436" i="1"/>
  <c r="C5438" i="1"/>
  <c r="C5441" i="1"/>
  <c r="C5444" i="1"/>
  <c r="C5449" i="1"/>
  <c r="C5458" i="1"/>
  <c r="C5460" i="1"/>
  <c r="C5468" i="1"/>
  <c r="C5467" i="1" s="1"/>
  <c r="C5472" i="1"/>
  <c r="C5471" i="1" s="1"/>
  <c r="C5475" i="1"/>
  <c r="C5477" i="1"/>
  <c r="C5484" i="1"/>
  <c r="C5486" i="1"/>
  <c r="C5490" i="1"/>
  <c r="C5494" i="1"/>
  <c r="C5496" i="1"/>
  <c r="C5500" i="1"/>
  <c r="C5505" i="1"/>
  <c r="C5510" i="1"/>
  <c r="C5519" i="1"/>
  <c r="C5521" i="1"/>
  <c r="C5530" i="1"/>
  <c r="C5529" i="1" s="1"/>
  <c r="C5535" i="1"/>
  <c r="C5534" i="1" s="1"/>
  <c r="C5539" i="1"/>
  <c r="C5541" i="1"/>
  <c r="C5543" i="1"/>
  <c r="C5546" i="1"/>
  <c r="C5548" i="1"/>
  <c r="C5550" i="1"/>
  <c r="C5554" i="1"/>
  <c r="C5556" i="1"/>
  <c r="C5558" i="1"/>
  <c r="C5561" i="1"/>
  <c r="C5565" i="1"/>
  <c r="C5569" i="1"/>
  <c r="C5575" i="1"/>
  <c r="C5577" i="1"/>
  <c r="C5583" i="1"/>
  <c r="C5585" i="1"/>
  <c r="C5588" i="1"/>
  <c r="C5587" i="1" s="1"/>
  <c r="C5592" i="1"/>
  <c r="C5591" i="1" s="1"/>
  <c r="C5590" i="1" s="1"/>
  <c r="C5597" i="1"/>
  <c r="C5596" i="1" s="1"/>
  <c r="C5595" i="1" s="1"/>
  <c r="C5594" i="1" s="1"/>
  <c r="C5604" i="1"/>
  <c r="C5603" i="1" s="1"/>
  <c r="C5608" i="1"/>
  <c r="C5611" i="1"/>
  <c r="C5613" i="1"/>
  <c r="C5617" i="1"/>
  <c r="C5616" i="1" s="1"/>
  <c r="C5615" i="1" s="1"/>
  <c r="C5622" i="1"/>
  <c r="C5624" i="1"/>
  <c r="C5627" i="1"/>
  <c r="C5629" i="1"/>
  <c r="C5633" i="1"/>
  <c r="C5636" i="1"/>
  <c r="C5635" i="1" s="1"/>
  <c r="C5642" i="1"/>
  <c r="C5644" i="1"/>
  <c r="C5647" i="1"/>
  <c r="C5649" i="1"/>
  <c r="C5653" i="1"/>
  <c r="C5656" i="1"/>
  <c r="C5655" i="1" s="1"/>
  <c r="C5664" i="1"/>
  <c r="C5663" i="1" s="1"/>
  <c r="C5662" i="1" s="1"/>
  <c r="C5668" i="1"/>
  <c r="C5670" i="1"/>
  <c r="C5672" i="1"/>
  <c r="C5675" i="1"/>
  <c r="C5678" i="1"/>
  <c r="C5683" i="1"/>
  <c r="C5692" i="1"/>
  <c r="C5694" i="1"/>
  <c r="C5702" i="1"/>
  <c r="C5701" i="1" s="1"/>
  <c r="C5706" i="1"/>
  <c r="C5705" i="1" s="1"/>
  <c r="C5709" i="1"/>
  <c r="C5711" i="1"/>
  <c r="C5721" i="1"/>
  <c r="C5723" i="1"/>
  <c r="C5727" i="1"/>
  <c r="C5731" i="1"/>
  <c r="C5733" i="1"/>
  <c r="C5737" i="1"/>
  <c r="C5742" i="1"/>
  <c r="C5747" i="1"/>
  <c r="C5756" i="1"/>
  <c r="C5758" i="1"/>
  <c r="C5767" i="1"/>
  <c r="C5766" i="1" s="1"/>
  <c r="C5772" i="1"/>
  <c r="C5771" i="1" s="1"/>
  <c r="C5776" i="1"/>
  <c r="C5779" i="1"/>
  <c r="C5781" i="1"/>
  <c r="C5784" i="1"/>
  <c r="C5786" i="1"/>
  <c r="C5788" i="1"/>
  <c r="C5792" i="1"/>
  <c r="C5794" i="1"/>
  <c r="C5796" i="1"/>
  <c r="C5799" i="1"/>
  <c r="C5803" i="1"/>
  <c r="C5807" i="1"/>
  <c r="C5813" i="1"/>
  <c r="C5815" i="1"/>
  <c r="C5821" i="1"/>
  <c r="C5823" i="1"/>
  <c r="C5826" i="1"/>
  <c r="C5825" i="1" s="1"/>
  <c r="C5831" i="1"/>
  <c r="C5830" i="1" s="1"/>
  <c r="C5829" i="1" s="1"/>
  <c r="C5828" i="1" s="1"/>
  <c r="C5838" i="1"/>
  <c r="C5837" i="1" s="1"/>
  <c r="C5843" i="1"/>
  <c r="C5842" i="1" s="1"/>
  <c r="C5847" i="1"/>
  <c r="C5846" i="1" s="1"/>
  <c r="C5845" i="1" s="1"/>
  <c r="C5852" i="1"/>
  <c r="C5854" i="1"/>
  <c r="C5857" i="1"/>
  <c r="C5859" i="1"/>
  <c r="C5863" i="1"/>
  <c r="C5866" i="1"/>
  <c r="C5865" i="1" s="1"/>
  <c r="C5872" i="1"/>
  <c r="C5874" i="1"/>
  <c r="C5877" i="1"/>
  <c r="C5879" i="1"/>
  <c r="C5883" i="1"/>
  <c r="C5886" i="1"/>
  <c r="C5885" i="1" s="1"/>
  <c r="C5894" i="1"/>
  <c r="C5893" i="1" s="1"/>
  <c r="C5892" i="1" s="1"/>
  <c r="C5898" i="1"/>
  <c r="C5900" i="1"/>
  <c r="C5902" i="1"/>
  <c r="C5905" i="1"/>
  <c r="C5908" i="1"/>
  <c r="C5913" i="1"/>
  <c r="C5922" i="1"/>
  <c r="C5924" i="1"/>
  <c r="C5932" i="1"/>
  <c r="C5931" i="1" s="1"/>
  <c r="C5936" i="1"/>
  <c r="C5935" i="1" s="1"/>
  <c r="C5938" i="1"/>
  <c r="C5942" i="1"/>
  <c r="C5944" i="1"/>
  <c r="C5951" i="1"/>
  <c r="C5953" i="1"/>
  <c r="C5956" i="1"/>
  <c r="C5955" i="1" s="1"/>
  <c r="C5960" i="1"/>
  <c r="C5964" i="1"/>
  <c r="C5966" i="1"/>
  <c r="C5970" i="1"/>
  <c r="C5975" i="1"/>
  <c r="C5982" i="1"/>
  <c r="C5992" i="1"/>
  <c r="C5994" i="1"/>
  <c r="C6003" i="1"/>
  <c r="C6005" i="1"/>
  <c r="C6011" i="1"/>
  <c r="C6010" i="1" s="1"/>
  <c r="C6014" i="1"/>
  <c r="C6013" i="1" s="1"/>
  <c r="C6018" i="1"/>
  <c r="C6020" i="1"/>
  <c r="C6022" i="1"/>
  <c r="C6025" i="1"/>
  <c r="C6027" i="1"/>
  <c r="C6029" i="1"/>
  <c r="C6033" i="1"/>
  <c r="C6035" i="1"/>
  <c r="C6037" i="1"/>
  <c r="C6040" i="1"/>
  <c r="C6044" i="1"/>
  <c r="C6048" i="1"/>
  <c r="C6054" i="1"/>
  <c r="C6056" i="1"/>
  <c r="C6063" i="1"/>
  <c r="C6065" i="1"/>
  <c r="C6068" i="1"/>
  <c r="C6067" i="1" s="1"/>
  <c r="C6072" i="1"/>
  <c r="C6071" i="1" s="1"/>
  <c r="C6079" i="1"/>
  <c r="C6078" i="1" s="1"/>
  <c r="C6084" i="1"/>
  <c r="C6086" i="1"/>
  <c r="C6093" i="1"/>
  <c r="C6092" i="1" s="1"/>
  <c r="C6096" i="1"/>
  <c r="C6100" i="1"/>
  <c r="C6103" i="1"/>
  <c r="C6102" i="1" s="1"/>
  <c r="C6107" i="1"/>
  <c r="C6106" i="1" s="1"/>
  <c r="C6105" i="1" s="1"/>
  <c r="C6109" i="1"/>
  <c r="C6117" i="1"/>
  <c r="C6119" i="1"/>
  <c r="C6122" i="1"/>
  <c r="C6124" i="1"/>
  <c r="C6128" i="1"/>
  <c r="C6131" i="1"/>
  <c r="C6130" i="1" s="1"/>
  <c r="C6137" i="1"/>
  <c r="C6139" i="1"/>
  <c r="C6142" i="1"/>
  <c r="C6144" i="1"/>
  <c r="C6148" i="1"/>
  <c r="C6151" i="1"/>
  <c r="C6150" i="1" s="1"/>
  <c r="C6159" i="1"/>
  <c r="C6158" i="1" s="1"/>
  <c r="C6157" i="1" s="1"/>
  <c r="C6163" i="1"/>
  <c r="C6165" i="1"/>
  <c r="C6167" i="1"/>
  <c r="C6170" i="1"/>
  <c r="C6173" i="1"/>
  <c r="C6178" i="1"/>
  <c r="C6187" i="1"/>
  <c r="C6189" i="1"/>
  <c r="C6197" i="1"/>
  <c r="C6196" i="1" s="1"/>
  <c r="C6201" i="1"/>
  <c r="C6200" i="1" s="1"/>
  <c r="C6207" i="1"/>
  <c r="C6209" i="1"/>
  <c r="C6216" i="1"/>
  <c r="C6218" i="1"/>
  <c r="C6222" i="1"/>
  <c r="C6226" i="1"/>
  <c r="C6228" i="1"/>
  <c r="C6232" i="1"/>
  <c r="C6237" i="1"/>
  <c r="C6244" i="1"/>
  <c r="C6253" i="1"/>
  <c r="C6255" i="1"/>
  <c r="C6264" i="1"/>
  <c r="C6263" i="1" s="1"/>
  <c r="C6269" i="1"/>
  <c r="C6268" i="1" s="1"/>
  <c r="C6273" i="1"/>
  <c r="C6275" i="1"/>
  <c r="C6277" i="1"/>
  <c r="C6280" i="1"/>
  <c r="C6282" i="1"/>
  <c r="C6284" i="1"/>
  <c r="C6289" i="1"/>
  <c r="C6288" i="1" s="1"/>
  <c r="C6293" i="1"/>
  <c r="C6295" i="1"/>
  <c r="C6297" i="1"/>
  <c r="C6300" i="1"/>
  <c r="C6304" i="1"/>
  <c r="C6309" i="1"/>
  <c r="C6317" i="1"/>
  <c r="C6319" i="1"/>
  <c r="C6325" i="1"/>
  <c r="C6327" i="1"/>
  <c r="C6330" i="1"/>
  <c r="C6329" i="1" s="1"/>
  <c r="C6335" i="1"/>
  <c r="C6337" i="1"/>
  <c r="C6344" i="1"/>
  <c r="C6343" i="1" s="1"/>
  <c r="C6347" i="1"/>
  <c r="C6346" i="1" s="1"/>
  <c r="C6350" i="1"/>
  <c r="C6349" i="1" s="1"/>
  <c r="C6353" i="1"/>
  <c r="C6352" i="1" s="1"/>
  <c r="C6360" i="1"/>
  <c r="C6359" i="1" s="1"/>
  <c r="C6363" i="1"/>
  <c r="C6362" i="1" s="1"/>
  <c r="C6367" i="1"/>
  <c r="C6366" i="1" s="1"/>
  <c r="C6365" i="1" s="1"/>
  <c r="C6371" i="1"/>
  <c r="C6370" i="1" s="1"/>
  <c r="C6369" i="1" s="1"/>
  <c r="C6380" i="1"/>
  <c r="C6382" i="1"/>
  <c r="C6385" i="1"/>
  <c r="C6387" i="1"/>
  <c r="C6391" i="1"/>
  <c r="C6394" i="1"/>
  <c r="C6393" i="1" s="1"/>
  <c r="C6400" i="1"/>
  <c r="C6402" i="1"/>
  <c r="C6405" i="1"/>
  <c r="C6407" i="1"/>
  <c r="C6411" i="1"/>
  <c r="C6414" i="1"/>
  <c r="C6413" i="1" s="1"/>
  <c r="C6422" i="1"/>
  <c r="C6421" i="1" s="1"/>
  <c r="C6420" i="1" s="1"/>
  <c r="C6426" i="1"/>
  <c r="C6428" i="1"/>
  <c r="C6430" i="1"/>
  <c r="C6433" i="1"/>
  <c r="C6436" i="1"/>
  <c r="C6441" i="1"/>
  <c r="C6450" i="1"/>
  <c r="C6452" i="1"/>
  <c r="C6460" i="1"/>
  <c r="C6459" i="1" s="1"/>
  <c r="C6465" i="1"/>
  <c r="C6464" i="1" s="1"/>
  <c r="C6468" i="1"/>
  <c r="C6470" i="1"/>
  <c r="C6477" i="1"/>
  <c r="C6479" i="1"/>
  <c r="C6482" i="1"/>
  <c r="C6481" i="1" s="1"/>
  <c r="C6486" i="1"/>
  <c r="C6490" i="1"/>
  <c r="C6492" i="1"/>
  <c r="C6496" i="1"/>
  <c r="C6501" i="1"/>
  <c r="C6508" i="1"/>
  <c r="C6518" i="1"/>
  <c r="C6520" i="1"/>
  <c r="C6529" i="1"/>
  <c r="C6528" i="1" s="1"/>
  <c r="C6534" i="1"/>
  <c r="C6533" i="1" s="1"/>
  <c r="C6538" i="1"/>
  <c r="C6537" i="1" s="1"/>
  <c r="C6536" i="1" s="1"/>
  <c r="C6542" i="1"/>
  <c r="C6544" i="1"/>
  <c r="C6546" i="1"/>
  <c r="C6549" i="1"/>
  <c r="C6551" i="1"/>
  <c r="C6553" i="1"/>
  <c r="C6557" i="1"/>
  <c r="C6559" i="1"/>
  <c r="C6561" i="1"/>
  <c r="C6564" i="1"/>
  <c r="C6568" i="1"/>
  <c r="C6572" i="1"/>
  <c r="C6577" i="1"/>
  <c r="C6580" i="1"/>
  <c r="C6582" i="1"/>
  <c r="C6588" i="1"/>
  <c r="C6590" i="1"/>
  <c r="C6593" i="1"/>
  <c r="C6592" i="1" s="1"/>
  <c r="C6597" i="1"/>
  <c r="C6596" i="1" s="1"/>
  <c r="C6600" i="1"/>
  <c r="C6599" i="1" s="1"/>
  <c r="C6605" i="1"/>
  <c r="C6604" i="1" s="1"/>
  <c r="C6603" i="1" s="1"/>
  <c r="C6602" i="1" s="1"/>
  <c r="C6612" i="1"/>
  <c r="C6616" i="1"/>
  <c r="C6619" i="1"/>
  <c r="C6618" i="1" s="1"/>
  <c r="C6623" i="1"/>
  <c r="C6626" i="1"/>
  <c r="C6635" i="1"/>
  <c r="C6634" i="1" s="1"/>
  <c r="C6641" i="1"/>
  <c r="C6640" i="1" s="1"/>
  <c r="C6645" i="1"/>
  <c r="C6644" i="1" s="1"/>
  <c r="C6643" i="1" s="1"/>
  <c r="C6653" i="1"/>
  <c r="C6655" i="1"/>
  <c r="C6658" i="1"/>
  <c r="C6660" i="1"/>
  <c r="C6664" i="1"/>
  <c r="C6667" i="1"/>
  <c r="C6666" i="1" s="1"/>
  <c r="C6673" i="1"/>
  <c r="C6675" i="1"/>
  <c r="C6678" i="1"/>
  <c r="C6680" i="1"/>
  <c r="C6684" i="1"/>
  <c r="C6687" i="1"/>
  <c r="C6686" i="1" s="1"/>
  <c r="C6695" i="1"/>
  <c r="C6694" i="1" s="1"/>
  <c r="C6693" i="1" s="1"/>
  <c r="C6699" i="1"/>
  <c r="C6701" i="1"/>
  <c r="C6703" i="1"/>
  <c r="C6706" i="1"/>
  <c r="C6709" i="1"/>
  <c r="C6714" i="1"/>
  <c r="C6723" i="1"/>
  <c r="C6725" i="1"/>
  <c r="C6733" i="1"/>
  <c r="C6732" i="1" s="1"/>
  <c r="C6737" i="1"/>
  <c r="C6736" i="1" s="1"/>
  <c r="C6740" i="1"/>
  <c r="C6739" i="1" s="1"/>
  <c r="C6744" i="1"/>
  <c r="C6746" i="1"/>
  <c r="C6753" i="1"/>
  <c r="C6755" i="1"/>
  <c r="C6758" i="1"/>
  <c r="C6757" i="1" s="1"/>
  <c r="C6762" i="1"/>
  <c r="C6766" i="1"/>
  <c r="C6768" i="1"/>
  <c r="C6772" i="1"/>
  <c r="C6777" i="1"/>
  <c r="C6784" i="1"/>
  <c r="C6794" i="1"/>
  <c r="C6796" i="1"/>
  <c r="C6805" i="1"/>
  <c r="C6804" i="1" s="1"/>
  <c r="C6811" i="1"/>
  <c r="C6810" i="1" s="1"/>
  <c r="C6816" i="1"/>
  <c r="C6818" i="1"/>
  <c r="C6820" i="1"/>
  <c r="C6823" i="1"/>
  <c r="C6825" i="1"/>
  <c r="C6827" i="1"/>
  <c r="C6830" i="1"/>
  <c r="C6832" i="1"/>
  <c r="C6835" i="1"/>
  <c r="C6834" i="1" s="1"/>
  <c r="C6840" i="1"/>
  <c r="C6842" i="1"/>
  <c r="C6844" i="1"/>
  <c r="C6847" i="1"/>
  <c r="C6851" i="1"/>
  <c r="C6855" i="1"/>
  <c r="C6861" i="1"/>
  <c r="C6863" i="1"/>
  <c r="C6869" i="1"/>
  <c r="C6871" i="1"/>
  <c r="C6874" i="1"/>
  <c r="C6873" i="1" s="1"/>
  <c r="C6878" i="1"/>
  <c r="C6877" i="1" s="1"/>
  <c r="C6876" i="1" s="1"/>
  <c r="C6883" i="1"/>
  <c r="C6885" i="1"/>
  <c r="C6892" i="1"/>
  <c r="C6891" i="1" s="1"/>
  <c r="C6897" i="1"/>
  <c r="C6896" i="1" s="1"/>
  <c r="C6901" i="1"/>
  <c r="C6903" i="1"/>
  <c r="C6907" i="1"/>
  <c r="C6909" i="1"/>
  <c r="C6917" i="1"/>
  <c r="C6916" i="1" s="1"/>
  <c r="C6921" i="1"/>
  <c r="C6920" i="1" s="1"/>
  <c r="C6919" i="1" s="1"/>
  <c r="C6926" i="1"/>
  <c r="C6928" i="1"/>
  <c r="C6931" i="1"/>
  <c r="C6933" i="1"/>
  <c r="C6937" i="1"/>
  <c r="C6940" i="1"/>
  <c r="C6939" i="1" s="1"/>
  <c r="C6946" i="1"/>
  <c r="C6948" i="1"/>
  <c r="C6951" i="1"/>
  <c r="C6953" i="1"/>
  <c r="C6957" i="1"/>
  <c r="C6960" i="1"/>
  <c r="C6959" i="1" s="1"/>
  <c r="C6968" i="1"/>
  <c r="C6967" i="1" s="1"/>
  <c r="C6966" i="1" s="1"/>
  <c r="C6972" i="1"/>
  <c r="C6974" i="1"/>
  <c r="C6976" i="1"/>
  <c r="C6979" i="1"/>
  <c r="C6982" i="1"/>
  <c r="C6987" i="1"/>
  <c r="C6996" i="1"/>
  <c r="C6998" i="1"/>
  <c r="C7006" i="1"/>
  <c r="C7005" i="1" s="1"/>
  <c r="C7010" i="1"/>
  <c r="C7009" i="1" s="1"/>
  <c r="C7013" i="1"/>
  <c r="C7016" i="1"/>
  <c r="C7023" i="1"/>
  <c r="C7025" i="1"/>
  <c r="C7028" i="1"/>
  <c r="C7027" i="1" s="1"/>
  <c r="C7032" i="1"/>
  <c r="C7036" i="1"/>
  <c r="C7038" i="1"/>
  <c r="C7042" i="1"/>
  <c r="C7047" i="1"/>
  <c r="C7052" i="1"/>
  <c r="C7061" i="1"/>
  <c r="C7063" i="1"/>
  <c r="C7072" i="1"/>
  <c r="C7071" i="1" s="1"/>
  <c r="C7078" i="1"/>
  <c r="C7077" i="1" s="1"/>
  <c r="C7082" i="1"/>
  <c r="C7084" i="1"/>
  <c r="C7086" i="1"/>
  <c r="C7089" i="1"/>
  <c r="C7091" i="1"/>
  <c r="C7093" i="1"/>
  <c r="C7096" i="1"/>
  <c r="C7095" i="1" s="1"/>
  <c r="C7100" i="1"/>
  <c r="C7102" i="1"/>
  <c r="C7104" i="1"/>
  <c r="C7107" i="1"/>
  <c r="C7111" i="1"/>
  <c r="C7115" i="1"/>
  <c r="C7121" i="1"/>
  <c r="C7123" i="1"/>
  <c r="C7129" i="1"/>
  <c r="C7131" i="1"/>
  <c r="C7134" i="1"/>
  <c r="C7133" i="1" s="1"/>
  <c r="C7141" i="1"/>
  <c r="C7139" i="1" s="1"/>
  <c r="C7138" i="1" s="1"/>
  <c r="C7144" i="1"/>
  <c r="C7146" i="1"/>
  <c r="C7153" i="1"/>
  <c r="C7152" i="1" s="1"/>
  <c r="C7156" i="1"/>
  <c r="C7155" i="1" s="1"/>
  <c r="C7162" i="1"/>
  <c r="C7161" i="1" s="1"/>
  <c r="C7166" i="1"/>
  <c r="C7165" i="1" s="1"/>
  <c r="C7164" i="1" s="1"/>
  <c r="C7174" i="1"/>
  <c r="C7173" i="1" s="1"/>
  <c r="C7172" i="1" s="1"/>
  <c r="C7179" i="1"/>
  <c r="C7181" i="1"/>
  <c r="C7184" i="1"/>
  <c r="C7186" i="1"/>
  <c r="C7190" i="1"/>
  <c r="C7193" i="1"/>
  <c r="C7192" i="1" s="1"/>
  <c r="C7199" i="1"/>
  <c r="C7201" i="1"/>
  <c r="C7204" i="1"/>
  <c r="C7206" i="1"/>
  <c r="C7210" i="1"/>
  <c r="C7213" i="1"/>
  <c r="C7212" i="1" s="1"/>
  <c r="C7221" i="1"/>
  <c r="C7220" i="1" s="1"/>
  <c r="C7219" i="1" s="1"/>
  <c r="C7225" i="1"/>
  <c r="C7227" i="1"/>
  <c r="C7229" i="1"/>
  <c r="C7232" i="1"/>
  <c r="C7235" i="1"/>
  <c r="C7240" i="1"/>
  <c r="C7249" i="1"/>
  <c r="C7251" i="1"/>
  <c r="C7259" i="1"/>
  <c r="C7258" i="1" s="1"/>
  <c r="C7263" i="1"/>
  <c r="C7265" i="1"/>
  <c r="C7269" i="1"/>
  <c r="C7271" i="1"/>
  <c r="C7278" i="1"/>
  <c r="C7280" i="1"/>
  <c r="C7284" i="1"/>
  <c r="C7288" i="1"/>
  <c r="C7290" i="1"/>
  <c r="C7294" i="1"/>
  <c r="C7299" i="1"/>
  <c r="C7306" i="1"/>
  <c r="C7315" i="1"/>
  <c r="C7317" i="1"/>
  <c r="C7326" i="1"/>
  <c r="C7325" i="1" s="1"/>
  <c r="C7331" i="1"/>
  <c r="C7330" i="1" s="1"/>
  <c r="C7334" i="1"/>
  <c r="C7333" i="1" s="1"/>
  <c r="C7338" i="1"/>
  <c r="C7340" i="1"/>
  <c r="C7342" i="1"/>
  <c r="C7345" i="1"/>
  <c r="C7347" i="1"/>
  <c r="C7349" i="1"/>
  <c r="C7353" i="1"/>
  <c r="C7355" i="1"/>
  <c r="C7357" i="1"/>
  <c r="C7360" i="1"/>
  <c r="C7364" i="1"/>
  <c r="C7369" i="1"/>
  <c r="C7375" i="1"/>
  <c r="C7377" i="1"/>
  <c r="C7383" i="1"/>
  <c r="C7385" i="1"/>
  <c r="C7388" i="1"/>
  <c r="C7387" i="1" s="1"/>
  <c r="C7392" i="1"/>
  <c r="C7391" i="1" s="1"/>
  <c r="C7390" i="1" s="1"/>
  <c r="C7397" i="1"/>
  <c r="C7399" i="1"/>
  <c r="C7406" i="1"/>
  <c r="C7405" i="1" s="1"/>
  <c r="C7409" i="1"/>
  <c r="C7408" i="1" s="1"/>
  <c r="C7412" i="1"/>
  <c r="C7411" i="1" s="1"/>
  <c r="C7417" i="1"/>
  <c r="C7416" i="1" s="1"/>
  <c r="C7420" i="1"/>
  <c r="C7419" i="1" s="1"/>
  <c r="C7424" i="1"/>
  <c r="C7423" i="1" s="1"/>
  <c r="C7422" i="1" s="1"/>
  <c r="C7430" i="1"/>
  <c r="C7429" i="1" s="1"/>
  <c r="C7428" i="1" s="1"/>
  <c r="C7434" i="1"/>
  <c r="C7433" i="1" s="1"/>
  <c r="C7432" i="1" s="1"/>
  <c r="C7442" i="1"/>
  <c r="C7441" i="1" s="1"/>
  <c r="C7445" i="1"/>
  <c r="C7452" i="1"/>
  <c r="C7454" i="1"/>
  <c r="C7457" i="1"/>
  <c r="C7456" i="1" s="1"/>
  <c r="C7462" i="1"/>
  <c r="C7464" i="1"/>
  <c r="C7467" i="1"/>
  <c r="C7469" i="1"/>
  <c r="C7473" i="1"/>
  <c r="C7476" i="1"/>
  <c r="C7475" i="1" s="1"/>
  <c r="C7482" i="1"/>
  <c r="C7484" i="1"/>
  <c r="C7487" i="1"/>
  <c r="C7489" i="1"/>
  <c r="C7493" i="1"/>
  <c r="C7496" i="1"/>
  <c r="C7495" i="1" s="1"/>
  <c r="C7504" i="1"/>
  <c r="C7503" i="1" s="1"/>
  <c r="C7507" i="1"/>
  <c r="C7506" i="1" s="1"/>
  <c r="C7510" i="1"/>
  <c r="C7509" i="1" s="1"/>
  <c r="C7512" i="1"/>
  <c r="C7516" i="1"/>
  <c r="C7518" i="1"/>
  <c r="C7520" i="1"/>
  <c r="C7523" i="1"/>
  <c r="C7526" i="1"/>
  <c r="C7531" i="1"/>
  <c r="C7540" i="1"/>
  <c r="C7542" i="1"/>
  <c r="C7550" i="1"/>
  <c r="C7549" i="1" s="1"/>
  <c r="C7555" i="1"/>
  <c r="C7554" i="1" s="1"/>
  <c r="C7558" i="1"/>
  <c r="C7557" i="1" s="1"/>
  <c r="C7561" i="1"/>
  <c r="C7563" i="1"/>
  <c r="C7570" i="1"/>
  <c r="C7572" i="1"/>
  <c r="C7576" i="1"/>
  <c r="C7580" i="1"/>
  <c r="C7582" i="1"/>
  <c r="C7586" i="1"/>
  <c r="C7591" i="1"/>
  <c r="C7598" i="1"/>
  <c r="C7607" i="1"/>
  <c r="C7609" i="1"/>
  <c r="C7618" i="1"/>
  <c r="C7617" i="1" s="1"/>
  <c r="C7623" i="1"/>
  <c r="C7622" i="1" s="1"/>
  <c r="C7627" i="1"/>
  <c r="C7630" i="1"/>
  <c r="C7632" i="1"/>
  <c r="C7635" i="1"/>
  <c r="C7637" i="1"/>
  <c r="C7639" i="1"/>
  <c r="C7641" i="1"/>
  <c r="C7645" i="1"/>
  <c r="C7647" i="1"/>
  <c r="C7649" i="1"/>
  <c r="C7652" i="1"/>
  <c r="C7656" i="1"/>
  <c r="C7662" i="1"/>
  <c r="C7667" i="1"/>
  <c r="C7670" i="1"/>
  <c r="C7669" i="1" s="1"/>
  <c r="C7673" i="1"/>
  <c r="C7675" i="1"/>
  <c r="C7681" i="1"/>
  <c r="C7683" i="1"/>
  <c r="C7686" i="1"/>
  <c r="C7685" i="1" s="1"/>
  <c r="C7690" i="1"/>
  <c r="C7689" i="1" s="1"/>
  <c r="C7693" i="1"/>
  <c r="C7700" i="1"/>
  <c r="C7702" i="1"/>
  <c r="C7705" i="1"/>
  <c r="C7704" i="1" s="1"/>
  <c r="C7710" i="1"/>
  <c r="C7712" i="1"/>
  <c r="C7719" i="1"/>
  <c r="C7718" i="1" s="1"/>
  <c r="C7722" i="1"/>
  <c r="C7721" i="1" s="1"/>
  <c r="C7727" i="1"/>
  <c r="C7726" i="1" s="1"/>
  <c r="C7731" i="1"/>
  <c r="C7730" i="1" s="1"/>
  <c r="C7729" i="1" s="1"/>
  <c r="C7736" i="1"/>
  <c r="C7738" i="1"/>
  <c r="C7741" i="1"/>
  <c r="C7743" i="1"/>
  <c r="C7747" i="1"/>
  <c r="C7750" i="1"/>
  <c r="C7749" i="1" s="1"/>
  <c r="C7756" i="1"/>
  <c r="C7758" i="1"/>
  <c r="C7761" i="1"/>
  <c r="C7763" i="1"/>
  <c r="C7767" i="1"/>
  <c r="C7770" i="1"/>
  <c r="C7769" i="1" s="1"/>
  <c r="C7778" i="1"/>
  <c r="C7780" i="1"/>
  <c r="C7784" i="1"/>
  <c r="C7786" i="1"/>
  <c r="C7788" i="1"/>
  <c r="C7791" i="1"/>
  <c r="C7794" i="1"/>
  <c r="C7799" i="1"/>
  <c r="C7808" i="1"/>
  <c r="C7810" i="1"/>
  <c r="C7818" i="1"/>
  <c r="C7817" i="1" s="1"/>
  <c r="C7822" i="1"/>
  <c r="C7821" i="1" s="1"/>
  <c r="C7825" i="1"/>
  <c r="C7827" i="1"/>
  <c r="C7834" i="1"/>
  <c r="C7836" i="1"/>
  <c r="C7840" i="1"/>
  <c r="C7844" i="1"/>
  <c r="C7846" i="1"/>
  <c r="C7850" i="1"/>
  <c r="C7855" i="1"/>
  <c r="C7862" i="1"/>
  <c r="C7872" i="1"/>
  <c r="C7874" i="1"/>
  <c r="C7883" i="1"/>
  <c r="C7882" i="1" s="1"/>
  <c r="C7888" i="1"/>
  <c r="C7887" i="1" s="1"/>
  <c r="C7892" i="1"/>
  <c r="C7894" i="1"/>
  <c r="C7896" i="1"/>
  <c r="C7900" i="1"/>
  <c r="C7902" i="1"/>
  <c r="C7904" i="1"/>
  <c r="C7906" i="1"/>
  <c r="C7910" i="1"/>
  <c r="C7912" i="1"/>
  <c r="C7914" i="1"/>
  <c r="C7917" i="1"/>
  <c r="C7921" i="1"/>
  <c r="C7925" i="1"/>
  <c r="C7931" i="1"/>
  <c r="C7933" i="1"/>
  <c r="C7939" i="1"/>
  <c r="C7941" i="1"/>
  <c r="C7944" i="1"/>
  <c r="C7943" i="1" s="1"/>
  <c r="C7949" i="1"/>
  <c r="C7951" i="1"/>
  <c r="C7958" i="1"/>
  <c r="C7957" i="1" s="1"/>
  <c r="C7961" i="1"/>
  <c r="C7960" i="1" s="1"/>
  <c r="C7964" i="1"/>
  <c r="C7967" i="1"/>
  <c r="C7966" i="1" s="1"/>
  <c r="C7970" i="1"/>
  <c r="C7969" i="1" s="1"/>
  <c r="C7974" i="1"/>
  <c r="C7976" i="1"/>
  <c r="C7985" i="1"/>
  <c r="C7987" i="1"/>
  <c r="C7995" i="1"/>
  <c r="C7997" i="1"/>
  <c r="C8007" i="1"/>
  <c r="C8009" i="1"/>
  <c r="C8012" i="1"/>
  <c r="C8014" i="1"/>
  <c r="C8018" i="1"/>
  <c r="C8021" i="1"/>
  <c r="C8020" i="1" s="1"/>
  <c r="C8027" i="1"/>
  <c r="C8029" i="1"/>
  <c r="C8032" i="1"/>
  <c r="C8034" i="1"/>
  <c r="C8038" i="1"/>
  <c r="C8041" i="1"/>
  <c r="C8040" i="1" s="1"/>
  <c r="C8049" i="1"/>
  <c r="C8048" i="1" s="1"/>
  <c r="C8047" i="1" s="1"/>
  <c r="C8053" i="1"/>
  <c r="C8055" i="1"/>
  <c r="C8057" i="1"/>
  <c r="C8060" i="1"/>
  <c r="C8063" i="1"/>
  <c r="C8068" i="1"/>
  <c r="C8077" i="1"/>
  <c r="C8079" i="1"/>
  <c r="C8087" i="1"/>
  <c r="C8086" i="1" s="1"/>
  <c r="C8091" i="1"/>
  <c r="C8090" i="1" s="1"/>
  <c r="C8094" i="1"/>
  <c r="C8096" i="1"/>
  <c r="C8103" i="1"/>
  <c r="C8105" i="1"/>
  <c r="C8109" i="1"/>
  <c r="C8113" i="1"/>
  <c r="C8115" i="1"/>
  <c r="C8119" i="1"/>
  <c r="C8124" i="1"/>
  <c r="C8131" i="1"/>
  <c r="C8141" i="1"/>
  <c r="C8143" i="1"/>
  <c r="C8152" i="1"/>
  <c r="C8151" i="1" s="1"/>
  <c r="C8157" i="1"/>
  <c r="C8156" i="1" s="1"/>
  <c r="C8161" i="1"/>
  <c r="C8163" i="1"/>
  <c r="C8165" i="1"/>
  <c r="C8168" i="1"/>
  <c r="C8170" i="1"/>
  <c r="C8172" i="1"/>
  <c r="C8176" i="1"/>
  <c r="C8178" i="1"/>
  <c r="C8180" i="1"/>
  <c r="C8183" i="1"/>
  <c r="C8187" i="1"/>
  <c r="C8191" i="1"/>
  <c r="C8197" i="1"/>
  <c r="C8199" i="1"/>
  <c r="C8205" i="1"/>
  <c r="C8207" i="1"/>
  <c r="C8210" i="1"/>
  <c r="C8209" i="1" s="1"/>
  <c r="C8214" i="1"/>
  <c r="C8213" i="1" s="1"/>
  <c r="C8212" i="1" s="1"/>
  <c r="C8219" i="1"/>
  <c r="C8221" i="1"/>
  <c r="C8228" i="1"/>
  <c r="C8227" i="1" s="1"/>
  <c r="C8233" i="1"/>
  <c r="C8232" i="1" s="1"/>
  <c r="C8236" i="1"/>
  <c r="C8235" i="1" s="1"/>
  <c r="C8240" i="1"/>
  <c r="C8239" i="1" s="1"/>
  <c r="C8244" i="1"/>
  <c r="C8243" i="1" s="1"/>
  <c r="C8247" i="1"/>
  <c r="C8253" i="1"/>
  <c r="C8256" i="1"/>
  <c r="C8258" i="1"/>
  <c r="C8262" i="1"/>
  <c r="C8261" i="1" s="1"/>
  <c r="C8260" i="1" s="1"/>
  <c r="C8267" i="1"/>
  <c r="C8269" i="1"/>
  <c r="C8272" i="1"/>
  <c r="C8274" i="1"/>
  <c r="C8278" i="1"/>
  <c r="C8281" i="1"/>
  <c r="C8280" i="1" s="1"/>
  <c r="C8287" i="1"/>
  <c r="C8289" i="1"/>
  <c r="C8292" i="1"/>
  <c r="C8294" i="1"/>
  <c r="C8298" i="1"/>
  <c r="C8301" i="1"/>
  <c r="C8300" i="1" s="1"/>
  <c r="C8309" i="1"/>
  <c r="C8308" i="1" s="1"/>
  <c r="C8307" i="1" s="1"/>
  <c r="C8313" i="1"/>
  <c r="C8315" i="1"/>
  <c r="C8317" i="1"/>
  <c r="C8320" i="1"/>
  <c r="C8323" i="1"/>
  <c r="C8328" i="1"/>
  <c r="C8337" i="1"/>
  <c r="C8339" i="1"/>
  <c r="C8347" i="1"/>
  <c r="C8346" i="1" s="1"/>
  <c r="C8351" i="1"/>
  <c r="C8350" i="1" s="1"/>
  <c r="C8354" i="1"/>
  <c r="C8353" i="1" s="1"/>
  <c r="C8357" i="1"/>
  <c r="C8359" i="1"/>
  <c r="C8366" i="1"/>
  <c r="C8368" i="1"/>
  <c r="C8371" i="1"/>
  <c r="C8373" i="1"/>
  <c r="C8377" i="1"/>
  <c r="C8381" i="1"/>
  <c r="C8383" i="1"/>
  <c r="C8387" i="1"/>
  <c r="C8392" i="1"/>
  <c r="C8397" i="1"/>
  <c r="C8406" i="1"/>
  <c r="C8408" i="1"/>
  <c r="C8417" i="1"/>
  <c r="C8416" i="1" s="1"/>
  <c r="C8422" i="1"/>
  <c r="C8421" i="1" s="1"/>
  <c r="C8428" i="1"/>
  <c r="C8431" i="1"/>
  <c r="C8433" i="1"/>
  <c r="C8436" i="1"/>
  <c r="C8438" i="1"/>
  <c r="C8440" i="1"/>
  <c r="C8444" i="1"/>
  <c r="C8446" i="1"/>
  <c r="C8448" i="1"/>
  <c r="C8451" i="1"/>
  <c r="C8456" i="1"/>
  <c r="C8460" i="1"/>
  <c r="C8466" i="1"/>
  <c r="C8468" i="1"/>
  <c r="C8474" i="1"/>
  <c r="C8476" i="1"/>
  <c r="C8479" i="1"/>
  <c r="C8478" i="1" s="1"/>
  <c r="C8483" i="1"/>
  <c r="C8482" i="1" s="1"/>
  <c r="C8481" i="1" s="1"/>
  <c r="C8488" i="1"/>
  <c r="C8490" i="1"/>
  <c r="C8497" i="1"/>
  <c r="C8496" i="1" s="1"/>
  <c r="C8503" i="1"/>
  <c r="C8502" i="1" s="1"/>
  <c r="C8508" i="1"/>
  <c r="C8510" i="1"/>
  <c r="C8514" i="1"/>
  <c r="C8516" i="1"/>
  <c r="C8521" i="1"/>
  <c r="C8523" i="1"/>
  <c r="C8526" i="1"/>
  <c r="C8528" i="1"/>
  <c r="C8532" i="1"/>
  <c r="C8535" i="1"/>
  <c r="C8537" i="1"/>
  <c r="C8541" i="1"/>
  <c r="C8545" i="1"/>
  <c r="C8547" i="1"/>
  <c r="C8550" i="1"/>
  <c r="C8552" i="1"/>
  <c r="C8556" i="1"/>
  <c r="C8559" i="1"/>
  <c r="C8561" i="1"/>
  <c r="C8565" i="1"/>
  <c r="C8571" i="1"/>
  <c r="C8570" i="1" s="1"/>
  <c r="C8569" i="1" s="1"/>
  <c r="C8575" i="1"/>
  <c r="C8577" i="1"/>
  <c r="C8579" i="1"/>
  <c r="C8582" i="1"/>
  <c r="C8585" i="1"/>
  <c r="C8590" i="1"/>
  <c r="C8599" i="1"/>
  <c r="C8601" i="1"/>
  <c r="C8609" i="1"/>
  <c r="C8611" i="1"/>
  <c r="C8617" i="1"/>
  <c r="C8614" i="1" s="1"/>
  <c r="C8620" i="1"/>
  <c r="C8622" i="1"/>
  <c r="C8629" i="1"/>
  <c r="C8631" i="1"/>
  <c r="C8637" i="1"/>
  <c r="C8636" i="1" s="1"/>
  <c r="C8641" i="1"/>
  <c r="C8645" i="1"/>
  <c r="C8647" i="1"/>
  <c r="C8652" i="1"/>
  <c r="C8657" i="1"/>
  <c r="C8664" i="1"/>
  <c r="C8674" i="1"/>
  <c r="C8676" i="1"/>
  <c r="C8685" i="1"/>
  <c r="C8684" i="1" s="1"/>
  <c r="C8690" i="1"/>
  <c r="C8689" i="1" s="1"/>
  <c r="C8693" i="1"/>
  <c r="C8692" i="1" s="1"/>
  <c r="C8698" i="1"/>
  <c r="C8700" i="1"/>
  <c r="C8702" i="1"/>
  <c r="C8705" i="1"/>
  <c r="C8707" i="1"/>
  <c r="C8709" i="1"/>
  <c r="C8712" i="1"/>
  <c r="C8711" i="1" s="1"/>
  <c r="C8716" i="1"/>
  <c r="C8718" i="1"/>
  <c r="C8720" i="1"/>
  <c r="C8723" i="1"/>
  <c r="C8727" i="1"/>
  <c r="C8731" i="1"/>
  <c r="C8737" i="1"/>
  <c r="C8739" i="1"/>
  <c r="C8745" i="1"/>
  <c r="C8747" i="1"/>
  <c r="C8750" i="1"/>
  <c r="C8749" i="1" s="1"/>
  <c r="C8754" i="1"/>
  <c r="C8753" i="1" s="1"/>
  <c r="C8752" i="1" s="1"/>
  <c r="C8759" i="1"/>
  <c r="C8761" i="1"/>
  <c r="C8768" i="1"/>
  <c r="C8767" i="1" s="1"/>
  <c r="C8771" i="1"/>
  <c r="C8770" i="1" s="1"/>
  <c r="C8774" i="1"/>
  <c r="C8777" i="1"/>
  <c r="C8780" i="1"/>
  <c r="C8779" i="1" s="1"/>
  <c r="C8783" i="1"/>
  <c r="C8782" i="1" s="1"/>
  <c r="C8787" i="1"/>
  <c r="C8794" i="1"/>
  <c r="C8796" i="1"/>
  <c r="C8800" i="1"/>
  <c r="C8799" i="1" s="1"/>
  <c r="C8798" i="1" s="1"/>
  <c r="C8804" i="1"/>
  <c r="C8810" i="1"/>
  <c r="C8814" i="1"/>
  <c r="C8813" i="1" s="1"/>
  <c r="C8812" i="1" s="1"/>
  <c r="C8827" i="1"/>
  <c r="C8829" i="1"/>
  <c r="C8832" i="1"/>
  <c r="C8834" i="1"/>
  <c r="C8838" i="1"/>
  <c r="C8841" i="1"/>
  <c r="C8840" i="1" s="1"/>
  <c r="C8847" i="1"/>
  <c r="C8849" i="1"/>
  <c r="C8852" i="1"/>
  <c r="C8854" i="1"/>
  <c r="C8858" i="1"/>
  <c r="C8861" i="1"/>
  <c r="C8860" i="1" s="1"/>
  <c r="C8869" i="1"/>
  <c r="C8871" i="1"/>
  <c r="C8875" i="1"/>
  <c r="C8877" i="1"/>
  <c r="C8879" i="1"/>
  <c r="C8882" i="1"/>
  <c r="C8887" i="1"/>
  <c r="C8885" i="1" s="1"/>
  <c r="C8890" i="1"/>
  <c r="C8899" i="1"/>
  <c r="C8901" i="1"/>
  <c r="C8909" i="1"/>
  <c r="C8908" i="1" s="1"/>
  <c r="C8914" i="1"/>
  <c r="C8913" i="1" s="1"/>
  <c r="C8918" i="1"/>
  <c r="C8920" i="1"/>
  <c r="C8927" i="1"/>
  <c r="C8929" i="1"/>
  <c r="C8933" i="1"/>
  <c r="C8937" i="1"/>
  <c r="C8939" i="1"/>
  <c r="C8943" i="1"/>
  <c r="C8950" i="1"/>
  <c r="C8948" i="1" s="1"/>
  <c r="C8954" i="1"/>
  <c r="C8963" i="1"/>
  <c r="C8965" i="1"/>
  <c r="C8974" i="1"/>
  <c r="C8973" i="1" s="1"/>
  <c r="C8979" i="1"/>
  <c r="C8978" i="1" s="1"/>
  <c r="C8984" i="1"/>
  <c r="C8983" i="1" s="1"/>
  <c r="C8985" i="1"/>
  <c r="C8988" i="1"/>
  <c r="C8987" i="1" s="1"/>
  <c r="C8990" i="1"/>
  <c r="C8992" i="1"/>
  <c r="C8995" i="1"/>
  <c r="C8997" i="1"/>
  <c r="C9001" i="1"/>
  <c r="C9000" i="1" s="1"/>
  <c r="C9004" i="1"/>
  <c r="C9003" i="1" s="1"/>
  <c r="C9007" i="1"/>
  <c r="C9006" i="1" s="1"/>
  <c r="C9011" i="1"/>
  <c r="C9013" i="1"/>
  <c r="C9015" i="1"/>
  <c r="C9018" i="1"/>
  <c r="C9022" i="1"/>
  <c r="C9026" i="1"/>
  <c r="C9032" i="1"/>
  <c r="C9034" i="1"/>
  <c r="C9040" i="1"/>
  <c r="C9042" i="1"/>
  <c r="C9045" i="1"/>
  <c r="C9044" i="1" s="1"/>
  <c r="C9049" i="1"/>
  <c r="C9048" i="1" s="1"/>
  <c r="C9047" i="1" s="1"/>
  <c r="C9056" i="1"/>
  <c r="C9054" i="1" s="1"/>
  <c r="C9053" i="1" s="1"/>
  <c r="C9059" i="1"/>
  <c r="C9066" i="1"/>
  <c r="C9065" i="1" s="1"/>
  <c r="C9069" i="1"/>
  <c r="C9068" i="1" s="1"/>
  <c r="C9072" i="1"/>
  <c r="C9071" i="1" s="1"/>
  <c r="C9079" i="1"/>
  <c r="C9078" i="1" s="1"/>
  <c r="C9082" i="1"/>
  <c r="C9081" i="1" s="1"/>
  <c r="C9086" i="1"/>
  <c r="C9085" i="1" s="1"/>
  <c r="C9084" i="1" s="1"/>
  <c r="C9091" i="1"/>
  <c r="C9093" i="1"/>
  <c r="C9096" i="1"/>
  <c r="C9098" i="1"/>
  <c r="C9102" i="1"/>
  <c r="C9105" i="1"/>
  <c r="C9104" i="1" s="1"/>
  <c r="C9111" i="1"/>
  <c r="C9113" i="1"/>
  <c r="C9116" i="1"/>
  <c r="C9118" i="1"/>
  <c r="C9122" i="1"/>
  <c r="C9125" i="1"/>
  <c r="C9124" i="1" s="1"/>
  <c r="C9133" i="1"/>
  <c r="C9132" i="1" s="1"/>
  <c r="C9131" i="1" s="1"/>
  <c r="C9137" i="1"/>
  <c r="C9139" i="1"/>
  <c r="C9141" i="1"/>
  <c r="C9144" i="1"/>
  <c r="C9147" i="1"/>
  <c r="C9152" i="1"/>
  <c r="C9161" i="1"/>
  <c r="C9163" i="1"/>
  <c r="C9171" i="1"/>
  <c r="C9170" i="1" s="1"/>
  <c r="C9175" i="1"/>
  <c r="C9174" i="1" s="1"/>
  <c r="C9179" i="1"/>
  <c r="C9183" i="1"/>
  <c r="C9190" i="1"/>
  <c r="C9192" i="1"/>
  <c r="C9194" i="1"/>
  <c r="C9199" i="1"/>
  <c r="C9203" i="1"/>
  <c r="C9205" i="1"/>
  <c r="C9209" i="1"/>
  <c r="C9214" i="1"/>
  <c r="C9221" i="1"/>
  <c r="C9230" i="1"/>
  <c r="C9232" i="1"/>
  <c r="C9241" i="1"/>
  <c r="C9240" i="1" s="1"/>
  <c r="C9247" i="1"/>
  <c r="C9246" i="1" s="1"/>
  <c r="C9251" i="1"/>
  <c r="C9253" i="1"/>
  <c r="C9255" i="1"/>
  <c r="C9258" i="1"/>
  <c r="C9260" i="1"/>
  <c r="C9262" i="1"/>
  <c r="C9266" i="1"/>
  <c r="C9268" i="1"/>
  <c r="C9270" i="1"/>
  <c r="C9273" i="1"/>
  <c r="C9277" i="1"/>
  <c r="C9281" i="1"/>
  <c r="C9287" i="1"/>
  <c r="C9289" i="1"/>
  <c r="C9295" i="1"/>
  <c r="C9297" i="1"/>
  <c r="C9300" i="1"/>
  <c r="C9299" i="1" s="1"/>
  <c r="C9304" i="1"/>
  <c r="C9303" i="1" s="1"/>
  <c r="C9302" i="1" s="1"/>
  <c r="C9309" i="1"/>
  <c r="C9311" i="1"/>
  <c r="C9318" i="1"/>
  <c r="C9317" i="1" s="1"/>
  <c r="C9323" i="1"/>
  <c r="C9320" i="1" s="1"/>
  <c r="C9328" i="1"/>
  <c r="C9327" i="1" s="1"/>
  <c r="C9331" i="1"/>
  <c r="C9330" i="1" s="1"/>
  <c r="C9335" i="1"/>
  <c r="C9334" i="1" s="1"/>
  <c r="C9338" i="1"/>
  <c r="C9337" i="1" s="1"/>
  <c r="C9343" i="1"/>
  <c r="C9345" i="1"/>
  <c r="C9348" i="1"/>
  <c r="C9350" i="1"/>
  <c r="C9354" i="1"/>
  <c r="C9357" i="1"/>
  <c r="C9356" i="1" s="1"/>
  <c r="C9363" i="1"/>
  <c r="C9365" i="1"/>
  <c r="C9368" i="1"/>
  <c r="C9370" i="1"/>
  <c r="C9374" i="1"/>
  <c r="C9377" i="1"/>
  <c r="C9376" i="1" s="1"/>
  <c r="C9383" i="1"/>
  <c r="C9382" i="1" s="1"/>
  <c r="C9386" i="1"/>
  <c r="C9385" i="1" s="1"/>
  <c r="C9390" i="1"/>
  <c r="C9389" i="1" s="1"/>
  <c r="C9393" i="1"/>
  <c r="C9392" i="1" s="1"/>
  <c r="C9399" i="1"/>
  <c r="C9398" i="1" s="1"/>
  <c r="C9397" i="1" s="1"/>
  <c r="C9403" i="1"/>
  <c r="C9405" i="1"/>
  <c r="C9407" i="1"/>
  <c r="C9410" i="1"/>
  <c r="C9413" i="1"/>
  <c r="C9419" i="1"/>
  <c r="C9428" i="1"/>
  <c r="C9430" i="1"/>
  <c r="C9438" i="1"/>
  <c r="C9437" i="1" s="1"/>
  <c r="C9442" i="1"/>
  <c r="C9441" i="1" s="1"/>
  <c r="C9448" i="1"/>
  <c r="C9451" i="1"/>
  <c r="C9458" i="1"/>
  <c r="C9460" i="1"/>
  <c r="C9463" i="1"/>
  <c r="C9462" i="1" s="1"/>
  <c r="C9469" i="1"/>
  <c r="C9473" i="1"/>
  <c r="C9475" i="1"/>
  <c r="C9479" i="1"/>
  <c r="C9484" i="1"/>
  <c r="C9491" i="1"/>
  <c r="C9501" i="1"/>
  <c r="C9503" i="1"/>
  <c r="C9512" i="1"/>
  <c r="C9511" i="1" s="1"/>
  <c r="C9517" i="1"/>
  <c r="C9516" i="1" s="1"/>
  <c r="C9520" i="1"/>
  <c r="C9519" i="1" s="1"/>
  <c r="C9524" i="1"/>
  <c r="C9527" i="1"/>
  <c r="C9529" i="1"/>
  <c r="C9532" i="1"/>
  <c r="C9534" i="1"/>
  <c r="C9538" i="1"/>
  <c r="C9543" i="1"/>
  <c r="C9540" i="1" s="1"/>
  <c r="C9550" i="1"/>
  <c r="C9549" i="1" s="1"/>
  <c r="C9554" i="1"/>
  <c r="C9556" i="1"/>
  <c r="C9558" i="1"/>
  <c r="C9561" i="1"/>
  <c r="C9565" i="1"/>
  <c r="C9569" i="1"/>
  <c r="C9578" i="1"/>
  <c r="C9580" i="1"/>
  <c r="C9586" i="1"/>
  <c r="C9588" i="1"/>
  <c r="C9591" i="1"/>
  <c r="C9590" i="1" s="1"/>
  <c r="C9595" i="1"/>
  <c r="C9594" i="1" s="1"/>
  <c r="C9593" i="1" s="1"/>
  <c r="C9608" i="1"/>
  <c r="C9610" i="1"/>
  <c r="C9620" i="1"/>
  <c r="C9619" i="1" s="1"/>
  <c r="C9626" i="1"/>
  <c r="C9629" i="1"/>
  <c r="C9628" i="1" s="1"/>
  <c r="C9633" i="1"/>
  <c r="C9632" i="1" s="1"/>
  <c r="C9637" i="1"/>
  <c r="C9636" i="1" s="1"/>
  <c r="C9642" i="1"/>
  <c r="C9644" i="1"/>
  <c r="C9647" i="1"/>
  <c r="C9649" i="1"/>
  <c r="C9653" i="1"/>
  <c r="C9656" i="1"/>
  <c r="C9655" i="1" s="1"/>
  <c r="C9662" i="1"/>
  <c r="C9664" i="1"/>
  <c r="C9667" i="1"/>
  <c r="C9669" i="1"/>
  <c r="C9673" i="1"/>
  <c r="C9676" i="1"/>
  <c r="C9675" i="1" s="1"/>
  <c r="C9684" i="1"/>
  <c r="C9683" i="1" s="1"/>
  <c r="C9682" i="1" s="1"/>
  <c r="C9688" i="1"/>
  <c r="C9690" i="1"/>
  <c r="C9692" i="1"/>
  <c r="C9695" i="1"/>
  <c r="C9699" i="1"/>
  <c r="C9704" i="1"/>
  <c r="C9713" i="1"/>
  <c r="C9715" i="1"/>
  <c r="C9723" i="1"/>
  <c r="C9722" i="1" s="1"/>
  <c r="C9727" i="1"/>
  <c r="C9726" i="1" s="1"/>
  <c r="C9733" i="1"/>
  <c r="C9735" i="1"/>
  <c r="C9742" i="1"/>
  <c r="C9744" i="1"/>
  <c r="C9747" i="1"/>
  <c r="C9746" i="1" s="1"/>
  <c r="C9751" i="1"/>
  <c r="C9755" i="1"/>
  <c r="C9757" i="1"/>
  <c r="C9762" i="1"/>
  <c r="C9767" i="1"/>
  <c r="C9773" i="1"/>
  <c r="C9783" i="1"/>
  <c r="C9785" i="1"/>
  <c r="C9794" i="1"/>
  <c r="C9797" i="1"/>
  <c r="C9802" i="1"/>
  <c r="C9801" i="1" s="1"/>
  <c r="C9805" i="1"/>
  <c r="C9804" i="1" s="1"/>
  <c r="C9809" i="1"/>
  <c r="C9808" i="1" s="1"/>
  <c r="C9813" i="1"/>
  <c r="C9815" i="1"/>
  <c r="C9817" i="1"/>
  <c r="C9820" i="1"/>
  <c r="C9823" i="1"/>
  <c r="C9828" i="1"/>
  <c r="C9833" i="1"/>
  <c r="C9832" i="1" s="1"/>
  <c r="C9837" i="1"/>
  <c r="C9836" i="1" s="1"/>
  <c r="C9841" i="1"/>
  <c r="C9843" i="1"/>
  <c r="C9845" i="1"/>
  <c r="C9848" i="1"/>
  <c r="C9852" i="1"/>
  <c r="C9856" i="1"/>
  <c r="C9862" i="1"/>
  <c r="C9864" i="1"/>
  <c r="C9870" i="1"/>
  <c r="C9872" i="1"/>
  <c r="C9875" i="1"/>
  <c r="C9874" i="1" s="1"/>
  <c r="C9879" i="1"/>
  <c r="C9878" i="1" s="1"/>
  <c r="C9877" i="1" s="1"/>
  <c r="C9884" i="1"/>
  <c r="C9886" i="1"/>
  <c r="C9893" i="1"/>
  <c r="C9895" i="1"/>
  <c r="C9899" i="1"/>
  <c r="C9902" i="1"/>
  <c r="C9901" i="1" s="1"/>
  <c r="C9905" i="1"/>
  <c r="C9904" i="1" s="1"/>
  <c r="C9909" i="1"/>
  <c r="C9908" i="1" s="1"/>
  <c r="C9912" i="1"/>
  <c r="C9911" i="1" s="1"/>
  <c r="C9916" i="1"/>
  <c r="C9915" i="1" s="1"/>
  <c r="C9914" i="1" s="1"/>
  <c r="C9921" i="1"/>
  <c r="C9923" i="1"/>
  <c r="C9926" i="1"/>
  <c r="C9928" i="1"/>
  <c r="C9936" i="1"/>
  <c r="C9935" i="1" s="1"/>
  <c r="C9934" i="1" s="1"/>
  <c r="C9933" i="1" s="1"/>
  <c r="C9941" i="1"/>
  <c r="C9943" i="1"/>
  <c r="C9946" i="1"/>
  <c r="C9948" i="1"/>
  <c r="C9952" i="1"/>
  <c r="C9955" i="1"/>
  <c r="C9954" i="1" s="1"/>
  <c r="C9961" i="1"/>
  <c r="C9963" i="1"/>
  <c r="C9966" i="1"/>
  <c r="C9968" i="1"/>
  <c r="C9972" i="1"/>
  <c r="C9975" i="1"/>
  <c r="C9974" i="1" s="1"/>
  <c r="C9982" i="1"/>
  <c r="C9981" i="1" s="1"/>
  <c r="C9980" i="1" s="1"/>
  <c r="C9985" i="1"/>
  <c r="C9987" i="1"/>
  <c r="C9992" i="1"/>
  <c r="C9991" i="1" s="1"/>
  <c r="C9990" i="1" s="1"/>
  <c r="C9995" i="1"/>
  <c r="C9997" i="1"/>
  <c r="C10002" i="1"/>
  <c r="C10004" i="1"/>
  <c r="C10007" i="1"/>
  <c r="C10006" i="1" s="1"/>
  <c r="C10011" i="1"/>
  <c r="C10010" i="1" s="1"/>
  <c r="C10015" i="1"/>
  <c r="C10017" i="1"/>
  <c r="C10020" i="1"/>
  <c r="C10019" i="1" s="1"/>
  <c r="C10024" i="1"/>
  <c r="C10023" i="1" s="1"/>
  <c r="C10030" i="1"/>
  <c r="C10029" i="1" s="1"/>
  <c r="C10034" i="1"/>
  <c r="C10036" i="1"/>
  <c r="C10038" i="1"/>
  <c r="C10041" i="1"/>
  <c r="C10046" i="1"/>
  <c r="C10052" i="1"/>
  <c r="C10062" i="1"/>
  <c r="C10064" i="1"/>
  <c r="C10072" i="1"/>
  <c r="C10075" i="1"/>
  <c r="C10079" i="1"/>
  <c r="C10078" i="1" s="1"/>
  <c r="C10082" i="1"/>
  <c r="C10081" i="1" s="1"/>
  <c r="C10085" i="1"/>
  <c r="C10087" i="1"/>
  <c r="C10094" i="1"/>
  <c r="C10096" i="1"/>
  <c r="C10098" i="1"/>
  <c r="C10101" i="1"/>
  <c r="C10100" i="1" s="1"/>
  <c r="C10104" i="1"/>
  <c r="C10103" i="1" s="1"/>
  <c r="C10109" i="1"/>
  <c r="C10114" i="1"/>
  <c r="C10116" i="1"/>
  <c r="C10120" i="1"/>
  <c r="C10125" i="1"/>
  <c r="C10132" i="1"/>
  <c r="C10142" i="1"/>
  <c r="C10144" i="1"/>
  <c r="C10153" i="1"/>
  <c r="C10152" i="1" s="1"/>
  <c r="C10158" i="1"/>
  <c r="C10157" i="1" s="1"/>
  <c r="C10162" i="1"/>
  <c r="C10161" i="1" s="1"/>
  <c r="C10167" i="1"/>
  <c r="C10169" i="1"/>
  <c r="C10172" i="1"/>
  <c r="C10171" i="1" s="1"/>
  <c r="C10176" i="1"/>
  <c r="C10175" i="1" s="1"/>
  <c r="C10180" i="1"/>
  <c r="C10182" i="1"/>
  <c r="C10184" i="1"/>
  <c r="C10187" i="1"/>
  <c r="C10189" i="1"/>
  <c r="C10191" i="1"/>
  <c r="C10194" i="1"/>
  <c r="C10193" i="1" s="1"/>
  <c r="C10197" i="1"/>
  <c r="C10196" i="1" s="1"/>
  <c r="C10200" i="1"/>
  <c r="C10199" i="1" s="1"/>
  <c r="C10204" i="1"/>
  <c r="C10206" i="1"/>
  <c r="C10208" i="1"/>
  <c r="C10211" i="1"/>
  <c r="C10215" i="1"/>
  <c r="C10219" i="1"/>
  <c r="C10225" i="1"/>
  <c r="C10227" i="1"/>
  <c r="C10233" i="1"/>
  <c r="C10235" i="1"/>
  <c r="C10238" i="1"/>
  <c r="C10237" i="1" s="1"/>
  <c r="C10242" i="1"/>
  <c r="C10241" i="1" s="1"/>
  <c r="C10245" i="1"/>
  <c r="C10247" i="1"/>
  <c r="C10252" i="1"/>
  <c r="C10251" i="1" s="1"/>
  <c r="C10259" i="1"/>
  <c r="C10258" i="1" s="1"/>
  <c r="C10263" i="1"/>
  <c r="C10262" i="1" s="1"/>
  <c r="C10266" i="1"/>
  <c r="C10265" i="1" s="1"/>
  <c r="C10270" i="1"/>
  <c r="C10269" i="1" s="1"/>
  <c r="C10274" i="1"/>
  <c r="C10273" i="1" s="1"/>
  <c r="C10277" i="1"/>
  <c r="C10276" i="1" s="1"/>
  <c r="C10282" i="1"/>
  <c r="C10284" i="1"/>
  <c r="C10287" i="1"/>
  <c r="C10289" i="1"/>
  <c r="C10293" i="1"/>
  <c r="C10296" i="1"/>
  <c r="C10295" i="1" s="1"/>
  <c r="C10302" i="1"/>
  <c r="C10304" i="1"/>
  <c r="C10307" i="1"/>
  <c r="C10309" i="1"/>
  <c r="C10313" i="1"/>
  <c r="C10316" i="1"/>
  <c r="C10315" i="1" s="1"/>
  <c r="C10324" i="1"/>
  <c r="C10323" i="1" s="1"/>
  <c r="C10322" i="1" s="1"/>
  <c r="C10328" i="1"/>
  <c r="C10330" i="1"/>
  <c r="C10332" i="1"/>
  <c r="C10335" i="1"/>
  <c r="C10338" i="1"/>
  <c r="C10343" i="1"/>
  <c r="C10352" i="1"/>
  <c r="C10354" i="1"/>
  <c r="C10362" i="1"/>
  <c r="C10361" i="1" s="1"/>
  <c r="C10366" i="1"/>
  <c r="C10365" i="1" s="1"/>
  <c r="C10369" i="1"/>
  <c r="C10371" i="1"/>
  <c r="C10378" i="1"/>
  <c r="C10380" i="1"/>
  <c r="C10384" i="1"/>
  <c r="C10388" i="1"/>
  <c r="C10390" i="1"/>
  <c r="C10394" i="1"/>
  <c r="C10399" i="1"/>
  <c r="C10405" i="1"/>
  <c r="C10415" i="1"/>
  <c r="C10417" i="1"/>
  <c r="C10426" i="1"/>
  <c r="C10425" i="1" s="1"/>
  <c r="C10431" i="1"/>
  <c r="C10430" i="1" s="1"/>
  <c r="C10435" i="1"/>
  <c r="C10437" i="1"/>
  <c r="C10439" i="1"/>
  <c r="C10442" i="1"/>
  <c r="C10444" i="1"/>
  <c r="C10446" i="1"/>
  <c r="C10449" i="1"/>
  <c r="C10249" i="1" s="1"/>
  <c r="C10453" i="1"/>
  <c r="C10455" i="1"/>
  <c r="C10457" i="1"/>
  <c r="C10460" i="1"/>
  <c r="C10464" i="1"/>
  <c r="C10468" i="1"/>
  <c r="C10474" i="1"/>
  <c r="C10476" i="1"/>
  <c r="C10482" i="1"/>
  <c r="C10484" i="1"/>
  <c r="C10487" i="1"/>
  <c r="C10486" i="1" s="1"/>
  <c r="C10491" i="1"/>
  <c r="C10490" i="1" s="1"/>
  <c r="C10489" i="1" s="1"/>
  <c r="C10496" i="1"/>
  <c r="C10498" i="1"/>
  <c r="C10505" i="1"/>
  <c r="C10508" i="1"/>
  <c r="C10512" i="1"/>
  <c r="C10511" i="1" s="1"/>
  <c r="C10515" i="1"/>
  <c r="C10514" i="1" s="1"/>
  <c r="C10521" i="1"/>
  <c r="C10520" i="1" s="1"/>
  <c r="C10525" i="1"/>
  <c r="C10524" i="1" s="1"/>
  <c r="C10523" i="1" s="1"/>
  <c r="C10529" i="1"/>
  <c r="C10528" i="1" s="1"/>
  <c r="C10527" i="1" s="1"/>
  <c r="C10533" i="1"/>
  <c r="C10532" i="1" s="1"/>
  <c r="C10531" i="1" s="1"/>
  <c r="C10538" i="1"/>
  <c r="C10537" i="1" s="1"/>
  <c r="C10536" i="1" s="1"/>
  <c r="C10543" i="1"/>
  <c r="C10545" i="1"/>
  <c r="C10548" i="1"/>
  <c r="C10550" i="1"/>
  <c r="C10554" i="1"/>
  <c r="C10557" i="1"/>
  <c r="C10556" i="1" s="1"/>
  <c r="C10563" i="1"/>
  <c r="C10565" i="1"/>
  <c r="C10568" i="1"/>
  <c r="C10570" i="1"/>
  <c r="C10574" i="1"/>
  <c r="C10577" i="1"/>
  <c r="C10576" i="1" s="1"/>
  <c r="C10585" i="1"/>
  <c r="C10588" i="1"/>
  <c r="C10593" i="1"/>
  <c r="C10595" i="1"/>
  <c r="C10597" i="1"/>
  <c r="C10600" i="1"/>
  <c r="C10603" i="1"/>
  <c r="C10608" i="1"/>
  <c r="C10617" i="1"/>
  <c r="C10619" i="1"/>
  <c r="C10627" i="1"/>
  <c r="C10626" i="1" s="1"/>
  <c r="C10631" i="1"/>
  <c r="C10630" i="1" s="1"/>
  <c r="C10635" i="1"/>
  <c r="C10638" i="1"/>
  <c r="C10640" i="1"/>
  <c r="C10647" i="1"/>
  <c r="C10649" i="1"/>
  <c r="C10652" i="1"/>
  <c r="C10651" i="1" s="1"/>
  <c r="C10656" i="1"/>
  <c r="C10660" i="1"/>
  <c r="C10662" i="1"/>
  <c r="C10666" i="1"/>
  <c r="C10671" i="1"/>
  <c r="C10678" i="1"/>
  <c r="C10688" i="1"/>
  <c r="C10690" i="1"/>
  <c r="C10699" i="1"/>
  <c r="C10698" i="1" s="1"/>
  <c r="C10704" i="1"/>
  <c r="C10703" i="1" s="1"/>
  <c r="C10708" i="1"/>
  <c r="C10711" i="1"/>
  <c r="C10713" i="1"/>
  <c r="C10716" i="1"/>
  <c r="C10718" i="1"/>
  <c r="C10720" i="1"/>
  <c r="C10727" i="1"/>
  <c r="C10726" i="1" s="1"/>
  <c r="C10723" i="1" s="1"/>
  <c r="C10722" i="1" s="1"/>
  <c r="C10731" i="1"/>
  <c r="C10733" i="1"/>
  <c r="C10735" i="1"/>
  <c r="C10738" i="1"/>
  <c r="C10742" i="1"/>
  <c r="C10746" i="1"/>
  <c r="C10752" i="1"/>
  <c r="C10751" i="1" s="1"/>
  <c r="C10755" i="1"/>
  <c r="C10757" i="1"/>
  <c r="C10763" i="1"/>
  <c r="C10765" i="1"/>
  <c r="C10768" i="1"/>
  <c r="C10767" i="1" s="1"/>
  <c r="C10772" i="1"/>
  <c r="C10771" i="1" s="1"/>
  <c r="C10770" i="1" s="1"/>
  <c r="C10777" i="1"/>
  <c r="C10779" i="1"/>
  <c r="C10786" i="1"/>
  <c r="C10785" i="1" s="1"/>
  <c r="C10789" i="1"/>
  <c r="C10788" i="1" s="1"/>
  <c r="C10792" i="1"/>
  <c r="C10791" i="1" s="1"/>
  <c r="C10797" i="1"/>
  <c r="C10796" i="1" s="1"/>
  <c r="C10801" i="1"/>
  <c r="C10800" i="1" s="1"/>
  <c r="C10799" i="1" s="1"/>
  <c r="C10809" i="1"/>
  <c r="C10808" i="1" s="1"/>
  <c r="C10812" i="1"/>
  <c r="C10811" i="1" s="1"/>
  <c r="C10816" i="1"/>
  <c r="C10815" i="1" s="1"/>
  <c r="C10814" i="1" s="1"/>
  <c r="C10823" i="1"/>
  <c r="C10825" i="1"/>
  <c r="C10828" i="1"/>
  <c r="C10830" i="1"/>
  <c r="C10834" i="1"/>
  <c r="C10837" i="1"/>
  <c r="C10836" i="1" s="1"/>
  <c r="C10843" i="1"/>
  <c r="C10845" i="1"/>
  <c r="C10848" i="1"/>
  <c r="C10850" i="1"/>
  <c r="C10854" i="1"/>
  <c r="C10857" i="1"/>
  <c r="C10856" i="1" s="1"/>
  <c r="C10865" i="1"/>
  <c r="C10867" i="1"/>
  <c r="C10871" i="1"/>
  <c r="C10873" i="1"/>
  <c r="C10875" i="1"/>
  <c r="C10878" i="1"/>
  <c r="C10882" i="1"/>
  <c r="C10887" i="1"/>
  <c r="C10897" i="1"/>
  <c r="C10899" i="1"/>
  <c r="C10907" i="1"/>
  <c r="C10906" i="1" s="1"/>
  <c r="C10912" i="1"/>
  <c r="C10914" i="1"/>
  <c r="C10917" i="1"/>
  <c r="C10919" i="1"/>
  <c r="C10926" i="1"/>
  <c r="C10928" i="1"/>
  <c r="C10932" i="1"/>
  <c r="C10936" i="1"/>
  <c r="C10938" i="1"/>
  <c r="C10942" i="1"/>
  <c r="C10947" i="1"/>
  <c r="C10953" i="1"/>
  <c r="C10963" i="1"/>
  <c r="C10965" i="1"/>
  <c r="C10974" i="1"/>
  <c r="C10973" i="1" s="1"/>
  <c r="C10979" i="1"/>
  <c r="C10978" i="1" s="1"/>
  <c r="C10984" i="1"/>
  <c r="C10986" i="1"/>
  <c r="C10988" i="1"/>
  <c r="C10991" i="1"/>
  <c r="C10996" i="1"/>
  <c r="C10998" i="1"/>
  <c r="C11001" i="1"/>
  <c r="C11000" i="1" s="1"/>
  <c r="C11008" i="1"/>
  <c r="C11010" i="1"/>
  <c r="C11012" i="1"/>
  <c r="C11015" i="1"/>
  <c r="C11019" i="1"/>
  <c r="C11023" i="1"/>
  <c r="C11029" i="1"/>
  <c r="C11031" i="1"/>
  <c r="C11037" i="1"/>
  <c r="C11039" i="1"/>
  <c r="C11042" i="1"/>
  <c r="C11041" i="1" s="1"/>
  <c r="C11046" i="1"/>
  <c r="C11045" i="1" s="1"/>
  <c r="C11044" i="1" s="1"/>
  <c r="C11054" i="1"/>
  <c r="C11052" i="1" s="1"/>
  <c r="C11051" i="1" s="1"/>
  <c r="C11057" i="1"/>
  <c r="C11059" i="1"/>
  <c r="C11066" i="1"/>
  <c r="C11065" i="1" s="1"/>
  <c r="C11069" i="1"/>
  <c r="C11068" i="1" s="1"/>
  <c r="C11073" i="1"/>
  <c r="C11072" i="1" s="1"/>
  <c r="C11076" i="1"/>
  <c r="C11082" i="1"/>
  <c r="C11084" i="1"/>
  <c r="C11087" i="1"/>
  <c r="C11089" i="1"/>
  <c r="C11093" i="1"/>
  <c r="C11092" i="1" s="1"/>
  <c r="C11097" i="1"/>
  <c r="C11096" i="1" s="1"/>
  <c r="C11101" i="1"/>
  <c r="C11100" i="1" s="1"/>
  <c r="C11099" i="1" s="1"/>
  <c r="C11110" i="1"/>
  <c r="C11112" i="1"/>
  <c r="C11115" i="1"/>
  <c r="C11117" i="1"/>
  <c r="C11121" i="1"/>
  <c r="C11124" i="1"/>
  <c r="C11123" i="1" s="1"/>
  <c r="C11130" i="1"/>
  <c r="C11132" i="1"/>
  <c r="C11135" i="1"/>
  <c r="C11137" i="1"/>
  <c r="C11141" i="1"/>
  <c r="C11144" i="1"/>
  <c r="C11143" i="1" s="1"/>
  <c r="C11151" i="1"/>
  <c r="C11155" i="1"/>
  <c r="C11159" i="1"/>
  <c r="C11158" i="1" s="1"/>
  <c r="C11163" i="1"/>
  <c r="C11167" i="1"/>
  <c r="C11170" i="1"/>
  <c r="C11169" i="1" s="1"/>
  <c r="C11175" i="1"/>
  <c r="C11174" i="1" s="1"/>
  <c r="C11173" i="1" s="1"/>
  <c r="C11172" i="1" s="1"/>
  <c r="C11181" i="1"/>
  <c r="C11180" i="1" s="1"/>
  <c r="C11179" i="1" s="1"/>
  <c r="C11185" i="1"/>
  <c r="C11187" i="1"/>
  <c r="C11189" i="1"/>
  <c r="C11192" i="1"/>
  <c r="C11197" i="1"/>
  <c r="C11202" i="1"/>
  <c r="C11212" i="1"/>
  <c r="C11214" i="1"/>
  <c r="C11222" i="1"/>
  <c r="C11221" i="1" s="1"/>
  <c r="C11227" i="1"/>
  <c r="C11226" i="1" s="1"/>
  <c r="C11230" i="1"/>
  <c r="C11229" i="1" s="1"/>
  <c r="C11235" i="1"/>
  <c r="C11234" i="1" s="1"/>
  <c r="C11238" i="1"/>
  <c r="C11240" i="1"/>
  <c r="C11247" i="1"/>
  <c r="C11249" i="1"/>
  <c r="C11251" i="1"/>
  <c r="C11254" i="1"/>
  <c r="C11253" i="1" s="1"/>
  <c r="C11257" i="1"/>
  <c r="C11259" i="1"/>
  <c r="C11263" i="1"/>
  <c r="C11267" i="1"/>
  <c r="C11269" i="1"/>
  <c r="C11273" i="1"/>
  <c r="C11278" i="1"/>
  <c r="C11285" i="1"/>
  <c r="C11295" i="1"/>
  <c r="C11297" i="1"/>
  <c r="C11306" i="1"/>
  <c r="C11305" i="1" s="1"/>
  <c r="C11312" i="1"/>
  <c r="C11311" i="1" s="1"/>
  <c r="C11315" i="1"/>
  <c r="C11314" i="1" s="1"/>
  <c r="C11321" i="1"/>
  <c r="C11323" i="1"/>
  <c r="C11325" i="1"/>
  <c r="C11328" i="1"/>
  <c r="C11331" i="1"/>
  <c r="C11336" i="1"/>
  <c r="C11338" i="1"/>
  <c r="C11342" i="1"/>
  <c r="C11346" i="1"/>
  <c r="C11345" i="1" s="1"/>
  <c r="C11351" i="1"/>
  <c r="C11350" i="1" s="1"/>
  <c r="C11355" i="1"/>
  <c r="C11357" i="1"/>
  <c r="C11359" i="1"/>
  <c r="C11362" i="1"/>
  <c r="C11366" i="1"/>
  <c r="C11370" i="1"/>
  <c r="C11377" i="1"/>
  <c r="C11380" i="1"/>
  <c r="C11382" i="1"/>
  <c r="C11388" i="1"/>
  <c r="C11390" i="1"/>
  <c r="C11393" i="1"/>
  <c r="C11392" i="1" s="1"/>
  <c r="C11397" i="1"/>
  <c r="C11396" i="1" s="1"/>
  <c r="C11395" i="1" s="1"/>
  <c r="C11402" i="1"/>
  <c r="C11404" i="1"/>
  <c r="C11407" i="1"/>
  <c r="C11406" i="1" s="1"/>
  <c r="C11400" i="1" s="1"/>
  <c r="C11414" i="1"/>
  <c r="C11413" i="1" s="1"/>
  <c r="C11417" i="1"/>
  <c r="C11420" i="1"/>
  <c r="C11423" i="1"/>
  <c r="C11422" i="1" s="1"/>
  <c r="C11426" i="1"/>
  <c r="C11425" i="1" s="1"/>
  <c r="C11430" i="1"/>
  <c r="C11429" i="1" s="1"/>
  <c r="C11428" i="1" s="1"/>
  <c r="C11435" i="1"/>
  <c r="C11437" i="1"/>
  <c r="C11440" i="1"/>
  <c r="C11442" i="1"/>
  <c r="C11446" i="1"/>
  <c r="C11449" i="1"/>
  <c r="C11448" i="1" s="1"/>
  <c r="C11455" i="1"/>
  <c r="C11457" i="1"/>
  <c r="C11460" i="1"/>
  <c r="C11462" i="1"/>
  <c r="C11466" i="1"/>
  <c r="C11469" i="1"/>
  <c r="C11468" i="1" s="1"/>
  <c r="C11477" i="1"/>
  <c r="C11476" i="1" s="1"/>
  <c r="C11475" i="1" s="1"/>
  <c r="C11481" i="1"/>
  <c r="C11483" i="1"/>
  <c r="C11485" i="1"/>
  <c r="C11488" i="1"/>
  <c r="C11491" i="1"/>
  <c r="C11496" i="1"/>
  <c r="C11505" i="1"/>
  <c r="C11507" i="1"/>
  <c r="C11515" i="1"/>
  <c r="C11514" i="1" s="1"/>
  <c r="C11519" i="1"/>
  <c r="C11518" i="1" s="1"/>
  <c r="C11522" i="1"/>
  <c r="C11521" i="1" s="1"/>
  <c r="C11525" i="1"/>
  <c r="C11527" i="1"/>
  <c r="C11534" i="1"/>
  <c r="C11536" i="1"/>
  <c r="C11540" i="1"/>
  <c r="C11544" i="1"/>
  <c r="C11546" i="1"/>
  <c r="C11550" i="1"/>
  <c r="C11555" i="1"/>
  <c r="C11561" i="1"/>
  <c r="C11571" i="1"/>
  <c r="C11573" i="1"/>
  <c r="C11582" i="1"/>
  <c r="C11581" i="1" s="1"/>
  <c r="C11587" i="1"/>
  <c r="C11586" i="1" s="1"/>
  <c r="C11600" i="1"/>
  <c r="C11602" i="1"/>
  <c r="C11604" i="1"/>
  <c r="C11607" i="1"/>
  <c r="C11609" i="1"/>
  <c r="C11611" i="1"/>
  <c r="C11618" i="1"/>
  <c r="C11620" i="1"/>
  <c r="C11622" i="1"/>
  <c r="C11625" i="1"/>
  <c r="C11629" i="1"/>
  <c r="C11633" i="1"/>
  <c r="C11639" i="1"/>
  <c r="C11641" i="1"/>
  <c r="C11647" i="1"/>
  <c r="C11649" i="1"/>
  <c r="C11652" i="1"/>
  <c r="C11651" i="1" s="1"/>
  <c r="C11657" i="1"/>
  <c r="C11656" i="1" s="1"/>
  <c r="C11655" i="1" s="1"/>
  <c r="C11654" i="1" s="1"/>
  <c r="C11661" i="1"/>
  <c r="C11660" i="1" s="1"/>
  <c r="F75" i="3" l="1"/>
  <c r="F74" i="3" s="1"/>
  <c r="C10911" i="1"/>
  <c r="H30" i="3"/>
  <c r="G110" i="3"/>
  <c r="G109" i="3" s="1"/>
  <c r="C4279" i="1"/>
  <c r="C4278" i="1" s="1"/>
  <c r="C3479" i="1"/>
  <c r="C3449" i="1"/>
  <c r="C4549" i="1"/>
  <c r="C10014" i="1"/>
  <c r="C10013" i="1" s="1"/>
  <c r="C6136" i="1"/>
  <c r="C10562" i="1"/>
  <c r="C9892" i="1"/>
  <c r="C9891" i="1" s="1"/>
  <c r="C8803" i="1"/>
  <c r="C8802" i="1" s="1"/>
  <c r="C8266" i="1"/>
  <c r="C7909" i="1"/>
  <c r="C6032" i="1"/>
  <c r="C5288" i="1"/>
  <c r="C5287" i="1" s="1"/>
  <c r="C5090" i="1"/>
  <c r="C5077" i="1"/>
  <c r="C5073" i="1" s="1"/>
  <c r="C4645" i="1"/>
  <c r="C4644" i="1" s="1"/>
  <c r="C4643" i="1" s="1"/>
  <c r="C4642" i="1" s="1"/>
  <c r="C9265" i="1"/>
  <c r="C9198" i="1"/>
  <c r="C7709" i="1"/>
  <c r="C7708" i="1" s="1"/>
  <c r="C7707" i="1" s="1"/>
  <c r="H86" i="3"/>
  <c r="C9362" i="1"/>
  <c r="C11320" i="1"/>
  <c r="C8312" i="1"/>
  <c r="C4479" i="1"/>
  <c r="C4127" i="1"/>
  <c r="C1666" i="1"/>
  <c r="C11416" i="1"/>
  <c r="C11412" i="1" s="1"/>
  <c r="C11411" i="1" s="1"/>
  <c r="C11109" i="1"/>
  <c r="C6334" i="1"/>
  <c r="C6333" i="1" s="1"/>
  <c r="C6332" i="1" s="1"/>
  <c r="C1388" i="1"/>
  <c r="C7973" i="1"/>
  <c r="C7972" i="1" s="1"/>
  <c r="C9110" i="1"/>
  <c r="C7466" i="1"/>
  <c r="C5720" i="1"/>
  <c r="C5029" i="1"/>
  <c r="C2496" i="1"/>
  <c r="C2168" i="1"/>
  <c r="C81" i="1"/>
  <c r="C9447" i="1"/>
  <c r="C9257" i="1"/>
  <c r="C10864" i="1"/>
  <c r="C10863" i="1" s="1"/>
  <c r="C9819" i="1"/>
  <c r="C8507" i="1"/>
  <c r="C8506" i="1" s="1"/>
  <c r="C8487" i="1"/>
  <c r="C8486" i="1" s="1"/>
  <c r="C8485" i="1" s="1"/>
  <c r="C8443" i="1"/>
  <c r="C7481" i="1"/>
  <c r="C7031" i="1"/>
  <c r="C5851" i="1"/>
  <c r="C4982" i="1"/>
  <c r="C3251" i="1"/>
  <c r="C2422" i="1"/>
  <c r="C2421" i="1" s="1"/>
  <c r="C2416" i="1" s="1"/>
  <c r="C2283" i="1"/>
  <c r="G8" i="3"/>
  <c r="G7" i="3" s="1"/>
  <c r="C5144" i="1"/>
  <c r="C7984" i="1"/>
  <c r="C7983" i="1" s="1"/>
  <c r="C7081" i="1"/>
  <c r="C6622" i="1"/>
  <c r="C6621" i="1" s="1"/>
  <c r="C1729" i="1"/>
  <c r="C1170" i="1"/>
  <c r="C1121" i="1"/>
  <c r="C1106" i="1" s="1"/>
  <c r="C401" i="1"/>
  <c r="C8246" i="1"/>
  <c r="C7994" i="1"/>
  <c r="C7993" i="1" s="1"/>
  <c r="C6925" i="1"/>
  <c r="C6672" i="1"/>
  <c r="C3640" i="1"/>
  <c r="C2476" i="1"/>
  <c r="C757" i="1"/>
  <c r="C552" i="1"/>
  <c r="C10737" i="1"/>
  <c r="C10459" i="1"/>
  <c r="C10203" i="1"/>
  <c r="C10071" i="1"/>
  <c r="C9994" i="1"/>
  <c r="C9989" i="1" s="1"/>
  <c r="C8549" i="1"/>
  <c r="C7790" i="1"/>
  <c r="C7777" i="1"/>
  <c r="C7776" i="1" s="1"/>
  <c r="C7740" i="1"/>
  <c r="C7151" i="1"/>
  <c r="C7150" i="1" s="1"/>
  <c r="C6206" i="1"/>
  <c r="C5282" i="1"/>
  <c r="C5085" i="1"/>
  <c r="C5007" i="1"/>
  <c r="C5002" i="1"/>
  <c r="C4945" i="1"/>
  <c r="C4917" i="1"/>
  <c r="C4287" i="1"/>
  <c r="C4286" i="1" s="1"/>
  <c r="C4273" i="1"/>
  <c r="C4245" i="1"/>
  <c r="C4244" i="1" s="1"/>
  <c r="C4121" i="1"/>
  <c r="C3927" i="1"/>
  <c r="C2481" i="1"/>
  <c r="C2469" i="1"/>
  <c r="C2464" i="1" s="1"/>
  <c r="C2442" i="1"/>
  <c r="C2437" i="1" s="1"/>
  <c r="C2399" i="1"/>
  <c r="C2393" i="1" s="1"/>
  <c r="C2248" i="1"/>
  <c r="C551" i="1"/>
  <c r="C11086" i="1"/>
  <c r="C10990" i="1"/>
  <c r="C10592" i="1"/>
  <c r="C8846" i="1"/>
  <c r="C8651" i="1"/>
  <c r="C8619" i="1"/>
  <c r="C8544" i="1"/>
  <c r="C6657" i="1"/>
  <c r="C6432" i="1"/>
  <c r="C3980" i="1"/>
  <c r="C3351" i="1"/>
  <c r="C2934" i="1"/>
  <c r="C1804" i="1"/>
  <c r="C913" i="1"/>
  <c r="C11434" i="1"/>
  <c r="C11007" i="1"/>
  <c r="C8917" i="1"/>
  <c r="C8786" i="1"/>
  <c r="C8785" i="1" s="1"/>
  <c r="C8722" i="1"/>
  <c r="C8286" i="1"/>
  <c r="C7839" i="1"/>
  <c r="C7560" i="1"/>
  <c r="C7359" i="1"/>
  <c r="C5667" i="1"/>
  <c r="C4352" i="1"/>
  <c r="C4302" i="1"/>
  <c r="C4001" i="1"/>
  <c r="C3969" i="1"/>
  <c r="C3776" i="1"/>
  <c r="C3753" i="1"/>
  <c r="C3699" i="1"/>
  <c r="C3671" i="1"/>
  <c r="C3585" i="1"/>
  <c r="C2459" i="1"/>
  <c r="C2454" i="1" s="1"/>
  <c r="C2432" i="1"/>
  <c r="C2431" i="1" s="1"/>
  <c r="C1317" i="1"/>
  <c r="C1193" i="1"/>
  <c r="H8" i="3"/>
  <c r="H7" i="3" s="1"/>
  <c r="F87" i="3"/>
  <c r="F86" i="3" s="1"/>
  <c r="G87" i="3"/>
  <c r="G86" i="3" s="1"/>
  <c r="F110" i="3"/>
  <c r="F109" i="3" s="1"/>
  <c r="H49" i="3"/>
  <c r="H48" i="3" s="1"/>
  <c r="G30" i="3"/>
  <c r="G49" i="3"/>
  <c r="G48" i="3" s="1"/>
  <c r="H110" i="3"/>
  <c r="H109" i="3" s="1"/>
  <c r="C11114" i="1"/>
  <c r="C10842" i="1"/>
  <c r="C10542" i="1"/>
  <c r="C10224" i="1"/>
  <c r="C9661" i="1"/>
  <c r="C8608" i="1"/>
  <c r="C7515" i="1"/>
  <c r="C7178" i="1"/>
  <c r="C6541" i="1"/>
  <c r="C6404" i="1"/>
  <c r="C6379" i="1"/>
  <c r="C4967" i="1"/>
  <c r="C3246" i="1"/>
  <c r="C3127" i="1"/>
  <c r="C2902" i="1"/>
  <c r="C2901" i="1" s="1"/>
  <c r="C2889" i="1"/>
  <c r="C2782" i="1"/>
  <c r="C2778" i="1" s="1"/>
  <c r="C2491" i="1"/>
  <c r="C2388" i="1"/>
  <c r="C2316" i="1"/>
  <c r="C2162" i="1"/>
  <c r="C1640" i="1"/>
  <c r="C1443" i="1"/>
  <c r="C1417" i="1"/>
  <c r="C1416" i="1" s="1"/>
  <c r="C1403" i="1"/>
  <c r="C814" i="1"/>
  <c r="C480" i="1"/>
  <c r="C395" i="1"/>
  <c r="C57" i="1"/>
  <c r="C8704" i="1"/>
  <c r="C6930" i="1"/>
  <c r="C6900" i="1"/>
  <c r="C6899" i="1" s="1"/>
  <c r="C6761" i="1"/>
  <c r="C6548" i="1"/>
  <c r="C6083" i="1"/>
  <c r="C6082" i="1" s="1"/>
  <c r="C6081" i="1" s="1"/>
  <c r="C5856" i="1"/>
  <c r="C5783" i="1"/>
  <c r="C5641" i="1"/>
  <c r="C5538" i="1"/>
  <c r="C5396" i="1"/>
  <c r="C5332" i="1"/>
  <c r="C5320" i="1"/>
  <c r="C5302" i="1"/>
  <c r="C4819" i="1"/>
  <c r="C4380" i="1"/>
  <c r="C4296" i="1"/>
  <c r="C4295" i="1" s="1"/>
  <c r="C4181" i="1"/>
  <c r="C4111" i="1"/>
  <c r="C3897" i="1"/>
  <c r="C3867" i="1"/>
  <c r="C3205" i="1"/>
  <c r="C2650" i="1"/>
  <c r="C656" i="1"/>
  <c r="C645" i="1"/>
  <c r="C529" i="1"/>
  <c r="C407" i="1"/>
  <c r="C92" i="1"/>
  <c r="C91" i="1" s="1"/>
  <c r="C11272" i="1"/>
  <c r="C10807" i="1"/>
  <c r="C9666" i="1"/>
  <c r="C8450" i="1"/>
  <c r="C8271" i="1"/>
  <c r="C8160" i="1"/>
  <c r="C8006" i="1"/>
  <c r="C7337" i="1"/>
  <c r="C6971" i="1"/>
  <c r="C6652" i="1"/>
  <c r="C6651" i="1" s="1"/>
  <c r="C6556" i="1"/>
  <c r="C4794" i="1"/>
  <c r="C3062" i="1"/>
  <c r="C2896" i="1"/>
  <c r="C2895" i="1" s="1"/>
  <c r="C2816" i="1"/>
  <c r="C2812" i="1" s="1"/>
  <c r="C2767" i="1"/>
  <c r="C2766" i="1" s="1"/>
  <c r="C2749" i="1"/>
  <c r="C2745" i="1" s="1"/>
  <c r="C2364" i="1"/>
  <c r="C2004" i="1"/>
  <c r="C1882" i="1"/>
  <c r="C1819" i="1"/>
  <c r="C1660" i="1"/>
  <c r="C1394" i="1"/>
  <c r="C1065" i="1"/>
  <c r="C936" i="1"/>
  <c r="C872" i="1"/>
  <c r="C828" i="1"/>
  <c r="C821" i="1" s="1"/>
  <c r="C797" i="1"/>
  <c r="C539" i="1"/>
  <c r="C9965" i="1"/>
  <c r="C9388" i="1"/>
  <c r="C9342" i="1"/>
  <c r="C8386" i="1"/>
  <c r="C8370" i="1"/>
  <c r="C6906" i="1"/>
  <c r="C6905" i="1" s="1"/>
  <c r="C6095" i="1"/>
  <c r="C6091" i="1" s="1"/>
  <c r="C6090" i="1" s="1"/>
  <c r="C6039" i="1"/>
  <c r="C5736" i="1"/>
  <c r="C5646" i="1"/>
  <c r="C5337" i="1"/>
  <c r="C5325" i="1"/>
  <c r="C5267" i="1"/>
  <c r="C5064" i="1"/>
  <c r="C4659" i="1"/>
  <c r="C4413" i="1"/>
  <c r="C3877" i="1"/>
  <c r="C3495" i="1"/>
  <c r="C3360" i="1"/>
  <c r="C3356" i="1" s="1"/>
  <c r="C3337" i="1"/>
  <c r="F30" i="3"/>
  <c r="F49" i="3"/>
  <c r="F48" i="3" s="1"/>
  <c r="F8" i="3"/>
  <c r="F7" i="3" s="1"/>
  <c r="C11617" i="1"/>
  <c r="C11401" i="1"/>
  <c r="C10730" i="1"/>
  <c r="C10504" i="1"/>
  <c r="C10503" i="1" s="1"/>
  <c r="C10502" i="1" s="1"/>
  <c r="C10441" i="1"/>
  <c r="C10368" i="1"/>
  <c r="C10327" i="1"/>
  <c r="C10244" i="1"/>
  <c r="C10240" i="1" s="1"/>
  <c r="C9960" i="1"/>
  <c r="C9925" i="1"/>
  <c r="C9847" i="1"/>
  <c r="C9761" i="1"/>
  <c r="C11184" i="1"/>
  <c r="C10941" i="1"/>
  <c r="C10827" i="1"/>
  <c r="C10473" i="1"/>
  <c r="C10286" i="1"/>
  <c r="C11487" i="1"/>
  <c r="C11638" i="1"/>
  <c r="C11379" i="1"/>
  <c r="C11354" i="1"/>
  <c r="C11162" i="1"/>
  <c r="C11161" i="1" s="1"/>
  <c r="C10983" i="1"/>
  <c r="C10870" i="1"/>
  <c r="C10715" i="1"/>
  <c r="C10655" i="1"/>
  <c r="C10584" i="1"/>
  <c r="C10583" i="1" s="1"/>
  <c r="C10495" i="1"/>
  <c r="C10494" i="1" s="1"/>
  <c r="C10493" i="1" s="1"/>
  <c r="C10452" i="1"/>
  <c r="C10383" i="1"/>
  <c r="C10306" i="1"/>
  <c r="C10281" i="1"/>
  <c r="C10108" i="1"/>
  <c r="C10033" i="1"/>
  <c r="C9940" i="1"/>
  <c r="C9090" i="1"/>
  <c r="C8574" i="1"/>
  <c r="C6316" i="1"/>
  <c r="C6314" i="1" s="1"/>
  <c r="C5798" i="1"/>
  <c r="C5433" i="1"/>
  <c r="C4668" i="1"/>
  <c r="C4658" i="1" s="1"/>
  <c r="C4499" i="1"/>
  <c r="C3954" i="1"/>
  <c r="C3953" i="1" s="1"/>
  <c r="C3819" i="1"/>
  <c r="C3436" i="1"/>
  <c r="C3435" i="1" s="1"/>
  <c r="C3318" i="1"/>
  <c r="C3317" i="1" s="1"/>
  <c r="C3175" i="1"/>
  <c r="C3011" i="1"/>
  <c r="C2874" i="1"/>
  <c r="C2840" i="1"/>
  <c r="C2839" i="1" s="1"/>
  <c r="C2302" i="1"/>
  <c r="C2269" i="1"/>
  <c r="C2187" i="1"/>
  <c r="C2094" i="1"/>
  <c r="C2039" i="1"/>
  <c r="C1837" i="1"/>
  <c r="C1759" i="1"/>
  <c r="C1755" i="1" s="1"/>
  <c r="C1646" i="1"/>
  <c r="C1633" i="1"/>
  <c r="C1496" i="1"/>
  <c r="C1462" i="1"/>
  <c r="C1374" i="1"/>
  <c r="C1336" i="1"/>
  <c r="C1322" i="1"/>
  <c r="C1299" i="1"/>
  <c r="C1278" i="1"/>
  <c r="C1205" i="1"/>
  <c r="C1081" i="1"/>
  <c r="C957" i="1"/>
  <c r="C859" i="1"/>
  <c r="C855" i="1" s="1"/>
  <c r="C844" i="1"/>
  <c r="C843" i="1" s="1"/>
  <c r="C349" i="1"/>
  <c r="C144" i="1"/>
  <c r="C143" i="1" s="1"/>
  <c r="C127" i="1"/>
  <c r="C107" i="1"/>
  <c r="C103" i="1" s="1"/>
  <c r="C9115" i="1"/>
  <c r="C8826" i="1"/>
  <c r="C8465" i="1"/>
  <c r="C7891" i="1"/>
  <c r="C7783" i="1"/>
  <c r="C7755" i="1"/>
  <c r="C7344" i="1"/>
  <c r="C6950" i="1"/>
  <c r="C6743" i="1"/>
  <c r="C5122" i="1"/>
  <c r="C5118" i="1" s="1"/>
  <c r="C4406" i="1"/>
  <c r="C3915" i="1"/>
  <c r="C3529" i="1"/>
  <c r="C3528" i="1" s="1"/>
  <c r="C2447" i="1"/>
  <c r="C1960" i="1"/>
  <c r="C1778" i="1"/>
  <c r="C8167" i="1"/>
  <c r="C7634" i="1"/>
  <c r="C7461" i="1"/>
  <c r="C7396" i="1"/>
  <c r="C7395" i="1" s="1"/>
  <c r="C7394" i="1" s="1"/>
  <c r="C7268" i="1"/>
  <c r="C6860" i="1"/>
  <c r="C6822" i="1"/>
  <c r="C6425" i="1"/>
  <c r="C6121" i="1"/>
  <c r="C5775" i="1"/>
  <c r="C5674" i="1"/>
  <c r="C5610" i="1"/>
  <c r="C5602" i="1" s="1"/>
  <c r="C5601" i="1" s="1"/>
  <c r="C5391" i="1"/>
  <c r="C4973" i="1"/>
  <c r="C3938" i="1"/>
  <c r="C3937" i="1" s="1"/>
  <c r="C3804" i="1"/>
  <c r="C3412" i="1"/>
  <c r="C3262" i="1"/>
  <c r="C2643" i="1"/>
  <c r="C2517" i="1"/>
  <c r="C2297" i="1"/>
  <c r="C2274" i="1"/>
  <c r="C2260" i="1"/>
  <c r="C2200" i="1"/>
  <c r="C2148" i="1"/>
  <c r="C2100" i="1"/>
  <c r="C2030" i="1"/>
  <c r="C2029" i="1" s="1"/>
  <c r="C1864" i="1"/>
  <c r="C1772" i="1"/>
  <c r="C1701" i="1"/>
  <c r="C1539" i="1"/>
  <c r="C1341" i="1"/>
  <c r="C1263" i="1"/>
  <c r="C1246" i="1"/>
  <c r="C1233" i="1"/>
  <c r="C1210" i="1"/>
  <c r="C1087" i="1"/>
  <c r="C918" i="1"/>
  <c r="C834" i="1"/>
  <c r="C833" i="1" s="1"/>
  <c r="C357" i="1"/>
  <c r="C340" i="1"/>
  <c r="C9577" i="1"/>
  <c r="C9531" i="1"/>
  <c r="C8932" i="1"/>
  <c r="C8831" i="1"/>
  <c r="C8758" i="1"/>
  <c r="C8757" i="1" s="1"/>
  <c r="C8756" i="1" s="1"/>
  <c r="C8376" i="1"/>
  <c r="C8218" i="1"/>
  <c r="C8217" i="1" s="1"/>
  <c r="C8216" i="1" s="1"/>
  <c r="C7692" i="1"/>
  <c r="C7688" i="1" s="1"/>
  <c r="C7183" i="1"/>
  <c r="C6829" i="1"/>
  <c r="C6070" i="1"/>
  <c r="C5276" i="1"/>
  <c r="C5037" i="1"/>
  <c r="C4614" i="1"/>
  <c r="C4608" i="1" s="1"/>
  <c r="C4607" i="1" s="1"/>
  <c r="C3903" i="1"/>
  <c r="C3601" i="1"/>
  <c r="C10257" i="1"/>
  <c r="C11237" i="1"/>
  <c r="C11539" i="1"/>
  <c r="C11459" i="1"/>
  <c r="C11454" i="1"/>
  <c r="C11439" i="1"/>
  <c r="C11256" i="1"/>
  <c r="C11191" i="1"/>
  <c r="C11150" i="1"/>
  <c r="C11149" i="1" s="1"/>
  <c r="C11134" i="1"/>
  <c r="C11064" i="1"/>
  <c r="C11056" i="1"/>
  <c r="C11050" i="1" s="1"/>
  <c r="C11049" i="1" s="1"/>
  <c r="C11014" i="1"/>
  <c r="C10916" i="1"/>
  <c r="C10776" i="1"/>
  <c r="C10775" i="1" s="1"/>
  <c r="C10774" i="1" s="1"/>
  <c r="C10754" i="1"/>
  <c r="C10707" i="1"/>
  <c r="C10637" i="1"/>
  <c r="C10634" i="1" s="1"/>
  <c r="C10567" i="1"/>
  <c r="C10448" i="1"/>
  <c r="C10434" i="1"/>
  <c r="C10210" i="1"/>
  <c r="C10166" i="1"/>
  <c r="C10165" i="1" s="1"/>
  <c r="C10040" i="1"/>
  <c r="C9984" i="1"/>
  <c r="C9979" i="1" s="1"/>
  <c r="C9945" i="1"/>
  <c r="C9939" i="1" s="1"/>
  <c r="C9920" i="1"/>
  <c r="C9883" i="1"/>
  <c r="C9882" i="1" s="1"/>
  <c r="C9881" i="1" s="1"/>
  <c r="C9861" i="1"/>
  <c r="C9793" i="1"/>
  <c r="C9732" i="1"/>
  <c r="C9641" i="1"/>
  <c r="C9607" i="1"/>
  <c r="C9606" i="1" s="1"/>
  <c r="C9605" i="1" s="1"/>
  <c r="C9402" i="1"/>
  <c r="C9367" i="1"/>
  <c r="C9347" i="1"/>
  <c r="C9272" i="1"/>
  <c r="C11549" i="1"/>
  <c r="C11028" i="1"/>
  <c r="C10847" i="1"/>
  <c r="C10784" i="1"/>
  <c r="C9687" i="1"/>
  <c r="C9646" i="1"/>
  <c r="C9631" i="1"/>
  <c r="C9553" i="1"/>
  <c r="C9468" i="1"/>
  <c r="C9409" i="1"/>
  <c r="C9381" i="1"/>
  <c r="C9333" i="1"/>
  <c r="C9286" i="1"/>
  <c r="C7956" i="1"/>
  <c r="C7955" i="1" s="1"/>
  <c r="C7954" i="1" s="1"/>
  <c r="C11599" i="1"/>
  <c r="C11624" i="1"/>
  <c r="C11606" i="1"/>
  <c r="C11524" i="1"/>
  <c r="C11480" i="1"/>
  <c r="C11361" i="1"/>
  <c r="C11262" i="1"/>
  <c r="C11129" i="1"/>
  <c r="C11075" i="1"/>
  <c r="C10931" i="1"/>
  <c r="C10822" i="1"/>
  <c r="C10821" i="1" s="1"/>
  <c r="C10665" i="1"/>
  <c r="C10599" i="1"/>
  <c r="C10547" i="1"/>
  <c r="C10393" i="1"/>
  <c r="C10334" i="1"/>
  <c r="C10301" i="1"/>
  <c r="C10272" i="1"/>
  <c r="C10179" i="1"/>
  <c r="C10119" i="1"/>
  <c r="C10084" i="1"/>
  <c r="C10001" i="1"/>
  <c r="C10000" i="1" s="1"/>
  <c r="C9840" i="1"/>
  <c r="C9812" i="1"/>
  <c r="C9750" i="1"/>
  <c r="C9694" i="1"/>
  <c r="C9560" i="1"/>
  <c r="C9523" i="1"/>
  <c r="C9478" i="1"/>
  <c r="C9308" i="1"/>
  <c r="C9307" i="1" s="1"/>
  <c r="C9306" i="1" s="1"/>
  <c r="C4805" i="1"/>
  <c r="C4600" i="1"/>
  <c r="C4599" i="1" s="1"/>
  <c r="C10877" i="1"/>
  <c r="C10186" i="1"/>
  <c r="C9907" i="1"/>
  <c r="C9615" i="1"/>
  <c r="C9178" i="1"/>
  <c r="C9031" i="1"/>
  <c r="C8868" i="1"/>
  <c r="C8867" i="1" s="1"/>
  <c r="C8851" i="1"/>
  <c r="C8525" i="1"/>
  <c r="C8513" i="1"/>
  <c r="C8512" i="1" s="1"/>
  <c r="C8427" i="1"/>
  <c r="C8356" i="1"/>
  <c r="C8175" i="1"/>
  <c r="C7760" i="1"/>
  <c r="C7651" i="1"/>
  <c r="C7486" i="1"/>
  <c r="C7283" i="1"/>
  <c r="C7224" i="1"/>
  <c r="C6771" i="1"/>
  <c r="C6495" i="1"/>
  <c r="C6467" i="1"/>
  <c r="C6162" i="1"/>
  <c r="C6024" i="1"/>
  <c r="C5959" i="1"/>
  <c r="C5871" i="1"/>
  <c r="C5812" i="1"/>
  <c r="C5621" i="1"/>
  <c r="C5560" i="1"/>
  <c r="C5545" i="1"/>
  <c r="C5489" i="1"/>
  <c r="C5376" i="1"/>
  <c r="C5313" i="1"/>
  <c r="C5312" i="1" s="1"/>
  <c r="C5311" i="1" s="1"/>
  <c r="C5152" i="1"/>
  <c r="C5042" i="1"/>
  <c r="C4868" i="1"/>
  <c r="C4826" i="1"/>
  <c r="C4818" i="1" s="1"/>
  <c r="C4781" i="1"/>
  <c r="C4622" i="1"/>
  <c r="C4621" i="1" s="1"/>
  <c r="C4620" i="1" s="1"/>
  <c r="C4555" i="1"/>
  <c r="C4488" i="1"/>
  <c r="C4259" i="1"/>
  <c r="C4225" i="1"/>
  <c r="C4221" i="1" s="1"/>
  <c r="C4205" i="1"/>
  <c r="C4201" i="1" s="1"/>
  <c r="C4191" i="1"/>
  <c r="C4068" i="1"/>
  <c r="C8989" i="1"/>
  <c r="C8773" i="1"/>
  <c r="C8766" i="1" s="1"/>
  <c r="C8715" i="1"/>
  <c r="C8697" i="1"/>
  <c r="C8581" i="1"/>
  <c r="C8558" i="1"/>
  <c r="C8534" i="1"/>
  <c r="C8520" i="1"/>
  <c r="C8435" i="1"/>
  <c r="C8291" i="1"/>
  <c r="C8182" i="1"/>
  <c r="C8059" i="1"/>
  <c r="C7948" i="1"/>
  <c r="C7947" i="1" s="1"/>
  <c r="C7946" i="1" s="1"/>
  <c r="C7824" i="1"/>
  <c r="C7352" i="1"/>
  <c r="C7099" i="1"/>
  <c r="C7088" i="1"/>
  <c r="C7041" i="1"/>
  <c r="C6882" i="1"/>
  <c r="C6881" i="1" s="1"/>
  <c r="C6880" i="1" s="1"/>
  <c r="C6595" i="1"/>
  <c r="C6221" i="1"/>
  <c r="C5969" i="1"/>
  <c r="C5574" i="1"/>
  <c r="C5474" i="1"/>
  <c r="C9136" i="1"/>
  <c r="C9010" i="1"/>
  <c r="C8982" i="1"/>
  <c r="C8874" i="1"/>
  <c r="C8640" i="1"/>
  <c r="C8108" i="1"/>
  <c r="C8093" i="1"/>
  <c r="C7899" i="1"/>
  <c r="C7849" i="1"/>
  <c r="C7838" i="1" s="1"/>
  <c r="C7444" i="1"/>
  <c r="C7440" i="1" s="1"/>
  <c r="C7106" i="1"/>
  <c r="C7012" i="1"/>
  <c r="C6839" i="1"/>
  <c r="C6677" i="1"/>
  <c r="C6563" i="1"/>
  <c r="C6399" i="1"/>
  <c r="C6272" i="1"/>
  <c r="C6141" i="1"/>
  <c r="C6053" i="1"/>
  <c r="C5876" i="1"/>
  <c r="C5791" i="1"/>
  <c r="C5726" i="1"/>
  <c r="C5626" i="1"/>
  <c r="C5371" i="1"/>
  <c r="C4842" i="1"/>
  <c r="C4789" i="1"/>
  <c r="C4566" i="1"/>
  <c r="C4565" i="1" s="1"/>
  <c r="C4444" i="1"/>
  <c r="C4153" i="1"/>
  <c r="C9250" i="1"/>
  <c r="C9208" i="1"/>
  <c r="C9143" i="1"/>
  <c r="C9095" i="1"/>
  <c r="C9017" i="1"/>
  <c r="C8942" i="1"/>
  <c r="C8736" i="1"/>
  <c r="C8118" i="1"/>
  <c r="C8011" i="1"/>
  <c r="C7916" i="1"/>
  <c r="C7717" i="1"/>
  <c r="C7716" i="1" s="1"/>
  <c r="C7644" i="1"/>
  <c r="C7522" i="1"/>
  <c r="C7374" i="1"/>
  <c r="C7198" i="1"/>
  <c r="C6945" i="1"/>
  <c r="C6846" i="1"/>
  <c r="C6611" i="1"/>
  <c r="C6610" i="1" s="1"/>
  <c r="C6485" i="1"/>
  <c r="C6384" i="1"/>
  <c r="C6017" i="1"/>
  <c r="C5218" i="1"/>
  <c r="C4951" i="1"/>
  <c r="C4849" i="1"/>
  <c r="C4363" i="1"/>
  <c r="C4161" i="1"/>
  <c r="C4134" i="1"/>
  <c r="C4058" i="1"/>
  <c r="C3735" i="1"/>
  <c r="C3611" i="1"/>
  <c r="C3308" i="1"/>
  <c r="C3070" i="1"/>
  <c r="C2682" i="1"/>
  <c r="C2681" i="1" s="1"/>
  <c r="C2625" i="1"/>
  <c r="C2570" i="1"/>
  <c r="C2324" i="1"/>
  <c r="C2288" i="1"/>
  <c r="C2223" i="1"/>
  <c r="C2174" i="1"/>
  <c r="C2011" i="1"/>
  <c r="C2003" i="1" s="1"/>
  <c r="C1908" i="1"/>
  <c r="C1887" i="1"/>
  <c r="C1848" i="1"/>
  <c r="C1847" i="1" s="1"/>
  <c r="C1825" i="1"/>
  <c r="C1824" i="1" s="1"/>
  <c r="C1735" i="1"/>
  <c r="C1652" i="1"/>
  <c r="C1531" i="1"/>
  <c r="C1435" i="1"/>
  <c r="C1355" i="1"/>
  <c r="C1304" i="1"/>
  <c r="C1241" i="1"/>
  <c r="C1228" i="1"/>
  <c r="C1218" i="1"/>
  <c r="C1217" i="1" s="1"/>
  <c r="C1157" i="1"/>
  <c r="C1070" i="1"/>
  <c r="C1046" i="1"/>
  <c r="C951" i="1"/>
  <c r="C950" i="1" s="1"/>
  <c r="C892" i="1"/>
  <c r="C891" i="1" s="1"/>
  <c r="C878" i="1"/>
  <c r="C786" i="1"/>
  <c r="C777" i="1"/>
  <c r="C738" i="1"/>
  <c r="C733" i="1" s="1"/>
  <c r="C732" i="1" s="1"/>
  <c r="C731" i="1" s="1"/>
  <c r="C718" i="1"/>
  <c r="C245" i="1"/>
  <c r="C221" i="1"/>
  <c r="C67" i="1"/>
  <c r="C4040" i="1"/>
  <c r="C3992" i="1"/>
  <c r="C3825" i="1"/>
  <c r="C3747" i="1"/>
  <c r="C3426" i="1"/>
  <c r="C2951" i="1"/>
  <c r="C2944" i="1" s="1"/>
  <c r="C2731" i="1"/>
  <c r="C2727" i="1" s="1"/>
  <c r="C2719" i="1"/>
  <c r="C2580" i="1"/>
  <c r="C2553" i="1"/>
  <c r="C2373" i="1"/>
  <c r="C2237" i="1"/>
  <c r="C2079" i="1"/>
  <c r="C1987" i="1"/>
  <c r="C1951" i="1"/>
  <c r="C1934" i="1"/>
  <c r="C1692" i="1"/>
  <c r="C1591" i="1"/>
  <c r="C1453" i="1"/>
  <c r="C1426" i="1"/>
  <c r="C1368" i="1"/>
  <c r="C1283" i="1"/>
  <c r="C1057" i="1"/>
  <c r="C990" i="1"/>
  <c r="C962" i="1"/>
  <c r="C803" i="1"/>
  <c r="C802" i="1" s="1"/>
  <c r="C703" i="1"/>
  <c r="C437" i="1"/>
  <c r="C254" i="1"/>
  <c r="C235" i="1"/>
  <c r="C3646" i="1"/>
  <c r="C3535" i="1"/>
  <c r="C3485" i="1"/>
  <c r="C3478" i="1" s="1"/>
  <c r="C3455" i="1"/>
  <c r="C3403" i="1"/>
  <c r="C3240" i="1"/>
  <c r="C3226" i="1"/>
  <c r="C3225" i="1" s="1"/>
  <c r="C3224" i="1" s="1"/>
  <c r="C3223" i="1" s="1"/>
  <c r="C3199" i="1"/>
  <c r="C3092" i="1"/>
  <c r="C3021" i="1"/>
  <c r="C2961" i="1"/>
  <c r="C2917" i="1"/>
  <c r="C2912" i="1"/>
  <c r="C1942" i="1"/>
  <c r="C1707" i="1"/>
  <c r="C566" i="1"/>
  <c r="C445" i="1"/>
  <c r="C389" i="1"/>
  <c r="C3883" i="1"/>
  <c r="C3782" i="1"/>
  <c r="C3541" i="1"/>
  <c r="C3465" i="1"/>
  <c r="C3395" i="1"/>
  <c r="C3270" i="1"/>
  <c r="C3142" i="1"/>
  <c r="C3136" i="1" s="1"/>
  <c r="C3102" i="1"/>
  <c r="C2879" i="1"/>
  <c r="C2345" i="1"/>
  <c r="C1672" i="1"/>
  <c r="C1523" i="1"/>
  <c r="C1521" i="1" s="1"/>
  <c r="C1520" i="1" s="1"/>
  <c r="C1481" i="1"/>
  <c r="C1472" i="1" s="1"/>
  <c r="C1258" i="1"/>
  <c r="C1198" i="1"/>
  <c r="C982" i="1"/>
  <c r="C931" i="1"/>
  <c r="C765" i="1"/>
  <c r="C664" i="1"/>
  <c r="C618" i="1"/>
  <c r="C488" i="1"/>
  <c r="C312" i="1"/>
  <c r="C167" i="1"/>
  <c r="C129" i="1"/>
  <c r="C115" i="1"/>
  <c r="C11399" i="1"/>
  <c r="C11333" i="1"/>
  <c r="C11327" i="1"/>
  <c r="C10300" i="1"/>
  <c r="C10178" i="1"/>
  <c r="C8881" i="1"/>
  <c r="C11091" i="1"/>
  <c r="C9316" i="1"/>
  <c r="C9064" i="1"/>
  <c r="C9063" i="1" s="1"/>
  <c r="C8495" i="1"/>
  <c r="C8494" i="1" s="1"/>
  <c r="C10982" i="1"/>
  <c r="C8196" i="1"/>
  <c r="C8052" i="1"/>
  <c r="C7735" i="1"/>
  <c r="C7262" i="1"/>
  <c r="C7203" i="1"/>
  <c r="C7197" i="1" s="1"/>
  <c r="C8319" i="1"/>
  <c r="C8226" i="1"/>
  <c r="C8026" i="1"/>
  <c r="C7626" i="1"/>
  <c r="C7625" i="1" s="1"/>
  <c r="C7404" i="1"/>
  <c r="C7672" i="1"/>
  <c r="C7575" i="1"/>
  <c r="C8255" i="1"/>
  <c r="C8031" i="1"/>
  <c r="C7930" i="1"/>
  <c r="C7585" i="1"/>
  <c r="C7502" i="1"/>
  <c r="C7293" i="1"/>
  <c r="C7231" i="1"/>
  <c r="C6231" i="1"/>
  <c r="C6169" i="1"/>
  <c r="C4462" i="1"/>
  <c r="C176" i="1"/>
  <c r="C7120" i="1"/>
  <c r="C6978" i="1"/>
  <c r="C6890" i="1"/>
  <c r="C6698" i="1"/>
  <c r="C6579" i="1"/>
  <c r="C6342" i="1"/>
  <c r="C6341" i="1" s="1"/>
  <c r="C6292" i="1"/>
  <c r="C5941" i="1"/>
  <c r="C5897" i="1"/>
  <c r="C5836" i="1"/>
  <c r="C5835" i="1" s="1"/>
  <c r="C5708" i="1"/>
  <c r="C5499" i="1"/>
  <c r="C5440" i="1"/>
  <c r="C5411" i="1"/>
  <c r="C5410" i="1" s="1"/>
  <c r="C5358" i="1"/>
  <c r="C5357" i="1" s="1"/>
  <c r="C5344" i="1"/>
  <c r="C5343" i="1" s="1"/>
  <c r="C5095" i="1"/>
  <c r="C4987" i="1"/>
  <c r="C4925" i="1"/>
  <c r="C7143" i="1"/>
  <c r="C7137" i="1" s="1"/>
  <c r="C7136" i="1" s="1"/>
  <c r="C6815" i="1"/>
  <c r="C6705" i="1"/>
  <c r="C6633" i="1"/>
  <c r="C6299" i="1"/>
  <c r="C6116" i="1"/>
  <c r="C6002" i="1"/>
  <c r="C5904" i="1"/>
  <c r="C5553" i="1"/>
  <c r="C5427" i="1"/>
  <c r="C5426" i="1" s="1"/>
  <c r="C5209" i="1"/>
  <c r="C4877" i="1"/>
  <c r="C4319" i="1"/>
  <c r="C4721" i="1"/>
  <c r="C4341" i="1"/>
  <c r="C3705" i="1"/>
  <c r="C3678" i="1"/>
  <c r="C3519" i="1"/>
  <c r="C3508" i="1" s="1"/>
  <c r="C4729" i="1"/>
  <c r="C3920" i="1"/>
  <c r="C3712" i="1"/>
  <c r="C3181" i="1"/>
  <c r="C4329" i="1"/>
  <c r="C2799" i="1"/>
  <c r="C2706" i="1"/>
  <c r="C1980" i="1"/>
  <c r="C1969" i="1"/>
  <c r="C1795" i="1"/>
  <c r="C2507" i="1"/>
  <c r="C2404" i="1"/>
  <c r="C2107" i="1"/>
  <c r="C1913" i="1"/>
  <c r="C1136" i="1"/>
  <c r="C4402" i="1"/>
  <c r="C2966" i="1"/>
  <c r="C2864" i="1"/>
  <c r="C2859" i="1" s="1"/>
  <c r="C2829" i="1"/>
  <c r="C1601" i="1"/>
  <c r="C1575" i="1"/>
  <c r="C1177" i="1"/>
  <c r="C1000" i="1"/>
  <c r="C581" i="1"/>
  <c r="C425" i="1"/>
  <c r="C303" i="1"/>
  <c r="C291" i="1"/>
  <c r="C1585" i="1"/>
  <c r="C628" i="1"/>
  <c r="C589" i="1"/>
  <c r="C9" i="1"/>
  <c r="C366" i="1"/>
  <c r="C18" i="1"/>
  <c r="H11661" i="1"/>
  <c r="H11660" i="1" s="1"/>
  <c r="H11657" i="1"/>
  <c r="H11656" i="1" s="1"/>
  <c r="H11655" i="1" s="1"/>
  <c r="H11654" i="1" s="1"/>
  <c r="H11652" i="1"/>
  <c r="H11651" i="1" s="1"/>
  <c r="H11649" i="1"/>
  <c r="H11647" i="1"/>
  <c r="H11641" i="1"/>
  <c r="H11639" i="1"/>
  <c r="H11633" i="1"/>
  <c r="H11629" i="1"/>
  <c r="H11625" i="1"/>
  <c r="H11622" i="1"/>
  <c r="H11620" i="1"/>
  <c r="H11618" i="1"/>
  <c r="H11614" i="1"/>
  <c r="H11613" i="1" s="1"/>
  <c r="H11611" i="1"/>
  <c r="H11609" i="1"/>
  <c r="H11607" i="1"/>
  <c r="H11604" i="1"/>
  <c r="H11602" i="1"/>
  <c r="H11600" i="1"/>
  <c r="H11596" i="1"/>
  <c r="H11595" i="1" s="1"/>
  <c r="H11594" i="1" s="1"/>
  <c r="H11592" i="1"/>
  <c r="H11591" i="1" s="1"/>
  <c r="H11587" i="1"/>
  <c r="H11586" i="1" s="1"/>
  <c r="H11582" i="1"/>
  <c r="H11581" i="1" s="1"/>
  <c r="H11573" i="1"/>
  <c r="H11571" i="1"/>
  <c r="H11561" i="1"/>
  <c r="H11555" i="1"/>
  <c r="H11550" i="1"/>
  <c r="H11546" i="1"/>
  <c r="H11544" i="1"/>
  <c r="H11540" i="1"/>
  <c r="H11536" i="1"/>
  <c r="H11534" i="1"/>
  <c r="H11527" i="1"/>
  <c r="H11525" i="1"/>
  <c r="H11522" i="1"/>
  <c r="H11521" i="1" s="1"/>
  <c r="H11519" i="1"/>
  <c r="H11518" i="1" s="1"/>
  <c r="H11515" i="1"/>
  <c r="H11514" i="1" s="1"/>
  <c r="H11507" i="1"/>
  <c r="H11505" i="1"/>
  <c r="H11496" i="1"/>
  <c r="H11491" i="1"/>
  <c r="H11488" i="1"/>
  <c r="H11485" i="1"/>
  <c r="H11483" i="1"/>
  <c r="H11481" i="1"/>
  <c r="H11477" i="1"/>
  <c r="H11476" i="1" s="1"/>
  <c r="H11475" i="1" s="1"/>
  <c r="H11469" i="1"/>
  <c r="H11468" i="1" s="1"/>
  <c r="H11466" i="1"/>
  <c r="H11462" i="1"/>
  <c r="H11460" i="1"/>
  <c r="H11457" i="1"/>
  <c r="H11455" i="1"/>
  <c r="H11449" i="1"/>
  <c r="H11448" i="1" s="1"/>
  <c r="H11446" i="1"/>
  <c r="H11442" i="1"/>
  <c r="H11440" i="1"/>
  <c r="H11437" i="1"/>
  <c r="H11435" i="1"/>
  <c r="H11430" i="1"/>
  <c r="H11429" i="1" s="1"/>
  <c r="H11428" i="1" s="1"/>
  <c r="H11426" i="1"/>
  <c r="H11425" i="1" s="1"/>
  <c r="H11423" i="1"/>
  <c r="H11422" i="1" s="1"/>
  <c r="H11420" i="1"/>
  <c r="H11417" i="1"/>
  <c r="H11414" i="1"/>
  <c r="H11413" i="1" s="1"/>
  <c r="H11407" i="1"/>
  <c r="H11406" i="1" s="1"/>
  <c r="H11404" i="1"/>
  <c r="H11402" i="1"/>
  <c r="H11397" i="1"/>
  <c r="H11396" i="1" s="1"/>
  <c r="H11395" i="1" s="1"/>
  <c r="H11393" i="1"/>
  <c r="H11392" i="1" s="1"/>
  <c r="H11390" i="1"/>
  <c r="H11388" i="1"/>
  <c r="H11382" i="1"/>
  <c r="H11380" i="1"/>
  <c r="H11377" i="1"/>
  <c r="H11370" i="1"/>
  <c r="H11366" i="1"/>
  <c r="H11362" i="1"/>
  <c r="H11359" i="1"/>
  <c r="H11357" i="1"/>
  <c r="H11355" i="1"/>
  <c r="H11351" i="1"/>
  <c r="H11350" i="1" s="1"/>
  <c r="H11346" i="1"/>
  <c r="H11345" i="1" s="1"/>
  <c r="H11342" i="1"/>
  <c r="H11341" i="1" s="1"/>
  <c r="H11338" i="1"/>
  <c r="H11336" i="1"/>
  <c r="H11333" i="1"/>
  <c r="H11331" i="1"/>
  <c r="H11328" i="1"/>
  <c r="H11325" i="1"/>
  <c r="H11323" i="1"/>
  <c r="H11321" i="1"/>
  <c r="H11315" i="1"/>
  <c r="H11314" i="1" s="1"/>
  <c r="H11312" i="1"/>
  <c r="H11311" i="1" s="1"/>
  <c r="H11306" i="1"/>
  <c r="H11305" i="1" s="1"/>
  <c r="H11297" i="1"/>
  <c r="H11295" i="1"/>
  <c r="H11285" i="1"/>
  <c r="H11278" i="1"/>
  <c r="H11273" i="1"/>
  <c r="H11269" i="1"/>
  <c r="H11267" i="1"/>
  <c r="H11263" i="1"/>
  <c r="H11259" i="1"/>
  <c r="H11257" i="1"/>
  <c r="H11254" i="1"/>
  <c r="H11253" i="1" s="1"/>
  <c r="H11251" i="1"/>
  <c r="H11249" i="1"/>
  <c r="H11247" i="1"/>
  <c r="H11240" i="1"/>
  <c r="H11238" i="1"/>
  <c r="H11235" i="1"/>
  <c r="H11234" i="1" s="1"/>
  <c r="H11230" i="1"/>
  <c r="H11229" i="1" s="1"/>
  <c r="H11227" i="1"/>
  <c r="H11226" i="1" s="1"/>
  <c r="H11222" i="1"/>
  <c r="H11221" i="1" s="1"/>
  <c r="H11214" i="1"/>
  <c r="H11212" i="1"/>
  <c r="H11202" i="1"/>
  <c r="H11197" i="1"/>
  <c r="H11192" i="1"/>
  <c r="H11189" i="1"/>
  <c r="H11187" i="1"/>
  <c r="H11185" i="1"/>
  <c r="H11181" i="1"/>
  <c r="H11180" i="1" s="1"/>
  <c r="H11179" i="1" s="1"/>
  <c r="H11175" i="1"/>
  <c r="H11174" i="1" s="1"/>
  <c r="H11173" i="1" s="1"/>
  <c r="H11172" i="1" s="1"/>
  <c r="H11170" i="1"/>
  <c r="H11169" i="1" s="1"/>
  <c r="H11167" i="1"/>
  <c r="H11163" i="1"/>
  <c r="H11159" i="1"/>
  <c r="H11158" i="1" s="1"/>
  <c r="H11155" i="1"/>
  <c r="H11151" i="1"/>
  <c r="H11144" i="1"/>
  <c r="H11143" i="1" s="1"/>
  <c r="H11141" i="1"/>
  <c r="H11137" i="1"/>
  <c r="H11135" i="1"/>
  <c r="H11132" i="1"/>
  <c r="H11130" i="1"/>
  <c r="H11124" i="1"/>
  <c r="H11123" i="1" s="1"/>
  <c r="H11121" i="1"/>
  <c r="H11117" i="1"/>
  <c r="H11115" i="1"/>
  <c r="H11112" i="1"/>
  <c r="H11110" i="1"/>
  <c r="H11101" i="1"/>
  <c r="H11100" i="1" s="1"/>
  <c r="H11099" i="1" s="1"/>
  <c r="H11097" i="1"/>
  <c r="H11096" i="1" s="1"/>
  <c r="H11093" i="1"/>
  <c r="H11092" i="1" s="1"/>
  <c r="H11089" i="1"/>
  <c r="H11087" i="1"/>
  <c r="H11084" i="1"/>
  <c r="H11082" i="1"/>
  <c r="H11076" i="1"/>
  <c r="H11073" i="1"/>
  <c r="H11072" i="1" s="1"/>
  <c r="H11069" i="1"/>
  <c r="H11068" i="1" s="1"/>
  <c r="H11066" i="1"/>
  <c r="H11065" i="1" s="1"/>
  <c r="H11059" i="1"/>
  <c r="H11057" i="1"/>
  <c r="H11054" i="1"/>
  <c r="H11052" i="1"/>
  <c r="H11046" i="1"/>
  <c r="H11045" i="1" s="1"/>
  <c r="H11044" i="1" s="1"/>
  <c r="H11042" i="1"/>
  <c r="H11041" i="1" s="1"/>
  <c r="H11039" i="1"/>
  <c r="H11037" i="1"/>
  <c r="H11031" i="1"/>
  <c r="H11029" i="1"/>
  <c r="H11023" i="1"/>
  <c r="H11019" i="1"/>
  <c r="H11015" i="1"/>
  <c r="H11012" i="1"/>
  <c r="H11010" i="1"/>
  <c r="H11008" i="1"/>
  <c r="H11001" i="1"/>
  <c r="H11000" i="1" s="1"/>
  <c r="H10998" i="1"/>
  <c r="H10996" i="1"/>
  <c r="H10991" i="1"/>
  <c r="H10988" i="1"/>
  <c r="H10986" i="1"/>
  <c r="H10984" i="1"/>
  <c r="H10979" i="1"/>
  <c r="H10978" i="1" s="1"/>
  <c r="H10974" i="1"/>
  <c r="H10973" i="1" s="1"/>
  <c r="H10965" i="1"/>
  <c r="H10963" i="1"/>
  <c r="H10953" i="1"/>
  <c r="H10947" i="1"/>
  <c r="H10942" i="1"/>
  <c r="H10938" i="1"/>
  <c r="H10936" i="1"/>
  <c r="H10932" i="1"/>
  <c r="H10928" i="1"/>
  <c r="H10926" i="1"/>
  <c r="H10919" i="1"/>
  <c r="H10917" i="1"/>
  <c r="H10914" i="1"/>
  <c r="H10912" i="1"/>
  <c r="H10907" i="1"/>
  <c r="H10906" i="1" s="1"/>
  <c r="H10899" i="1"/>
  <c r="H10897" i="1"/>
  <c r="H10887" i="1"/>
  <c r="H10882" i="1"/>
  <c r="H10878" i="1"/>
  <c r="H10875" i="1"/>
  <c r="H10873" i="1"/>
  <c r="H10871" i="1"/>
  <c r="H10867" i="1"/>
  <c r="H10865" i="1"/>
  <c r="H10857" i="1"/>
  <c r="H10856" i="1" s="1"/>
  <c r="H10854" i="1"/>
  <c r="H10850" i="1"/>
  <c r="H10848" i="1"/>
  <c r="H10845" i="1"/>
  <c r="H10843" i="1"/>
  <c r="H10837" i="1"/>
  <c r="H10836" i="1" s="1"/>
  <c r="H10834" i="1"/>
  <c r="H10830" i="1"/>
  <c r="H10828" i="1"/>
  <c r="H10825" i="1"/>
  <c r="H10823" i="1"/>
  <c r="H10816" i="1"/>
  <c r="H10815" i="1" s="1"/>
  <c r="H10814" i="1" s="1"/>
  <c r="H10812" i="1"/>
  <c r="H10811" i="1" s="1"/>
  <c r="H10809" i="1"/>
  <c r="H10808" i="1" s="1"/>
  <c r="H10801" i="1"/>
  <c r="H10800" i="1" s="1"/>
  <c r="H10799" i="1" s="1"/>
  <c r="H10797" i="1"/>
  <c r="H10796" i="1" s="1"/>
  <c r="H10792" i="1"/>
  <c r="H10791" i="1" s="1"/>
  <c r="H10789" i="1"/>
  <c r="H10788" i="1" s="1"/>
  <c r="H10786" i="1"/>
  <c r="H10785" i="1" s="1"/>
  <c r="H10779" i="1"/>
  <c r="H10777" i="1"/>
  <c r="H10772" i="1"/>
  <c r="H10771" i="1" s="1"/>
  <c r="H10770" i="1" s="1"/>
  <c r="H10768" i="1"/>
  <c r="H10767" i="1" s="1"/>
  <c r="H10765" i="1"/>
  <c r="H10763" i="1"/>
  <c r="H10757" i="1"/>
  <c r="H10755" i="1"/>
  <c r="H10752" i="1"/>
  <c r="H10751" i="1" s="1"/>
  <c r="H10746" i="1"/>
  <c r="H10742" i="1"/>
  <c r="H10738" i="1"/>
  <c r="H10735" i="1"/>
  <c r="H10733" i="1"/>
  <c r="H10731" i="1"/>
  <c r="H10727" i="1"/>
  <c r="H10726" i="1" s="1"/>
  <c r="H10723" i="1"/>
  <c r="H10722" i="1" s="1"/>
  <c r="H10720" i="1"/>
  <c r="H10718" i="1"/>
  <c r="H10716" i="1"/>
  <c r="H10713" i="1"/>
  <c r="H10711" i="1"/>
  <c r="H10708" i="1"/>
  <c r="H10704" i="1"/>
  <c r="H10703" i="1" s="1"/>
  <c r="H10699" i="1"/>
  <c r="H10698" i="1" s="1"/>
  <c r="H10690" i="1"/>
  <c r="H10688" i="1"/>
  <c r="H10678" i="1"/>
  <c r="H10671" i="1"/>
  <c r="H10666" i="1"/>
  <c r="H10662" i="1"/>
  <c r="H10660" i="1"/>
  <c r="H10656" i="1"/>
  <c r="H10652" i="1"/>
  <c r="H10651" i="1" s="1"/>
  <c r="H10649" i="1"/>
  <c r="H10647" i="1"/>
  <c r="H10640" i="1"/>
  <c r="H10638" i="1"/>
  <c r="H10635" i="1"/>
  <c r="H10634" i="1" s="1"/>
  <c r="H10631" i="1"/>
  <c r="H10630" i="1" s="1"/>
  <c r="H10627" i="1"/>
  <c r="H10626" i="1" s="1"/>
  <c r="H10619" i="1"/>
  <c r="H10617" i="1"/>
  <c r="H10608" i="1"/>
  <c r="H10603" i="1"/>
  <c r="H10600" i="1"/>
  <c r="H10597" i="1"/>
  <c r="H10595" i="1"/>
  <c r="H10593" i="1"/>
  <c r="H10588" i="1"/>
  <c r="H10585" i="1"/>
  <c r="H10577" i="1"/>
  <c r="H10576" i="1" s="1"/>
  <c r="H10574" i="1"/>
  <c r="H10570" i="1"/>
  <c r="H10568" i="1"/>
  <c r="H10565" i="1"/>
  <c r="H10563" i="1"/>
  <c r="H10557" i="1"/>
  <c r="H10556" i="1" s="1"/>
  <c r="H10554" i="1"/>
  <c r="H10550" i="1"/>
  <c r="H10548" i="1"/>
  <c r="H10545" i="1"/>
  <c r="H10543" i="1"/>
  <c r="H10538" i="1"/>
  <c r="H10537" i="1" s="1"/>
  <c r="H10536" i="1" s="1"/>
  <c r="H10533" i="1"/>
  <c r="H10532" i="1" s="1"/>
  <c r="H10531" i="1" s="1"/>
  <c r="H10529" i="1"/>
  <c r="H10528" i="1" s="1"/>
  <c r="H10527" i="1" s="1"/>
  <c r="H10525" i="1"/>
  <c r="H10524" i="1" s="1"/>
  <c r="H10523" i="1" s="1"/>
  <c r="H10521" i="1"/>
  <c r="H10520" i="1" s="1"/>
  <c r="H10515" i="1"/>
  <c r="H10514" i="1" s="1"/>
  <c r="H10512" i="1"/>
  <c r="H10511" i="1" s="1"/>
  <c r="H10508" i="1"/>
  <c r="H10505" i="1"/>
  <c r="H10498" i="1"/>
  <c r="H10496" i="1"/>
  <c r="H10491" i="1"/>
  <c r="H10490" i="1" s="1"/>
  <c r="H10489" i="1" s="1"/>
  <c r="H10487" i="1"/>
  <c r="H10486" i="1" s="1"/>
  <c r="H10484" i="1"/>
  <c r="H10482" i="1"/>
  <c r="H10476" i="1"/>
  <c r="H10474" i="1"/>
  <c r="H10468" i="1"/>
  <c r="H10464" i="1"/>
  <c r="H10460" i="1"/>
  <c r="H10457" i="1"/>
  <c r="H10455" i="1"/>
  <c r="H10453" i="1"/>
  <c r="H10449" i="1"/>
  <c r="H10448" i="1" s="1"/>
  <c r="H10446" i="1"/>
  <c r="H10444" i="1"/>
  <c r="H10442" i="1"/>
  <c r="H10439" i="1"/>
  <c r="H10437" i="1"/>
  <c r="H10435" i="1"/>
  <c r="H10431" i="1"/>
  <c r="H10430" i="1" s="1"/>
  <c r="H10426" i="1"/>
  <c r="H10425" i="1" s="1"/>
  <c r="H10417" i="1"/>
  <c r="H10415" i="1"/>
  <c r="H10405" i="1"/>
  <c r="H10399" i="1"/>
  <c r="H10394" i="1"/>
  <c r="H10390" i="1"/>
  <c r="H10388" i="1"/>
  <c r="H10384" i="1"/>
  <c r="H10380" i="1"/>
  <c r="H10378" i="1"/>
  <c r="H10371" i="1"/>
  <c r="H10369" i="1"/>
  <c r="H10366" i="1"/>
  <c r="H10365" i="1" s="1"/>
  <c r="H10362" i="1"/>
  <c r="H10361" i="1" s="1"/>
  <c r="H10354" i="1"/>
  <c r="H10352" i="1"/>
  <c r="H10343" i="1"/>
  <c r="H10338" i="1"/>
  <c r="H10335" i="1"/>
  <c r="H10332" i="1"/>
  <c r="H10330" i="1"/>
  <c r="H10328" i="1"/>
  <c r="H10324" i="1"/>
  <c r="H10323" i="1" s="1"/>
  <c r="H10322" i="1" s="1"/>
  <c r="H10316" i="1"/>
  <c r="H10315" i="1" s="1"/>
  <c r="H10313" i="1"/>
  <c r="H10309" i="1"/>
  <c r="H10307" i="1"/>
  <c r="H10304" i="1"/>
  <c r="H10302" i="1"/>
  <c r="H10296" i="1"/>
  <c r="H10295" i="1" s="1"/>
  <c r="H10293" i="1"/>
  <c r="H10289" i="1"/>
  <c r="H10287" i="1"/>
  <c r="H10284" i="1"/>
  <c r="H10282" i="1"/>
  <c r="H10277" i="1"/>
  <c r="H10276" i="1" s="1"/>
  <c r="H10274" i="1"/>
  <c r="H10273" i="1" s="1"/>
  <c r="H10270" i="1"/>
  <c r="H10269" i="1" s="1"/>
  <c r="H10266" i="1"/>
  <c r="H10265" i="1" s="1"/>
  <c r="H10263" i="1"/>
  <c r="H10262" i="1" s="1"/>
  <c r="H10259" i="1"/>
  <c r="H10258" i="1" s="1"/>
  <c r="H10252" i="1"/>
  <c r="H10251" i="1" s="1"/>
  <c r="H10250" i="1" s="1"/>
  <c r="H10249" i="1" s="1"/>
  <c r="H10247" i="1"/>
  <c r="H10245" i="1"/>
  <c r="H10242" i="1"/>
  <c r="H10241" i="1" s="1"/>
  <c r="H10238" i="1"/>
  <c r="H10237" i="1" s="1"/>
  <c r="H10235" i="1"/>
  <c r="H10233" i="1"/>
  <c r="H10227" i="1"/>
  <c r="H10225" i="1"/>
  <c r="H10219" i="1"/>
  <c r="H10215" i="1"/>
  <c r="H10211" i="1"/>
  <c r="H10208" i="1"/>
  <c r="H10206" i="1"/>
  <c r="H10204" i="1"/>
  <c r="H10200" i="1"/>
  <c r="H10199" i="1" s="1"/>
  <c r="H10197" i="1"/>
  <c r="H10196" i="1" s="1"/>
  <c r="H10194" i="1"/>
  <c r="H10193" i="1" s="1"/>
  <c r="H10191" i="1"/>
  <c r="H10189" i="1"/>
  <c r="H10187" i="1"/>
  <c r="H10184" i="1"/>
  <c r="H10182" i="1"/>
  <c r="H10180" i="1"/>
  <c r="H10176" i="1"/>
  <c r="H10175" i="1" s="1"/>
  <c r="H10172" i="1"/>
  <c r="H10171" i="1" s="1"/>
  <c r="H10169" i="1"/>
  <c r="H10167" i="1"/>
  <c r="H10162" i="1"/>
  <c r="H10161" i="1" s="1"/>
  <c r="H10158" i="1"/>
  <c r="H10157" i="1" s="1"/>
  <c r="H10153" i="1"/>
  <c r="H10152" i="1" s="1"/>
  <c r="H10144" i="1"/>
  <c r="H10142" i="1"/>
  <c r="H10132" i="1"/>
  <c r="H10125" i="1"/>
  <c r="H10120" i="1"/>
  <c r="H10116" i="1"/>
  <c r="H10114" i="1"/>
  <c r="H10109" i="1"/>
  <c r="H10104" i="1"/>
  <c r="H10103" i="1" s="1"/>
  <c r="H10101" i="1"/>
  <c r="H10100" i="1" s="1"/>
  <c r="H10098" i="1"/>
  <c r="H10096" i="1"/>
  <c r="H10094" i="1"/>
  <c r="H10087" i="1"/>
  <c r="H10085" i="1"/>
  <c r="H10082" i="1"/>
  <c r="H10081" i="1" s="1"/>
  <c r="H10079" i="1"/>
  <c r="H10078" i="1" s="1"/>
  <c r="H10075" i="1"/>
  <c r="H10072" i="1"/>
  <c r="H10064" i="1"/>
  <c r="H10062" i="1"/>
  <c r="H10052" i="1"/>
  <c r="H10046" i="1"/>
  <c r="H10041" i="1"/>
  <c r="H10038" i="1"/>
  <c r="H10036" i="1"/>
  <c r="H10034" i="1"/>
  <c r="H10030" i="1"/>
  <c r="H10029" i="1" s="1"/>
  <c r="H10024" i="1"/>
  <c r="H10023" i="1" s="1"/>
  <c r="H10020" i="1"/>
  <c r="H10019" i="1" s="1"/>
  <c r="H10017" i="1"/>
  <c r="H10015" i="1"/>
  <c r="H10011" i="1"/>
  <c r="H10010" i="1" s="1"/>
  <c r="H10007" i="1"/>
  <c r="H10006" i="1" s="1"/>
  <c r="H10004" i="1"/>
  <c r="H10002" i="1"/>
  <c r="H9997" i="1"/>
  <c r="H9995" i="1"/>
  <c r="H9992" i="1"/>
  <c r="H9991" i="1" s="1"/>
  <c r="H9990" i="1" s="1"/>
  <c r="H9987" i="1"/>
  <c r="H9985" i="1"/>
  <c r="H9982" i="1"/>
  <c r="H9981" i="1" s="1"/>
  <c r="H9980" i="1" s="1"/>
  <c r="H9975" i="1"/>
  <c r="H9974" i="1" s="1"/>
  <c r="H9972" i="1"/>
  <c r="H9968" i="1"/>
  <c r="H9966" i="1"/>
  <c r="H9963" i="1"/>
  <c r="H9961" i="1"/>
  <c r="H9955" i="1"/>
  <c r="H9954" i="1" s="1"/>
  <c r="H9952" i="1"/>
  <c r="H9948" i="1"/>
  <c r="H9946" i="1"/>
  <c r="H9943" i="1"/>
  <c r="H9941" i="1"/>
  <c r="H9936" i="1"/>
  <c r="H9935" i="1" s="1"/>
  <c r="H9934" i="1" s="1"/>
  <c r="H9933" i="1" s="1"/>
  <c r="H9928" i="1"/>
  <c r="H9926" i="1"/>
  <c r="H9923" i="1"/>
  <c r="H9921" i="1"/>
  <c r="H9916" i="1"/>
  <c r="H9915" i="1" s="1"/>
  <c r="H9914" i="1" s="1"/>
  <c r="H9912" i="1"/>
  <c r="H9911" i="1" s="1"/>
  <c r="H9909" i="1"/>
  <c r="H9908" i="1" s="1"/>
  <c r="H9905" i="1"/>
  <c r="H9904" i="1" s="1"/>
  <c r="H9902" i="1"/>
  <c r="H9901" i="1" s="1"/>
  <c r="H9899" i="1"/>
  <c r="H9895" i="1"/>
  <c r="H9893" i="1"/>
  <c r="H9886" i="1"/>
  <c r="H9884" i="1"/>
  <c r="H9879" i="1"/>
  <c r="H9878" i="1" s="1"/>
  <c r="H9877" i="1" s="1"/>
  <c r="H9875" i="1"/>
  <c r="H9874" i="1" s="1"/>
  <c r="H9872" i="1"/>
  <c r="H9870" i="1"/>
  <c r="H9864" i="1"/>
  <c r="H9862" i="1"/>
  <c r="H9856" i="1"/>
  <c r="H9852" i="1"/>
  <c r="H9848" i="1"/>
  <c r="H9845" i="1"/>
  <c r="H9843" i="1"/>
  <c r="H9841" i="1"/>
  <c r="H9837" i="1"/>
  <c r="H9836" i="1" s="1"/>
  <c r="H9833" i="1"/>
  <c r="H9832" i="1" s="1"/>
  <c r="H9828" i="1"/>
  <c r="H9823" i="1"/>
  <c r="H9820" i="1"/>
  <c r="H9817" i="1"/>
  <c r="H9815" i="1"/>
  <c r="H9813" i="1"/>
  <c r="H9809" i="1"/>
  <c r="H9808" i="1" s="1"/>
  <c r="H9805" i="1"/>
  <c r="H9804" i="1" s="1"/>
  <c r="H9802" i="1"/>
  <c r="H9801" i="1" s="1"/>
  <c r="H9797" i="1"/>
  <c r="H9794" i="1"/>
  <c r="H9785" i="1"/>
  <c r="H9783" i="1"/>
  <c r="H9773" i="1"/>
  <c r="H9767" i="1"/>
  <c r="H9762" i="1"/>
  <c r="H9757" i="1"/>
  <c r="H9755" i="1"/>
  <c r="H9751" i="1"/>
  <c r="H9747" i="1"/>
  <c r="H9746" i="1" s="1"/>
  <c r="H9744" i="1"/>
  <c r="H9742" i="1"/>
  <c r="H9735" i="1"/>
  <c r="H9733" i="1"/>
  <c r="H9730" i="1"/>
  <c r="H9729" i="1" s="1"/>
  <c r="H9727" i="1"/>
  <c r="H9726" i="1" s="1"/>
  <c r="H9723" i="1"/>
  <c r="H9722" i="1" s="1"/>
  <c r="H9715" i="1"/>
  <c r="H9713" i="1"/>
  <c r="H9704" i="1"/>
  <c r="H9699" i="1"/>
  <c r="H9695" i="1"/>
  <c r="H9692" i="1"/>
  <c r="H9690" i="1"/>
  <c r="H9688" i="1"/>
  <c r="H9684" i="1"/>
  <c r="H9683" i="1" s="1"/>
  <c r="H9682" i="1" s="1"/>
  <c r="H9676" i="1"/>
  <c r="H9675" i="1" s="1"/>
  <c r="H9673" i="1"/>
  <c r="H9669" i="1"/>
  <c r="H9667" i="1"/>
  <c r="H9664" i="1"/>
  <c r="H9662" i="1"/>
  <c r="H9656" i="1"/>
  <c r="H9655" i="1" s="1"/>
  <c r="H9653" i="1"/>
  <c r="H9649" i="1"/>
  <c r="H9647" i="1"/>
  <c r="H9644" i="1"/>
  <c r="H9642" i="1"/>
  <c r="H9637" i="1"/>
  <c r="H9636" i="1" s="1"/>
  <c r="H9633" i="1"/>
  <c r="H9632" i="1" s="1"/>
  <c r="H9629" i="1"/>
  <c r="H9628" i="1" s="1"/>
  <c r="H9626" i="1"/>
  <c r="H9620" i="1"/>
  <c r="H9617" i="1"/>
  <c r="H9616" i="1" s="1"/>
  <c r="H9610" i="1"/>
  <c r="H9608" i="1"/>
  <c r="H9603" i="1"/>
  <c r="H9602" i="1" s="1"/>
  <c r="H9595" i="1"/>
  <c r="H9594" i="1" s="1"/>
  <c r="H9591" i="1"/>
  <c r="H9590" i="1" s="1"/>
  <c r="H9588" i="1"/>
  <c r="H9586" i="1"/>
  <c r="H9580" i="1"/>
  <c r="H9578" i="1"/>
  <c r="H9575" i="1"/>
  <c r="H9574" i="1" s="1"/>
  <c r="H9569" i="1"/>
  <c r="H9565" i="1"/>
  <c r="H9561" i="1"/>
  <c r="H9558" i="1"/>
  <c r="H9556" i="1"/>
  <c r="H9554" i="1"/>
  <c r="H9550" i="1"/>
  <c r="H9549" i="1" s="1"/>
  <c r="H9543" i="1"/>
  <c r="H9541" i="1"/>
  <c r="H9538" i="1"/>
  <c r="H9536" i="1"/>
  <c r="H9534" i="1"/>
  <c r="H9532" i="1"/>
  <c r="H9529" i="1"/>
  <c r="H9527" i="1"/>
  <c r="H9524" i="1"/>
  <c r="H9520" i="1"/>
  <c r="H9519" i="1" s="1"/>
  <c r="H9517" i="1"/>
  <c r="H9516" i="1" s="1"/>
  <c r="H9512" i="1"/>
  <c r="H9511" i="1" s="1"/>
  <c r="H9503" i="1"/>
  <c r="H9501" i="1"/>
  <c r="H9491" i="1"/>
  <c r="H9484" i="1"/>
  <c r="H9479" i="1"/>
  <c r="H9475" i="1"/>
  <c r="H9473" i="1"/>
  <c r="H9469" i="1"/>
  <c r="H9465" i="1"/>
  <c r="H9463" i="1"/>
  <c r="H9460" i="1"/>
  <c r="H9458" i="1"/>
  <c r="H9451" i="1"/>
  <c r="H9448" i="1"/>
  <c r="H9445" i="1"/>
  <c r="H9444" i="1" s="1"/>
  <c r="H9442" i="1"/>
  <c r="H9441" i="1" s="1"/>
  <c r="H9438" i="1"/>
  <c r="H9437" i="1" s="1"/>
  <c r="H9430" i="1"/>
  <c r="H9428" i="1"/>
  <c r="H9419" i="1"/>
  <c r="H9413" i="1"/>
  <c r="H9410" i="1"/>
  <c r="H9407" i="1"/>
  <c r="H9405" i="1"/>
  <c r="H9403" i="1"/>
  <c r="H9399" i="1"/>
  <c r="H9398" i="1" s="1"/>
  <c r="H9397" i="1" s="1"/>
  <c r="H9393" i="1"/>
  <c r="H9392" i="1" s="1"/>
  <c r="H9390" i="1"/>
  <c r="H9389" i="1" s="1"/>
  <c r="H9386" i="1"/>
  <c r="H9385" i="1" s="1"/>
  <c r="H9383" i="1"/>
  <c r="H9382" i="1" s="1"/>
  <c r="H9377" i="1"/>
  <c r="H9376" i="1" s="1"/>
  <c r="H9374" i="1"/>
  <c r="H9370" i="1"/>
  <c r="H9368" i="1"/>
  <c r="H9365" i="1"/>
  <c r="H9363" i="1"/>
  <c r="H9357" i="1"/>
  <c r="H9356" i="1" s="1"/>
  <c r="H9354" i="1"/>
  <c r="H9350" i="1"/>
  <c r="H9348" i="1"/>
  <c r="H9345" i="1"/>
  <c r="H9343" i="1"/>
  <c r="H9338" i="1"/>
  <c r="H9337" i="1" s="1"/>
  <c r="H9335" i="1"/>
  <c r="H9334" i="1" s="1"/>
  <c r="H9331" i="1"/>
  <c r="H9330" i="1" s="1"/>
  <c r="H9328" i="1"/>
  <c r="H9327" i="1" s="1"/>
  <c r="H9323" i="1"/>
  <c r="H9321" i="1"/>
  <c r="H9318" i="1"/>
  <c r="H9317" i="1" s="1"/>
  <c r="H9311" i="1"/>
  <c r="H9309" i="1"/>
  <c r="H9304" i="1"/>
  <c r="H9303" i="1" s="1"/>
  <c r="H9302" i="1" s="1"/>
  <c r="H9300" i="1"/>
  <c r="H9299" i="1" s="1"/>
  <c r="H9297" i="1"/>
  <c r="H9295" i="1"/>
  <c r="H9289" i="1"/>
  <c r="H9287" i="1"/>
  <c r="H9281" i="1"/>
  <c r="H9277" i="1"/>
  <c r="H9273" i="1"/>
  <c r="H9270" i="1"/>
  <c r="H9268" i="1"/>
  <c r="H9266" i="1"/>
  <c r="H9262" i="1"/>
  <c r="H9260" i="1"/>
  <c r="H9258" i="1"/>
  <c r="H9255" i="1"/>
  <c r="H9253" i="1"/>
  <c r="H9251" i="1"/>
  <c r="H9247" i="1"/>
  <c r="H9246" i="1" s="1"/>
  <c r="H9241" i="1"/>
  <c r="H9240" i="1" s="1"/>
  <c r="H9232" i="1"/>
  <c r="H9230" i="1"/>
  <c r="H9221" i="1"/>
  <c r="H9214" i="1"/>
  <c r="H9209" i="1"/>
  <c r="H9205" i="1"/>
  <c r="H9203" i="1"/>
  <c r="H9199" i="1"/>
  <c r="H9195" i="1"/>
  <c r="H9194" i="1" s="1"/>
  <c r="H9192" i="1"/>
  <c r="H9190" i="1"/>
  <c r="H9183" i="1"/>
  <c r="H9179" i="1"/>
  <c r="H9175" i="1"/>
  <c r="H9174" i="1" s="1"/>
  <c r="H9171" i="1"/>
  <c r="H9170" i="1" s="1"/>
  <c r="H9163" i="1"/>
  <c r="H9161" i="1"/>
  <c r="H9152" i="1"/>
  <c r="H9147" i="1"/>
  <c r="H9144" i="1"/>
  <c r="H9141" i="1"/>
  <c r="H9139" i="1"/>
  <c r="H9137" i="1"/>
  <c r="H9133" i="1"/>
  <c r="H9132" i="1" s="1"/>
  <c r="H9131" i="1" s="1"/>
  <c r="H9125" i="1"/>
  <c r="H9124" i="1" s="1"/>
  <c r="H9122" i="1"/>
  <c r="H9118" i="1"/>
  <c r="H9116" i="1"/>
  <c r="H9113" i="1"/>
  <c r="H9111" i="1"/>
  <c r="H9105" i="1"/>
  <c r="H9104" i="1" s="1"/>
  <c r="H9102" i="1"/>
  <c r="H9098" i="1"/>
  <c r="H9096" i="1"/>
  <c r="H9093" i="1"/>
  <c r="H9091" i="1"/>
  <c r="H9086" i="1"/>
  <c r="H9085" i="1" s="1"/>
  <c r="H9084" i="1" s="1"/>
  <c r="H9082" i="1"/>
  <c r="H9079" i="1"/>
  <c r="H9078" i="1" s="1"/>
  <c r="H9072" i="1"/>
  <c r="H9071" i="1" s="1"/>
  <c r="H9069" i="1"/>
  <c r="H9068" i="1" s="1"/>
  <c r="H9066" i="1"/>
  <c r="H9065" i="1" s="1"/>
  <c r="H9059" i="1"/>
  <c r="H9058" i="1" s="1"/>
  <c r="H9056" i="1"/>
  <c r="H9054" i="1" s="1"/>
  <c r="H9053" i="1" s="1"/>
  <c r="H9049" i="1"/>
  <c r="H9048" i="1" s="1"/>
  <c r="H9047" i="1" s="1"/>
  <c r="H9045" i="1"/>
  <c r="H9044" i="1" s="1"/>
  <c r="H9042" i="1"/>
  <c r="H9040" i="1"/>
  <c r="H9034" i="1"/>
  <c r="H9032" i="1"/>
  <c r="H9026" i="1"/>
  <c r="H9022" i="1"/>
  <c r="H9018" i="1"/>
  <c r="H9015" i="1"/>
  <c r="H9013" i="1"/>
  <c r="H9011" i="1"/>
  <c r="H9007" i="1"/>
  <c r="H9006" i="1" s="1"/>
  <c r="H9004" i="1"/>
  <c r="H9003" i="1" s="1"/>
  <c r="H9001" i="1"/>
  <c r="H9000" i="1" s="1"/>
  <c r="H8997" i="1"/>
  <c r="H8995" i="1"/>
  <c r="H8992" i="1"/>
  <c r="H8990" i="1"/>
  <c r="H8987" i="1"/>
  <c r="H8985" i="1"/>
  <c r="H8983" i="1"/>
  <c r="H8979" i="1"/>
  <c r="H8978" i="1" s="1"/>
  <c r="H8974" i="1"/>
  <c r="H8973" i="1" s="1"/>
  <c r="H8965" i="1"/>
  <c r="H8963" i="1"/>
  <c r="H8954" i="1"/>
  <c r="H8948" i="1"/>
  <c r="H8943" i="1"/>
  <c r="H8939" i="1"/>
  <c r="H8937" i="1"/>
  <c r="H8933" i="1"/>
  <c r="H8929" i="1"/>
  <c r="H8927" i="1"/>
  <c r="H8920" i="1"/>
  <c r="H8918" i="1"/>
  <c r="H8914" i="1"/>
  <c r="H8913" i="1" s="1"/>
  <c r="H8909" i="1"/>
  <c r="H8908" i="1" s="1"/>
  <c r="H8901" i="1"/>
  <c r="H8899" i="1"/>
  <c r="H8890" i="1"/>
  <c r="H8885" i="1"/>
  <c r="H8882" i="1"/>
  <c r="H8879" i="1"/>
  <c r="H8877" i="1"/>
  <c r="H8875" i="1"/>
  <c r="H8871" i="1"/>
  <c r="H8869" i="1"/>
  <c r="H8861" i="1"/>
  <c r="H8860" i="1" s="1"/>
  <c r="H8858" i="1"/>
  <c r="H8854" i="1"/>
  <c r="H8852" i="1"/>
  <c r="H8849" i="1"/>
  <c r="H8847" i="1"/>
  <c r="H8841" i="1"/>
  <c r="H8840" i="1" s="1"/>
  <c r="H8838" i="1"/>
  <c r="H8834" i="1"/>
  <c r="H8832" i="1"/>
  <c r="H8829" i="1"/>
  <c r="H8827" i="1"/>
  <c r="H8821" i="1"/>
  <c r="H8820" i="1" s="1"/>
  <c r="H8818" i="1"/>
  <c r="H8817" i="1" s="1"/>
  <c r="H8814" i="1"/>
  <c r="H8813" i="1" s="1"/>
  <c r="H8812" i="1" s="1"/>
  <c r="H8810" i="1"/>
  <c r="H8804" i="1"/>
  <c r="H8800" i="1"/>
  <c r="H8799" i="1" s="1"/>
  <c r="H8798" i="1" s="1"/>
  <c r="H8796" i="1"/>
  <c r="H8794" i="1"/>
  <c r="H8787" i="1"/>
  <c r="H8783" i="1"/>
  <c r="H8782" i="1" s="1"/>
  <c r="H8780" i="1"/>
  <c r="H8779" i="1" s="1"/>
  <c r="H8777" i="1"/>
  <c r="H8774" i="1"/>
  <c r="H8771" i="1"/>
  <c r="H8770" i="1" s="1"/>
  <c r="H8768" i="1"/>
  <c r="H8767" i="1" s="1"/>
  <c r="H8761" i="1"/>
  <c r="H8759" i="1"/>
  <c r="H8754" i="1"/>
  <c r="H8753" i="1" s="1"/>
  <c r="H8752" i="1" s="1"/>
  <c r="H8750" i="1"/>
  <c r="H8749" i="1" s="1"/>
  <c r="H8747" i="1"/>
  <c r="H8745" i="1"/>
  <c r="H8739" i="1"/>
  <c r="H8737" i="1"/>
  <c r="H8731" i="1"/>
  <c r="H8727" i="1"/>
  <c r="H8723" i="1"/>
  <c r="H8720" i="1"/>
  <c r="H8718" i="1"/>
  <c r="H8716" i="1"/>
  <c r="H8712" i="1"/>
  <c r="H8711" i="1" s="1"/>
  <c r="H8709" i="1"/>
  <c r="H8707" i="1"/>
  <c r="H8705" i="1"/>
  <c r="H8702" i="1"/>
  <c r="H8700" i="1"/>
  <c r="H8698" i="1"/>
  <c r="H8693" i="1"/>
  <c r="H8692" i="1" s="1"/>
  <c r="H8690" i="1"/>
  <c r="H8689" i="1" s="1"/>
  <c r="H8685" i="1"/>
  <c r="H8684" i="1" s="1"/>
  <c r="H8676" i="1"/>
  <c r="H8674" i="1"/>
  <c r="H8664" i="1"/>
  <c r="H8657" i="1"/>
  <c r="H8652" i="1"/>
  <c r="H8647" i="1"/>
  <c r="H8645" i="1"/>
  <c r="H8641" i="1"/>
  <c r="H8637" i="1"/>
  <c r="H8636" i="1" s="1"/>
  <c r="H8634" i="1"/>
  <c r="H8633" i="1" s="1"/>
  <c r="H8631" i="1"/>
  <c r="H8629" i="1"/>
  <c r="H8622" i="1"/>
  <c r="H8620" i="1"/>
  <c r="H8617" i="1"/>
  <c r="H8615" i="1"/>
  <c r="H8611" i="1"/>
  <c r="H8609" i="1"/>
  <c r="H8601" i="1"/>
  <c r="H8599" i="1"/>
  <c r="H8590" i="1"/>
  <c r="H8585" i="1"/>
  <c r="H8582" i="1"/>
  <c r="H8579" i="1"/>
  <c r="H8577" i="1"/>
  <c r="H8575" i="1"/>
  <c r="H8571" i="1"/>
  <c r="H8570" i="1" s="1"/>
  <c r="H8569" i="1" s="1"/>
  <c r="H8565" i="1"/>
  <c r="H8561" i="1"/>
  <c r="H8559" i="1"/>
  <c r="H8556" i="1"/>
  <c r="H8552" i="1"/>
  <c r="H8550" i="1"/>
  <c r="H8547" i="1"/>
  <c r="H8545" i="1"/>
  <c r="H8541" i="1"/>
  <c r="H8537" i="1"/>
  <c r="H8535" i="1"/>
  <c r="H8532" i="1"/>
  <c r="H8528" i="1"/>
  <c r="H8526" i="1"/>
  <c r="H8523" i="1"/>
  <c r="H8521" i="1"/>
  <c r="H8516" i="1"/>
  <c r="H8514" i="1"/>
  <c r="H8510" i="1"/>
  <c r="H8508" i="1"/>
  <c r="H8503" i="1"/>
  <c r="H8502" i="1" s="1"/>
  <c r="H8497" i="1"/>
  <c r="H8496" i="1" s="1"/>
  <c r="H8490" i="1"/>
  <c r="H8488" i="1"/>
  <c r="H8483" i="1"/>
  <c r="H8482" i="1" s="1"/>
  <c r="H8481" i="1" s="1"/>
  <c r="H8479" i="1"/>
  <c r="H8478" i="1" s="1"/>
  <c r="H8476" i="1"/>
  <c r="H8474" i="1"/>
  <c r="H8468" i="1"/>
  <c r="H8466" i="1"/>
  <c r="H8460" i="1"/>
  <c r="H8456" i="1"/>
  <c r="H8451" i="1"/>
  <c r="H8448" i="1"/>
  <c r="H8446" i="1"/>
  <c r="H8444" i="1"/>
  <c r="H8440" i="1"/>
  <c r="H8438" i="1"/>
  <c r="H8436" i="1"/>
  <c r="H8433" i="1"/>
  <c r="H8431" i="1"/>
  <c r="H8428" i="1"/>
  <c r="H8422" i="1"/>
  <c r="H8421" i="1" s="1"/>
  <c r="H8417" i="1"/>
  <c r="H8416" i="1" s="1"/>
  <c r="H8408" i="1"/>
  <c r="H8406" i="1"/>
  <c r="H8397" i="1"/>
  <c r="H8392" i="1"/>
  <c r="H8387" i="1"/>
  <c r="H8383" i="1"/>
  <c r="H8381" i="1"/>
  <c r="H8377" i="1"/>
  <c r="H8373" i="1"/>
  <c r="H8371" i="1"/>
  <c r="H8368" i="1"/>
  <c r="H8366" i="1"/>
  <c r="H8359" i="1"/>
  <c r="H8357" i="1"/>
  <c r="H8354" i="1"/>
  <c r="H8353" i="1" s="1"/>
  <c r="H8351" i="1"/>
  <c r="H8350" i="1" s="1"/>
  <c r="H8347" i="1"/>
  <c r="H8346" i="1" s="1"/>
  <c r="H8339" i="1"/>
  <c r="H8337" i="1"/>
  <c r="H8328" i="1"/>
  <c r="H8323" i="1"/>
  <c r="H8320" i="1"/>
  <c r="H8317" i="1"/>
  <c r="H8315" i="1"/>
  <c r="H8313" i="1"/>
  <c r="H8309" i="1"/>
  <c r="H8308" i="1" s="1"/>
  <c r="H8307" i="1" s="1"/>
  <c r="H8301" i="1"/>
  <c r="H8300" i="1" s="1"/>
  <c r="H8298" i="1"/>
  <c r="H8294" i="1"/>
  <c r="H8292" i="1"/>
  <c r="H8289" i="1"/>
  <c r="H8287" i="1"/>
  <c r="H8281" i="1"/>
  <c r="H8280" i="1" s="1"/>
  <c r="H8278" i="1"/>
  <c r="H8274" i="1"/>
  <c r="H8272" i="1"/>
  <c r="H8269" i="1"/>
  <c r="H8267" i="1"/>
  <c r="H8262" i="1"/>
  <c r="H8261" i="1" s="1"/>
  <c r="H8260" i="1" s="1"/>
  <c r="H8258" i="1"/>
  <c r="H8256" i="1"/>
  <c r="H8253" i="1"/>
  <c r="H8247" i="1"/>
  <c r="H8244" i="1"/>
  <c r="H8243" i="1" s="1"/>
  <c r="H8240" i="1"/>
  <c r="H8239" i="1" s="1"/>
  <c r="H8236" i="1"/>
  <c r="H8235" i="1" s="1"/>
  <c r="H8233" i="1"/>
  <c r="H8232" i="1" s="1"/>
  <c r="H8228" i="1"/>
  <c r="H8227" i="1" s="1"/>
  <c r="H8221" i="1"/>
  <c r="H8219" i="1"/>
  <c r="H8214" i="1"/>
  <c r="H8213" i="1" s="1"/>
  <c r="H8212" i="1" s="1"/>
  <c r="H8210" i="1"/>
  <c r="H8209" i="1" s="1"/>
  <c r="H8207" i="1"/>
  <c r="H8205" i="1"/>
  <c r="H8199" i="1"/>
  <c r="H8197" i="1"/>
  <c r="H8191" i="1"/>
  <c r="H8187" i="1"/>
  <c r="H8183" i="1"/>
  <c r="H8180" i="1"/>
  <c r="H8178" i="1"/>
  <c r="H8176" i="1"/>
  <c r="H8172" i="1"/>
  <c r="H8170" i="1"/>
  <c r="H8168" i="1"/>
  <c r="H8165" i="1"/>
  <c r="H8163" i="1"/>
  <c r="H8161" i="1"/>
  <c r="H8157" i="1"/>
  <c r="H8156" i="1" s="1"/>
  <c r="H8152" i="1"/>
  <c r="H8151" i="1" s="1"/>
  <c r="H8143" i="1"/>
  <c r="H8141" i="1"/>
  <c r="H8131" i="1"/>
  <c r="H8124" i="1"/>
  <c r="H8119" i="1"/>
  <c r="H8115" i="1"/>
  <c r="H8113" i="1"/>
  <c r="H8109" i="1"/>
  <c r="H8105" i="1"/>
  <c r="H8103" i="1"/>
  <c r="H8096" i="1"/>
  <c r="H8094" i="1"/>
  <c r="H8091" i="1"/>
  <c r="H8090" i="1" s="1"/>
  <c r="H8087" i="1"/>
  <c r="H8086" i="1" s="1"/>
  <c r="H8079" i="1"/>
  <c r="H8077" i="1"/>
  <c r="H8068" i="1"/>
  <c r="H8063" i="1"/>
  <c r="H8060" i="1"/>
  <c r="H8057" i="1"/>
  <c r="H8055" i="1"/>
  <c r="H8053" i="1"/>
  <c r="H8049" i="1"/>
  <c r="H8048" i="1" s="1"/>
  <c r="H8047" i="1" s="1"/>
  <c r="H8041" i="1"/>
  <c r="H8040" i="1" s="1"/>
  <c r="H8038" i="1"/>
  <c r="H8034" i="1"/>
  <c r="H8032" i="1"/>
  <c r="H8029" i="1"/>
  <c r="H8027" i="1"/>
  <c r="H8021" i="1"/>
  <c r="H8020" i="1" s="1"/>
  <c r="H8018" i="1"/>
  <c r="H8014" i="1"/>
  <c r="H8012" i="1"/>
  <c r="H8009" i="1"/>
  <c r="H8007" i="1"/>
  <c r="H7997" i="1"/>
  <c r="H7995" i="1"/>
  <c r="H7987" i="1"/>
  <c r="H7985" i="1"/>
  <c r="H7976" i="1"/>
  <c r="H7974" i="1"/>
  <c r="H7970" i="1"/>
  <c r="H7969" i="1" s="1"/>
  <c r="H7967" i="1"/>
  <c r="H7966" i="1" s="1"/>
  <c r="H7964" i="1"/>
  <c r="H7961" i="1"/>
  <c r="H7960" i="1" s="1"/>
  <c r="H7958" i="1"/>
  <c r="H7957" i="1" s="1"/>
  <c r="H7951" i="1"/>
  <c r="H7949" i="1"/>
  <c r="H7944" i="1"/>
  <c r="H7943" i="1" s="1"/>
  <c r="H7941" i="1"/>
  <c r="H7939" i="1"/>
  <c r="H7933" i="1"/>
  <c r="H7931" i="1"/>
  <c r="H7925" i="1"/>
  <c r="H7921" i="1"/>
  <c r="H7917" i="1"/>
  <c r="H7914" i="1"/>
  <c r="H7912" i="1"/>
  <c r="H7910" i="1"/>
  <c r="H7906" i="1"/>
  <c r="H7904" i="1"/>
  <c r="H7902" i="1"/>
  <c r="H7900" i="1"/>
  <c r="H7896" i="1"/>
  <c r="H7894" i="1"/>
  <c r="H7892" i="1"/>
  <c r="H7888" i="1"/>
  <c r="H7887" i="1" s="1"/>
  <c r="H7883" i="1"/>
  <c r="H7882" i="1" s="1"/>
  <c r="H7874" i="1"/>
  <c r="H7872" i="1"/>
  <c r="H7862" i="1"/>
  <c r="H7855" i="1"/>
  <c r="H7850" i="1"/>
  <c r="H7846" i="1"/>
  <c r="H7844" i="1"/>
  <c r="H7840" i="1"/>
  <c r="H7836" i="1"/>
  <c r="H7834" i="1"/>
  <c r="H7827" i="1"/>
  <c r="H7825" i="1"/>
  <c r="H7822" i="1"/>
  <c r="H7821" i="1" s="1"/>
  <c r="H7818" i="1"/>
  <c r="H7817" i="1" s="1"/>
  <c r="H7810" i="1"/>
  <c r="H7808" i="1"/>
  <c r="H7799" i="1"/>
  <c r="H7794" i="1"/>
  <c r="H7791" i="1"/>
  <c r="H7788" i="1"/>
  <c r="H7786" i="1"/>
  <c r="H7784" i="1"/>
  <c r="H7780" i="1"/>
  <c r="H7778" i="1"/>
  <c r="H7770" i="1"/>
  <c r="H7769" i="1" s="1"/>
  <c r="H7767" i="1"/>
  <c r="H7763" i="1"/>
  <c r="H7761" i="1"/>
  <c r="H7758" i="1"/>
  <c r="H7756" i="1"/>
  <c r="H7750" i="1"/>
  <c r="H7749" i="1" s="1"/>
  <c r="H7747" i="1"/>
  <c r="H7743" i="1"/>
  <c r="H7741" i="1"/>
  <c r="H7738" i="1"/>
  <c r="H7736" i="1"/>
  <c r="H7731" i="1"/>
  <c r="H7730" i="1" s="1"/>
  <c r="H7729" i="1" s="1"/>
  <c r="H7727" i="1"/>
  <c r="H7726" i="1" s="1"/>
  <c r="H7722" i="1"/>
  <c r="H7721" i="1" s="1"/>
  <c r="H7719" i="1"/>
  <c r="H7718" i="1" s="1"/>
  <c r="H7712" i="1"/>
  <c r="H7710" i="1"/>
  <c r="H7705" i="1"/>
  <c r="H7704" i="1" s="1"/>
  <c r="H7702" i="1"/>
  <c r="H7700" i="1"/>
  <c r="H7693" i="1"/>
  <c r="H7690" i="1"/>
  <c r="H7689" i="1" s="1"/>
  <c r="H7686" i="1"/>
  <c r="H7685" i="1" s="1"/>
  <c r="H7683" i="1"/>
  <c r="H7681" i="1"/>
  <c r="H7675" i="1"/>
  <c r="H7673" i="1"/>
  <c r="H7670" i="1"/>
  <c r="H7669" i="1" s="1"/>
  <c r="H7667" i="1"/>
  <c r="H7662" i="1"/>
  <c r="H7656" i="1"/>
  <c r="H7652" i="1"/>
  <c r="H7649" i="1"/>
  <c r="H7647" i="1"/>
  <c r="H7645" i="1"/>
  <c r="H7641" i="1"/>
  <c r="H7639" i="1"/>
  <c r="H7637" i="1"/>
  <c r="H7635" i="1"/>
  <c r="H7632" i="1"/>
  <c r="H7630" i="1"/>
  <c r="H7627" i="1"/>
  <c r="H7623" i="1"/>
  <c r="H7622" i="1" s="1"/>
  <c r="H7618" i="1"/>
  <c r="H7617" i="1" s="1"/>
  <c r="H7609" i="1"/>
  <c r="H7607" i="1"/>
  <c r="H7598" i="1"/>
  <c r="H7591" i="1"/>
  <c r="H7586" i="1"/>
  <c r="H7582" i="1"/>
  <c r="H7580" i="1"/>
  <c r="H7576" i="1"/>
  <c r="H7572" i="1"/>
  <c r="H7570" i="1"/>
  <c r="H7563" i="1"/>
  <c r="H7561" i="1"/>
  <c r="H7558" i="1"/>
  <c r="H7557" i="1" s="1"/>
  <c r="H7555" i="1"/>
  <c r="H7554" i="1" s="1"/>
  <c r="H7550" i="1"/>
  <c r="H7549" i="1" s="1"/>
  <c r="H7542" i="1"/>
  <c r="H7540" i="1"/>
  <c r="H7531" i="1"/>
  <c r="H7526" i="1"/>
  <c r="H7523" i="1"/>
  <c r="H7520" i="1"/>
  <c r="H7518" i="1"/>
  <c r="H7516" i="1"/>
  <c r="H7512" i="1"/>
  <c r="H7510" i="1"/>
  <c r="H7509" i="1" s="1"/>
  <c r="H7507" i="1"/>
  <c r="H7506" i="1" s="1"/>
  <c r="H7504" i="1"/>
  <c r="H7503" i="1" s="1"/>
  <c r="H7496" i="1"/>
  <c r="H7495" i="1" s="1"/>
  <c r="H7493" i="1"/>
  <c r="H7489" i="1"/>
  <c r="H7487" i="1"/>
  <c r="H7484" i="1"/>
  <c r="H7482" i="1"/>
  <c r="H7476" i="1"/>
  <c r="H7475" i="1" s="1"/>
  <c r="H7473" i="1"/>
  <c r="H7469" i="1"/>
  <c r="H7467" i="1"/>
  <c r="H7464" i="1"/>
  <c r="H7462" i="1"/>
  <c r="H7457" i="1"/>
  <c r="H7456" i="1" s="1"/>
  <c r="H7454" i="1"/>
  <c r="H7452" i="1"/>
  <c r="H7445" i="1"/>
  <c r="H7442" i="1"/>
  <c r="H7441" i="1" s="1"/>
  <c r="H7434" i="1"/>
  <c r="H7433" i="1" s="1"/>
  <c r="H7432" i="1" s="1"/>
  <c r="H7430" i="1"/>
  <c r="H7429" i="1" s="1"/>
  <c r="H7428" i="1" s="1"/>
  <c r="H7424" i="1"/>
  <c r="H7423" i="1" s="1"/>
  <c r="H7422" i="1" s="1"/>
  <c r="H7420" i="1"/>
  <c r="H7419" i="1" s="1"/>
  <c r="H7417" i="1"/>
  <c r="H7416" i="1" s="1"/>
  <c r="H7412" i="1"/>
  <c r="H7411" i="1" s="1"/>
  <c r="H7409" i="1"/>
  <c r="H7408" i="1" s="1"/>
  <c r="H7406" i="1"/>
  <c r="H7405" i="1" s="1"/>
  <c r="H7399" i="1"/>
  <c r="H7397" i="1"/>
  <c r="H7392" i="1"/>
  <c r="H7391" i="1" s="1"/>
  <c r="H7390" i="1" s="1"/>
  <c r="H7388" i="1"/>
  <c r="H7387" i="1" s="1"/>
  <c r="H7385" i="1"/>
  <c r="H7383" i="1"/>
  <c r="H7377" i="1"/>
  <c r="H7375" i="1"/>
  <c r="H7369" i="1"/>
  <c r="H7364" i="1"/>
  <c r="H7360" i="1"/>
  <c r="H7357" i="1"/>
  <c r="H7355" i="1"/>
  <c r="H7353" i="1"/>
  <c r="H7349" i="1"/>
  <c r="H7347" i="1"/>
  <c r="H7345" i="1"/>
  <c r="H7342" i="1"/>
  <c r="H7340" i="1"/>
  <c r="H7338" i="1"/>
  <c r="H7334" i="1"/>
  <c r="H7333" i="1" s="1"/>
  <c r="H7331" i="1"/>
  <c r="H7330" i="1" s="1"/>
  <c r="H7326" i="1"/>
  <c r="H7325" i="1" s="1"/>
  <c r="H7317" i="1"/>
  <c r="H7315" i="1"/>
  <c r="H7306" i="1"/>
  <c r="H7299" i="1"/>
  <c r="H7294" i="1"/>
  <c r="H7290" i="1"/>
  <c r="H7288" i="1"/>
  <c r="H7284" i="1"/>
  <c r="H7280" i="1"/>
  <c r="H7278" i="1"/>
  <c r="H7271" i="1"/>
  <c r="H7269" i="1"/>
  <c r="H7265" i="1"/>
  <c r="H7263" i="1"/>
  <c r="H7259" i="1"/>
  <c r="H7258" i="1" s="1"/>
  <c r="H7251" i="1"/>
  <c r="H7249" i="1"/>
  <c r="H7240" i="1"/>
  <c r="H7235" i="1"/>
  <c r="H7232" i="1"/>
  <c r="H7229" i="1"/>
  <c r="H7227" i="1"/>
  <c r="H7225" i="1"/>
  <c r="H7221" i="1"/>
  <c r="H7220" i="1" s="1"/>
  <c r="H7219" i="1" s="1"/>
  <c r="H7213" i="1"/>
  <c r="H7212" i="1" s="1"/>
  <c r="H7210" i="1"/>
  <c r="H7206" i="1"/>
  <c r="H7204" i="1"/>
  <c r="H7201" i="1"/>
  <c r="H7199" i="1"/>
  <c r="H7193" i="1"/>
  <c r="H7192" i="1" s="1"/>
  <c r="H7190" i="1"/>
  <c r="H7186" i="1"/>
  <c r="H7184" i="1"/>
  <c r="H7181" i="1"/>
  <c r="H7179" i="1"/>
  <c r="H7174" i="1"/>
  <c r="H7173" i="1" s="1"/>
  <c r="H7172" i="1" s="1"/>
  <c r="H7166" i="1"/>
  <c r="H7165" i="1" s="1"/>
  <c r="H7164" i="1" s="1"/>
  <c r="H7162" i="1"/>
  <c r="H7161" i="1" s="1"/>
  <c r="H7156" i="1"/>
  <c r="H7155" i="1" s="1"/>
  <c r="H7153" i="1"/>
  <c r="H7152" i="1" s="1"/>
  <c r="H7146" i="1"/>
  <c r="H7144" i="1"/>
  <c r="H7141" i="1"/>
  <c r="H7139" i="1" s="1"/>
  <c r="H7138" i="1" s="1"/>
  <c r="H7134" i="1"/>
  <c r="H7133" i="1" s="1"/>
  <c r="H7131" i="1"/>
  <c r="H7129" i="1"/>
  <c r="H7123" i="1"/>
  <c r="H7121" i="1"/>
  <c r="H7115" i="1"/>
  <c r="H7111" i="1"/>
  <c r="H7107" i="1"/>
  <c r="H7104" i="1"/>
  <c r="H7102" i="1"/>
  <c r="H7100" i="1"/>
  <c r="H7096" i="1"/>
  <c r="H7095" i="1" s="1"/>
  <c r="H7093" i="1"/>
  <c r="H7091" i="1"/>
  <c r="H7089" i="1"/>
  <c r="H7086" i="1"/>
  <c r="H7084" i="1"/>
  <c r="H7082" i="1"/>
  <c r="H7078" i="1"/>
  <c r="H7077" i="1" s="1"/>
  <c r="H7072" i="1"/>
  <c r="H7071" i="1" s="1"/>
  <c r="H7063" i="1"/>
  <c r="H7061" i="1"/>
  <c r="H7052" i="1"/>
  <c r="H7047" i="1"/>
  <c r="H7042" i="1"/>
  <c r="H7038" i="1"/>
  <c r="H7036" i="1"/>
  <c r="H7032" i="1"/>
  <c r="H7028" i="1"/>
  <c r="H7027" i="1" s="1"/>
  <c r="H7025" i="1"/>
  <c r="H7023" i="1"/>
  <c r="H7016" i="1"/>
  <c r="H7013" i="1"/>
  <c r="H7010" i="1"/>
  <c r="H7009" i="1" s="1"/>
  <c r="H7006" i="1"/>
  <c r="H7005" i="1" s="1"/>
  <c r="H6998" i="1"/>
  <c r="H6996" i="1"/>
  <c r="H6987" i="1"/>
  <c r="H6982" i="1"/>
  <c r="H6979" i="1"/>
  <c r="H6976" i="1"/>
  <c r="H6974" i="1"/>
  <c r="H6972" i="1"/>
  <c r="H6968" i="1"/>
  <c r="H6967" i="1" s="1"/>
  <c r="H6966" i="1" s="1"/>
  <c r="H6960" i="1"/>
  <c r="H6959" i="1" s="1"/>
  <c r="H6957" i="1"/>
  <c r="H6953" i="1"/>
  <c r="H6951" i="1"/>
  <c r="H6948" i="1"/>
  <c r="H6946" i="1"/>
  <c r="H6940" i="1"/>
  <c r="H6939" i="1" s="1"/>
  <c r="H6937" i="1"/>
  <c r="H6933" i="1"/>
  <c r="H6931" i="1"/>
  <c r="H6928" i="1"/>
  <c r="H6926" i="1"/>
  <c r="H6921" i="1"/>
  <c r="H6920" i="1" s="1"/>
  <c r="H6919" i="1" s="1"/>
  <c r="H6917" i="1"/>
  <c r="H6916" i="1" s="1"/>
  <c r="H6909" i="1"/>
  <c r="H6907" i="1"/>
  <c r="H6903" i="1"/>
  <c r="H6901" i="1"/>
  <c r="H6897" i="1"/>
  <c r="H6896" i="1" s="1"/>
  <c r="H6892" i="1"/>
  <c r="H6891" i="1" s="1"/>
  <c r="H6885" i="1"/>
  <c r="H6883" i="1"/>
  <c r="H6878" i="1"/>
  <c r="H6877" i="1" s="1"/>
  <c r="H6876" i="1" s="1"/>
  <c r="H6874" i="1"/>
  <c r="H6873" i="1" s="1"/>
  <c r="H6871" i="1"/>
  <c r="H6869" i="1"/>
  <c r="H6863" i="1"/>
  <c r="H6861" i="1"/>
  <c r="H6855" i="1"/>
  <c r="H6851" i="1"/>
  <c r="H6847" i="1"/>
  <c r="H6844" i="1"/>
  <c r="H6842" i="1"/>
  <c r="H6840" i="1"/>
  <c r="H6835" i="1"/>
  <c r="H6834" i="1" s="1"/>
  <c r="H6832" i="1"/>
  <c r="H6830" i="1"/>
  <c r="H6827" i="1"/>
  <c r="H6825" i="1"/>
  <c r="H6823" i="1"/>
  <c r="H6820" i="1"/>
  <c r="H6818" i="1"/>
  <c r="H6816" i="1"/>
  <c r="H6811" i="1"/>
  <c r="H6810" i="1" s="1"/>
  <c r="H6805" i="1"/>
  <c r="H6804" i="1" s="1"/>
  <c r="H6796" i="1"/>
  <c r="H6794" i="1"/>
  <c r="H6784" i="1"/>
  <c r="H6777" i="1"/>
  <c r="H6772" i="1"/>
  <c r="H6768" i="1"/>
  <c r="H6766" i="1"/>
  <c r="H6762" i="1"/>
  <c r="H6758" i="1"/>
  <c r="H6757" i="1" s="1"/>
  <c r="H6755" i="1"/>
  <c r="H6753" i="1"/>
  <c r="H6746" i="1"/>
  <c r="H6744" i="1"/>
  <c r="H6740" i="1"/>
  <c r="H6739" i="1" s="1"/>
  <c r="H6737" i="1"/>
  <c r="H6736" i="1" s="1"/>
  <c r="H6733" i="1"/>
  <c r="H6732" i="1" s="1"/>
  <c r="H6725" i="1"/>
  <c r="H6723" i="1"/>
  <c r="H6714" i="1"/>
  <c r="H6709" i="1"/>
  <c r="H6706" i="1"/>
  <c r="H6703" i="1"/>
  <c r="H6701" i="1"/>
  <c r="H6699" i="1"/>
  <c r="H6695" i="1"/>
  <c r="H6694" i="1" s="1"/>
  <c r="H6693" i="1" s="1"/>
  <c r="H6687" i="1"/>
  <c r="H6686" i="1" s="1"/>
  <c r="H6684" i="1"/>
  <c r="H6680" i="1"/>
  <c r="H6678" i="1"/>
  <c r="H6675" i="1"/>
  <c r="H6673" i="1"/>
  <c r="H6667" i="1"/>
  <c r="H6666" i="1" s="1"/>
  <c r="H6664" i="1"/>
  <c r="H6660" i="1"/>
  <c r="H6658" i="1"/>
  <c r="H6655" i="1"/>
  <c r="H6653" i="1"/>
  <c r="H6645" i="1"/>
  <c r="H6644" i="1" s="1"/>
  <c r="H6643" i="1" s="1"/>
  <c r="H6641" i="1"/>
  <c r="H6640" i="1" s="1"/>
  <c r="H6635" i="1"/>
  <c r="H6634" i="1" s="1"/>
  <c r="H6626" i="1"/>
  <c r="H6623" i="1"/>
  <c r="H6619" i="1"/>
  <c r="H6618" i="1" s="1"/>
  <c r="H6616" i="1"/>
  <c r="H6612" i="1"/>
  <c r="H6605" i="1"/>
  <c r="H6604" i="1" s="1"/>
  <c r="H6603" i="1" s="1"/>
  <c r="H6602" i="1" s="1"/>
  <c r="H6600" i="1"/>
  <c r="H6599" i="1" s="1"/>
  <c r="H6597" i="1"/>
  <c r="H6596" i="1" s="1"/>
  <c r="H6593" i="1"/>
  <c r="H6592" i="1" s="1"/>
  <c r="H6590" i="1"/>
  <c r="H6588" i="1"/>
  <c r="H6582" i="1"/>
  <c r="H6580" i="1"/>
  <c r="H6577" i="1"/>
  <c r="H6572" i="1"/>
  <c r="H6568" i="1"/>
  <c r="H6564" i="1"/>
  <c r="H6561" i="1"/>
  <c r="H6559" i="1"/>
  <c r="H6557" i="1"/>
  <c r="H6553" i="1"/>
  <c r="H6551" i="1"/>
  <c r="H6549" i="1"/>
  <c r="H6546" i="1"/>
  <c r="H6544" i="1"/>
  <c r="H6542" i="1"/>
  <c r="H6538" i="1"/>
  <c r="H6537" i="1" s="1"/>
  <c r="H6536" i="1" s="1"/>
  <c r="H6534" i="1"/>
  <c r="H6533" i="1" s="1"/>
  <c r="H6529" i="1"/>
  <c r="H6528" i="1" s="1"/>
  <c r="H6520" i="1"/>
  <c r="H6518" i="1"/>
  <c r="H6508" i="1"/>
  <c r="H6501" i="1"/>
  <c r="H6496" i="1"/>
  <c r="H6492" i="1"/>
  <c r="H6490" i="1"/>
  <c r="H6486" i="1"/>
  <c r="H6482" i="1"/>
  <c r="H6481" i="1" s="1"/>
  <c r="H6479" i="1"/>
  <c r="H6477" i="1"/>
  <c r="H6470" i="1"/>
  <c r="H6468" i="1"/>
  <c r="H6465" i="1"/>
  <c r="H6464" i="1" s="1"/>
  <c r="H6460" i="1"/>
  <c r="H6459" i="1" s="1"/>
  <c r="H6452" i="1"/>
  <c r="H6450" i="1"/>
  <c r="H6441" i="1"/>
  <c r="H6436" i="1"/>
  <c r="H6433" i="1"/>
  <c r="H6430" i="1"/>
  <c r="H6428" i="1"/>
  <c r="H6426" i="1"/>
  <c r="H6422" i="1"/>
  <c r="H6421" i="1" s="1"/>
  <c r="H6420" i="1" s="1"/>
  <c r="H6414" i="1"/>
  <c r="H6413" i="1" s="1"/>
  <c r="H6411" i="1"/>
  <c r="H6407" i="1"/>
  <c r="H6405" i="1"/>
  <c r="H6402" i="1"/>
  <c r="H6400" i="1"/>
  <c r="H6394" i="1"/>
  <c r="H6393" i="1" s="1"/>
  <c r="H6391" i="1"/>
  <c r="H6387" i="1"/>
  <c r="H6385" i="1"/>
  <c r="H6382" i="1"/>
  <c r="H6380" i="1"/>
  <c r="H6371" i="1"/>
  <c r="H6370" i="1" s="1"/>
  <c r="H6369" i="1" s="1"/>
  <c r="H6367" i="1"/>
  <c r="H6366" i="1" s="1"/>
  <c r="H6365" i="1" s="1"/>
  <c r="H6363" i="1"/>
  <c r="H6362" i="1" s="1"/>
  <c r="H6360" i="1"/>
  <c r="H6359" i="1" s="1"/>
  <c r="H6353" i="1"/>
  <c r="H6352" i="1" s="1"/>
  <c r="H6350" i="1"/>
  <c r="H6349" i="1" s="1"/>
  <c r="H6347" i="1"/>
  <c r="H6346" i="1" s="1"/>
  <c r="H6344" i="1"/>
  <c r="H6343" i="1" s="1"/>
  <c r="H6337" i="1"/>
  <c r="H6335" i="1"/>
  <c r="H6330" i="1"/>
  <c r="H6329" i="1" s="1"/>
  <c r="H6327" i="1"/>
  <c r="H6325" i="1"/>
  <c r="H6319" i="1"/>
  <c r="H6317" i="1"/>
  <c r="H6309" i="1"/>
  <c r="H6304" i="1"/>
  <c r="H6300" i="1"/>
  <c r="H6297" i="1"/>
  <c r="H6295" i="1"/>
  <c r="H6293" i="1"/>
  <c r="H6289" i="1"/>
  <c r="H6288" i="1" s="1"/>
  <c r="H6284" i="1"/>
  <c r="H6282" i="1"/>
  <c r="H6280" i="1"/>
  <c r="H6277" i="1"/>
  <c r="H6275" i="1"/>
  <c r="H6273" i="1"/>
  <c r="H6269" i="1"/>
  <c r="H6268" i="1" s="1"/>
  <c r="H6264" i="1"/>
  <c r="H6263" i="1" s="1"/>
  <c r="H6255" i="1"/>
  <c r="H6253" i="1"/>
  <c r="H6244" i="1"/>
  <c r="H6237" i="1"/>
  <c r="H6232" i="1"/>
  <c r="H6228" i="1"/>
  <c r="H6226" i="1"/>
  <c r="H6222" i="1"/>
  <c r="H6218" i="1"/>
  <c r="H6216" i="1"/>
  <c r="H6209" i="1"/>
  <c r="H6207" i="1"/>
  <c r="H6201" i="1"/>
  <c r="H6200" i="1" s="1"/>
  <c r="H6197" i="1"/>
  <c r="H6196" i="1" s="1"/>
  <c r="H6189" i="1"/>
  <c r="H6187" i="1"/>
  <c r="H6178" i="1"/>
  <c r="H6173" i="1"/>
  <c r="H6170" i="1"/>
  <c r="H6167" i="1"/>
  <c r="H6165" i="1"/>
  <c r="H6163" i="1"/>
  <c r="H6159" i="1"/>
  <c r="H6158" i="1" s="1"/>
  <c r="H6157" i="1" s="1"/>
  <c r="H6151" i="1"/>
  <c r="H6150" i="1" s="1"/>
  <c r="H6148" i="1"/>
  <c r="H6144" i="1"/>
  <c r="H6142" i="1"/>
  <c r="H6139" i="1"/>
  <c r="H6137" i="1"/>
  <c r="H6131" i="1"/>
  <c r="H6130" i="1" s="1"/>
  <c r="H6128" i="1"/>
  <c r="H6124" i="1"/>
  <c r="H6122" i="1"/>
  <c r="H6119" i="1"/>
  <c r="H6117" i="1"/>
  <c r="H6109" i="1"/>
  <c r="H6107" i="1"/>
  <c r="H6106" i="1" s="1"/>
  <c r="H6105" i="1" s="1"/>
  <c r="H6103" i="1"/>
  <c r="H6102" i="1" s="1"/>
  <c r="H6100" i="1"/>
  <c r="H6096" i="1"/>
  <c r="H6093" i="1"/>
  <c r="H6092" i="1" s="1"/>
  <c r="H6086" i="1"/>
  <c r="H6084" i="1"/>
  <c r="H6079" i="1"/>
  <c r="H6078" i="1" s="1"/>
  <c r="H6075" i="1"/>
  <c r="H6074" i="1" s="1"/>
  <c r="H6072" i="1"/>
  <c r="H6071" i="1" s="1"/>
  <c r="H6068" i="1"/>
  <c r="H6067" i="1" s="1"/>
  <c r="H6065" i="1"/>
  <c r="H6063" i="1"/>
  <c r="H6056" i="1"/>
  <c r="H6054" i="1"/>
  <c r="H6048" i="1"/>
  <c r="H6044" i="1"/>
  <c r="H6040" i="1"/>
  <c r="H6037" i="1"/>
  <c r="H6035" i="1"/>
  <c r="H6033" i="1"/>
  <c r="H6029" i="1"/>
  <c r="H6027" i="1"/>
  <c r="H6025" i="1"/>
  <c r="H6022" i="1"/>
  <c r="H6020" i="1"/>
  <c r="H6018" i="1"/>
  <c r="H6014" i="1"/>
  <c r="H6013" i="1" s="1"/>
  <c r="H6011" i="1"/>
  <c r="H6010" i="1" s="1"/>
  <c r="H6005" i="1"/>
  <c r="H6003" i="1"/>
  <c r="H5994" i="1"/>
  <c r="H5992" i="1"/>
  <c r="H5982" i="1"/>
  <c r="H5975" i="1"/>
  <c r="H5970" i="1"/>
  <c r="H5966" i="1"/>
  <c r="H5964" i="1"/>
  <c r="H5960" i="1"/>
  <c r="H5956" i="1"/>
  <c r="H5955" i="1" s="1"/>
  <c r="H5953" i="1"/>
  <c r="H5951" i="1"/>
  <c r="H5944" i="1"/>
  <c r="H5942" i="1"/>
  <c r="H5939" i="1"/>
  <c r="H5938" i="1" s="1"/>
  <c r="H5936" i="1"/>
  <c r="H5935" i="1" s="1"/>
  <c r="H5932" i="1"/>
  <c r="H5931" i="1" s="1"/>
  <c r="H5924" i="1"/>
  <c r="H5922" i="1"/>
  <c r="H5913" i="1"/>
  <c r="H5908" i="1"/>
  <c r="H5905" i="1"/>
  <c r="H5902" i="1"/>
  <c r="H5900" i="1"/>
  <c r="H5898" i="1"/>
  <c r="H5894" i="1"/>
  <c r="H5893" i="1" s="1"/>
  <c r="H5892" i="1" s="1"/>
  <c r="H5886" i="1"/>
  <c r="H5885" i="1" s="1"/>
  <c r="H5883" i="1"/>
  <c r="H5879" i="1"/>
  <c r="H5877" i="1"/>
  <c r="H5874" i="1"/>
  <c r="H5872" i="1"/>
  <c r="H5866" i="1"/>
  <c r="H5865" i="1" s="1"/>
  <c r="H5863" i="1"/>
  <c r="H5859" i="1"/>
  <c r="H5857" i="1"/>
  <c r="H5854" i="1"/>
  <c r="H5852" i="1"/>
  <c r="H5847" i="1"/>
  <c r="H5846" i="1" s="1"/>
  <c r="H5845" i="1" s="1"/>
  <c r="H5843" i="1"/>
  <c r="H5842" i="1" s="1"/>
  <c r="H5838" i="1"/>
  <c r="H5837" i="1" s="1"/>
  <c r="H5831" i="1"/>
  <c r="H5830" i="1" s="1"/>
  <c r="H5829" i="1" s="1"/>
  <c r="H5828" i="1" s="1"/>
  <c r="H5826" i="1"/>
  <c r="H5825" i="1" s="1"/>
  <c r="H5823" i="1"/>
  <c r="H5821" i="1"/>
  <c r="H5815" i="1"/>
  <c r="H5813" i="1"/>
  <c r="H5807" i="1"/>
  <c r="H5803" i="1"/>
  <c r="H5799" i="1"/>
  <c r="H5796" i="1"/>
  <c r="H5794" i="1"/>
  <c r="H5792" i="1"/>
  <c r="H5788" i="1"/>
  <c r="H5786" i="1"/>
  <c r="H5784" i="1"/>
  <c r="H5781" i="1"/>
  <c r="H5779" i="1"/>
  <c r="H5776" i="1"/>
  <c r="H5772" i="1"/>
  <c r="H5771" i="1" s="1"/>
  <c r="H5767" i="1"/>
  <c r="H5766" i="1" s="1"/>
  <c r="H5758" i="1"/>
  <c r="H5756" i="1"/>
  <c r="H5747" i="1"/>
  <c r="H5742" i="1"/>
  <c r="H5737" i="1"/>
  <c r="H5733" i="1"/>
  <c r="H5731" i="1"/>
  <c r="H5727" i="1"/>
  <c r="H5723" i="1"/>
  <c r="H5721" i="1"/>
  <c r="H5711" i="1"/>
  <c r="H5709" i="1"/>
  <c r="H5706" i="1"/>
  <c r="H5705" i="1" s="1"/>
  <c r="H5702" i="1"/>
  <c r="H5701" i="1" s="1"/>
  <c r="H5694" i="1"/>
  <c r="H5692" i="1"/>
  <c r="H5683" i="1"/>
  <c r="H5678" i="1"/>
  <c r="H5675" i="1"/>
  <c r="H5672" i="1"/>
  <c r="H5670" i="1"/>
  <c r="H5668" i="1"/>
  <c r="H5664" i="1"/>
  <c r="H5663" i="1" s="1"/>
  <c r="H5662" i="1" s="1"/>
  <c r="H5656" i="1"/>
  <c r="H5655" i="1" s="1"/>
  <c r="H5653" i="1"/>
  <c r="H5649" i="1"/>
  <c r="H5647" i="1"/>
  <c r="H5644" i="1"/>
  <c r="H5642" i="1"/>
  <c r="H5636" i="1"/>
  <c r="H5635" i="1" s="1"/>
  <c r="H5633" i="1"/>
  <c r="H5629" i="1"/>
  <c r="H5627" i="1"/>
  <c r="H5624" i="1"/>
  <c r="H5622" i="1"/>
  <c r="H5617" i="1"/>
  <c r="H5616" i="1" s="1"/>
  <c r="H5615" i="1" s="1"/>
  <c r="H5613" i="1"/>
  <c r="H5611" i="1"/>
  <c r="H5608" i="1"/>
  <c r="H5604" i="1"/>
  <c r="H5597" i="1"/>
  <c r="H5596" i="1" s="1"/>
  <c r="H5595" i="1" s="1"/>
  <c r="H5594" i="1" s="1"/>
  <c r="H5592" i="1"/>
  <c r="H5591" i="1" s="1"/>
  <c r="H5590" i="1" s="1"/>
  <c r="H5588" i="1"/>
  <c r="H5587" i="1" s="1"/>
  <c r="H5585" i="1"/>
  <c r="H5583" i="1"/>
  <c r="H5577" i="1"/>
  <c r="H5575" i="1"/>
  <c r="H5569" i="1"/>
  <c r="H5565" i="1"/>
  <c r="H5561" i="1"/>
  <c r="H5558" i="1"/>
  <c r="H5556" i="1"/>
  <c r="H5554" i="1"/>
  <c r="H5550" i="1"/>
  <c r="H5548" i="1"/>
  <c r="H5546" i="1"/>
  <c r="H5543" i="1"/>
  <c r="H5541" i="1"/>
  <c r="H5539" i="1"/>
  <c r="H5535" i="1"/>
  <c r="H5534" i="1" s="1"/>
  <c r="H5530" i="1"/>
  <c r="H5529" i="1" s="1"/>
  <c r="H5521" i="1"/>
  <c r="H5519" i="1"/>
  <c r="H5510" i="1"/>
  <c r="H5505" i="1"/>
  <c r="H5500" i="1"/>
  <c r="H5496" i="1"/>
  <c r="H5494" i="1"/>
  <c r="H5490" i="1"/>
  <c r="H5486" i="1"/>
  <c r="H5484" i="1"/>
  <c r="H5477" i="1"/>
  <c r="H5475" i="1"/>
  <c r="H5472" i="1"/>
  <c r="H5471" i="1" s="1"/>
  <c r="H5468" i="1"/>
  <c r="H5467" i="1" s="1"/>
  <c r="H5460" i="1"/>
  <c r="H5458" i="1"/>
  <c r="H5449" i="1"/>
  <c r="H5444" i="1"/>
  <c r="H5441" i="1"/>
  <c r="H5438" i="1"/>
  <c r="H5436" i="1"/>
  <c r="H5434" i="1"/>
  <c r="H5430" i="1"/>
  <c r="H5428" i="1"/>
  <c r="H5422" i="1"/>
  <c r="H5421" i="1" s="1"/>
  <c r="H5420" i="1" s="1"/>
  <c r="H5418" i="1"/>
  <c r="H5417" i="1" s="1"/>
  <c r="H5413" i="1"/>
  <c r="H5412" i="1" s="1"/>
  <c r="H5406" i="1"/>
  <c r="H5405" i="1" s="1"/>
  <c r="H5403" i="1"/>
  <c r="H5399" i="1"/>
  <c r="H5397" i="1"/>
  <c r="H5394" i="1"/>
  <c r="H5392" i="1"/>
  <c r="H5386" i="1"/>
  <c r="H5385" i="1" s="1"/>
  <c r="H5383" i="1"/>
  <c r="H5379" i="1"/>
  <c r="H5377" i="1"/>
  <c r="H5374" i="1"/>
  <c r="H5372" i="1"/>
  <c r="H5367" i="1"/>
  <c r="H5366" i="1" s="1"/>
  <c r="H5365" i="1" s="1"/>
  <c r="H5363" i="1"/>
  <c r="H5362" i="1" s="1"/>
  <c r="H5360" i="1"/>
  <c r="H5359" i="1" s="1"/>
  <c r="H5352" i="1"/>
  <c r="H5347" i="1"/>
  <c r="H5345" i="1"/>
  <c r="H5340" i="1"/>
  <c r="H5338" i="1"/>
  <c r="H5335" i="1"/>
  <c r="H5333" i="1"/>
  <c r="H5328" i="1"/>
  <c r="H5326" i="1"/>
  <c r="H5323" i="1"/>
  <c r="H5321" i="1"/>
  <c r="H5316" i="1"/>
  <c r="H5314" i="1"/>
  <c r="H5309" i="1"/>
  <c r="H5307" i="1"/>
  <c r="H5306" i="1" s="1"/>
  <c r="H5304" i="1"/>
  <c r="H5303" i="1" s="1"/>
  <c r="H5297" i="1"/>
  <c r="H5296" i="1" s="1"/>
  <c r="H5293" i="1"/>
  <c r="H5289" i="1"/>
  <c r="H5285" i="1"/>
  <c r="H5283" i="1"/>
  <c r="H5280" i="1"/>
  <c r="H5277" i="1"/>
  <c r="H5274" i="1"/>
  <c r="H5272" i="1"/>
  <c r="H5268" i="1"/>
  <c r="H5264" i="1"/>
  <c r="H5259" i="1"/>
  <c r="H5258" i="1" s="1"/>
  <c r="H5256" i="1"/>
  <c r="H5255" i="1" s="1"/>
  <c r="H5252" i="1"/>
  <c r="H5251" i="1" s="1"/>
  <c r="H5243" i="1"/>
  <c r="H5241" i="1"/>
  <c r="H5231" i="1"/>
  <c r="H5224" i="1"/>
  <c r="H5219" i="1"/>
  <c r="H5215" i="1"/>
  <c r="H5213" i="1"/>
  <c r="H5210" i="1"/>
  <c r="H5201" i="1"/>
  <c r="H5199" i="1"/>
  <c r="H5196" i="1"/>
  <c r="H5195" i="1" s="1"/>
  <c r="H5191" i="1"/>
  <c r="H5190" i="1" s="1"/>
  <c r="H5188" i="1"/>
  <c r="H5187" i="1" s="1"/>
  <c r="H5183" i="1"/>
  <c r="H5182" i="1" s="1"/>
  <c r="H5174" i="1"/>
  <c r="H5172" i="1"/>
  <c r="H5163" i="1"/>
  <c r="H5156" i="1"/>
  <c r="H5153" i="1"/>
  <c r="H5150" i="1"/>
  <c r="H5148" i="1"/>
  <c r="H5145" i="1"/>
  <c r="H5134" i="1"/>
  <c r="H5133" i="1" s="1"/>
  <c r="H5132" i="1" s="1"/>
  <c r="H5125" i="1"/>
  <c r="H5123" i="1"/>
  <c r="H5120" i="1"/>
  <c r="H5119" i="1" s="1"/>
  <c r="H5113" i="1"/>
  <c r="H5112" i="1" s="1"/>
  <c r="H5111" i="1" s="1"/>
  <c r="H5103" i="1" s="1"/>
  <c r="H5109" i="1"/>
  <c r="H5108" i="1" s="1"/>
  <c r="H5107" i="1" s="1"/>
  <c r="H5105" i="1"/>
  <c r="H5104" i="1" s="1"/>
  <c r="H5100" i="1"/>
  <c r="H5096" i="1"/>
  <c r="H5093" i="1"/>
  <c r="H5091" i="1"/>
  <c r="H5088" i="1"/>
  <c r="H5086" i="1"/>
  <c r="H5082" i="1"/>
  <c r="H5078" i="1"/>
  <c r="H5075" i="1"/>
  <c r="H5074" i="1" s="1"/>
  <c r="H5069" i="1"/>
  <c r="H5065" i="1"/>
  <c r="H5062" i="1"/>
  <c r="H5061" i="1" s="1"/>
  <c r="H5059" i="1"/>
  <c r="H5057" i="1"/>
  <c r="H5051" i="1"/>
  <c r="H5046" i="1"/>
  <c r="H5043" i="1"/>
  <c r="H5040" i="1"/>
  <c r="H5038" i="1"/>
  <c r="H5034" i="1"/>
  <c r="H5030" i="1"/>
  <c r="H5027" i="1"/>
  <c r="H5026" i="1" s="1"/>
  <c r="H5024" i="1"/>
  <c r="H5022" i="1"/>
  <c r="H5016" i="1"/>
  <c r="H5011" i="1"/>
  <c r="H5008" i="1"/>
  <c r="H5005" i="1"/>
  <c r="H5003" i="1"/>
  <c r="H4997" i="1"/>
  <c r="H4996" i="1" s="1"/>
  <c r="H4993" i="1"/>
  <c r="H4991" i="1"/>
  <c r="H4988" i="1"/>
  <c r="H4985" i="1"/>
  <c r="H4983" i="1"/>
  <c r="H4977" i="1"/>
  <c r="H4974" i="1"/>
  <c r="H4970" i="1"/>
  <c r="H4968" i="1"/>
  <c r="H4963" i="1"/>
  <c r="H4962" i="1" s="1"/>
  <c r="H4957" i="1"/>
  <c r="H4955" i="1"/>
  <c r="H4952" i="1"/>
  <c r="H4948" i="1"/>
  <c r="H4946" i="1"/>
  <c r="H4941" i="1"/>
  <c r="H4940" i="1" s="1"/>
  <c r="H4939" i="1" s="1"/>
  <c r="H4937" i="1"/>
  <c r="H4936" i="1" s="1"/>
  <c r="H4935" i="1" s="1"/>
  <c r="H4933" i="1"/>
  <c r="H4931" i="1"/>
  <c r="H4926" i="1"/>
  <c r="H4923" i="1"/>
  <c r="H4922" i="1" s="1"/>
  <c r="H4920" i="1"/>
  <c r="H4918" i="1"/>
  <c r="H4915" i="1"/>
  <c r="H4914" i="1" s="1"/>
  <c r="H4911" i="1"/>
  <c r="H4910" i="1" s="1"/>
  <c r="H4902" i="1"/>
  <c r="H4900" i="1"/>
  <c r="H4890" i="1"/>
  <c r="H4883" i="1"/>
  <c r="H4878" i="1"/>
  <c r="H4875" i="1"/>
  <c r="H4873" i="1"/>
  <c r="H4869" i="1"/>
  <c r="H4862" i="1"/>
  <c r="H4861" i="1" s="1"/>
  <c r="H4856" i="1"/>
  <c r="H4854" i="1"/>
  <c r="H4850" i="1"/>
  <c r="H4847" i="1"/>
  <c r="H4845" i="1"/>
  <c r="H4843" i="1"/>
  <c r="H4839" i="1"/>
  <c r="H4838" i="1" s="1"/>
  <c r="H4833" i="1"/>
  <c r="H4831" i="1"/>
  <c r="H4827" i="1"/>
  <c r="H4824" i="1"/>
  <c r="H4822" i="1"/>
  <c r="H4820" i="1"/>
  <c r="H4815" i="1"/>
  <c r="H4814" i="1" s="1"/>
  <c r="H4813" i="1" s="1"/>
  <c r="H4812" i="1" s="1"/>
  <c r="H4810" i="1"/>
  <c r="H4809" i="1" s="1"/>
  <c r="H4807" i="1"/>
  <c r="H4806" i="1" s="1"/>
  <c r="H4803" i="1"/>
  <c r="H4802" i="1" s="1"/>
  <c r="H4801" i="1" s="1"/>
  <c r="H4799" i="1"/>
  <c r="H4798" i="1" s="1"/>
  <c r="H4796" i="1"/>
  <c r="H4790" i="1"/>
  <c r="H4787" i="1"/>
  <c r="H4785" i="1"/>
  <c r="H4782" i="1"/>
  <c r="H4776" i="1"/>
  <c r="H4775" i="1" s="1"/>
  <c r="H4773" i="1"/>
  <c r="H4772" i="1" s="1"/>
  <c r="H4769" i="1"/>
  <c r="H4768" i="1" s="1"/>
  <c r="H4766" i="1"/>
  <c r="H4765" i="1" s="1"/>
  <c r="H4762" i="1"/>
  <c r="H4761" i="1" s="1"/>
  <c r="H4753" i="1"/>
  <c r="H4751" i="1"/>
  <c r="H4741" i="1"/>
  <c r="H4734" i="1"/>
  <c r="H4730" i="1"/>
  <c r="H4727" i="1"/>
  <c r="H4725" i="1"/>
  <c r="H4722" i="1"/>
  <c r="H4716" i="1"/>
  <c r="H4715" i="1" s="1"/>
  <c r="H4713" i="1"/>
  <c r="H4712" i="1" s="1"/>
  <c r="H4708" i="1"/>
  <c r="H4707" i="1" s="1"/>
  <c r="H4705" i="1"/>
  <c r="H4704" i="1" s="1"/>
  <c r="H4701" i="1"/>
  <c r="H4700" i="1" s="1"/>
  <c r="H4692" i="1"/>
  <c r="H4690" i="1"/>
  <c r="H4680" i="1"/>
  <c r="H4673" i="1"/>
  <c r="H4669" i="1"/>
  <c r="H4665" i="1"/>
  <c r="H4663" i="1"/>
  <c r="H4660" i="1"/>
  <c r="H4654" i="1"/>
  <c r="H4653" i="1" s="1"/>
  <c r="H4651" i="1"/>
  <c r="H4646" i="1"/>
  <c r="H4639" i="1"/>
  <c r="H4638" i="1" s="1"/>
  <c r="H4636" i="1"/>
  <c r="H4635" i="1" s="1"/>
  <c r="H4631" i="1"/>
  <c r="H4630" i="1" s="1"/>
  <c r="H4627" i="1"/>
  <c r="H4625" i="1"/>
  <c r="H4623" i="1"/>
  <c r="H4617" i="1"/>
  <c r="H4615" i="1"/>
  <c r="H4612" i="1"/>
  <c r="H4610" i="1"/>
  <c r="H4605" i="1"/>
  <c r="H4604" i="1" s="1"/>
  <c r="H4602" i="1"/>
  <c r="H4601" i="1" s="1"/>
  <c r="H4597" i="1"/>
  <c r="H4596" i="1" s="1"/>
  <c r="H4595" i="1" s="1"/>
  <c r="H4594" i="1" s="1"/>
  <c r="H4592" i="1"/>
  <c r="H4591" i="1" s="1"/>
  <c r="H4590" i="1" s="1"/>
  <c r="H4588" i="1"/>
  <c r="H4587" i="1" s="1"/>
  <c r="H4580" i="1"/>
  <c r="H4579" i="1" s="1"/>
  <c r="H4577" i="1"/>
  <c r="H4576" i="1" s="1"/>
  <c r="H4574" i="1"/>
  <c r="H4572" i="1"/>
  <c r="H4570" i="1"/>
  <c r="H4567" i="1"/>
  <c r="H4563" i="1"/>
  <c r="H4562" i="1" s="1"/>
  <c r="H4560" i="1"/>
  <c r="H4558" i="1"/>
  <c r="H4556" i="1"/>
  <c r="H4553" i="1"/>
  <c r="H4550" i="1"/>
  <c r="H4546" i="1"/>
  <c r="H4544" i="1"/>
  <c r="H4541" i="1"/>
  <c r="H4539" i="1"/>
  <c r="H4535" i="1"/>
  <c r="H4534" i="1" s="1"/>
  <c r="H4532" i="1"/>
  <c r="H4531" i="1" s="1"/>
  <c r="H4528" i="1"/>
  <c r="H4527" i="1" s="1"/>
  <c r="H4521" i="1"/>
  <c r="H4511" i="1"/>
  <c r="H4504" i="1"/>
  <c r="H4500" i="1"/>
  <c r="H4495" i="1"/>
  <c r="H4493" i="1"/>
  <c r="H4489" i="1"/>
  <c r="H4485" i="1"/>
  <c r="H4484" i="1" s="1"/>
  <c r="H4482" i="1"/>
  <c r="H4480" i="1"/>
  <c r="H4477" i="1"/>
  <c r="H4475" i="1"/>
  <c r="H4473" i="1"/>
  <c r="H4466" i="1"/>
  <c r="H4463" i="1"/>
  <c r="H4460" i="1"/>
  <c r="H4459" i="1" s="1"/>
  <c r="H4456" i="1"/>
  <c r="H4455" i="1" s="1"/>
  <c r="H4453" i="1"/>
  <c r="H4452" i="1" s="1"/>
  <c r="H4447" i="1"/>
  <c r="H4445" i="1"/>
  <c r="H4436" i="1"/>
  <c r="H4434" i="1"/>
  <c r="H4425" i="1"/>
  <c r="H4418" i="1"/>
  <c r="H4414" i="1"/>
  <c r="H4411" i="1"/>
  <c r="H4409" i="1"/>
  <c r="H4407" i="1"/>
  <c r="H4403" i="1"/>
  <c r="H4402" i="1" s="1"/>
  <c r="H4400" i="1"/>
  <c r="H4398" i="1" s="1"/>
  <c r="H4397" i="1" s="1"/>
  <c r="H4392" i="1"/>
  <c r="H4391" i="1" s="1"/>
  <c r="H4390" i="1" s="1"/>
  <c r="H4389" i="1" s="1"/>
  <c r="H4387" i="1"/>
  <c r="H4386" i="1" s="1"/>
  <c r="H4385" i="1" s="1"/>
  <c r="H4383" i="1"/>
  <c r="H4382" i="1" s="1"/>
  <c r="H4381" i="1" s="1"/>
  <c r="H4377" i="1"/>
  <c r="H4376" i="1" s="1"/>
  <c r="H4375" i="1" s="1"/>
  <c r="H4374" i="1" s="1"/>
  <c r="H4372" i="1"/>
  <c r="H4371" i="1" s="1"/>
  <c r="H4369" i="1"/>
  <c r="H4368" i="1" s="1"/>
  <c r="H4365" i="1"/>
  <c r="H4364" i="1" s="1"/>
  <c r="H4361" i="1"/>
  <c r="H4360" i="1" s="1"/>
  <c r="H4358" i="1"/>
  <c r="H4357" i="1" s="1"/>
  <c r="H4354" i="1"/>
  <c r="H4353" i="1" s="1"/>
  <c r="H4350" i="1"/>
  <c r="H4349" i="1" s="1"/>
  <c r="H4347" i="1"/>
  <c r="H4346" i="1" s="1"/>
  <c r="H4343" i="1"/>
  <c r="H4342" i="1" s="1"/>
  <c r="H4338" i="1"/>
  <c r="H4337" i="1" s="1"/>
  <c r="H4335" i="1"/>
  <c r="H4334" i="1" s="1"/>
  <c r="H4331" i="1"/>
  <c r="H4330" i="1" s="1"/>
  <c r="H4327" i="1"/>
  <c r="H4326" i="1" s="1"/>
  <c r="H4324" i="1"/>
  <c r="H4323" i="1" s="1"/>
  <c r="H4321" i="1"/>
  <c r="H4320" i="1" s="1"/>
  <c r="H4316" i="1"/>
  <c r="H4315" i="1" s="1"/>
  <c r="H4314" i="1" s="1"/>
  <c r="H4312" i="1"/>
  <c r="H4311" i="1" s="1"/>
  <c r="H4310" i="1" s="1"/>
  <c r="H4308" i="1"/>
  <c r="H4307" i="1" s="1"/>
  <c r="H4304" i="1"/>
  <c r="H4303" i="1" s="1"/>
  <c r="H4299" i="1"/>
  <c r="H4297" i="1"/>
  <c r="H4293" i="1"/>
  <c r="H4292" i="1" s="1"/>
  <c r="H4290" i="1"/>
  <c r="H4288" i="1"/>
  <c r="H4284" i="1"/>
  <c r="H4280" i="1"/>
  <c r="H4276" i="1"/>
  <c r="H4274" i="1"/>
  <c r="H4271" i="1"/>
  <c r="H4269" i="1"/>
  <c r="H4262" i="1"/>
  <c r="H4260" i="1"/>
  <c r="H4257" i="1"/>
  <c r="H4256" i="1" s="1"/>
  <c r="H4253" i="1"/>
  <c r="H4252" i="1" s="1"/>
  <c r="H4250" i="1"/>
  <c r="H4248" i="1"/>
  <c r="H4246" i="1"/>
  <c r="H4238" i="1"/>
  <c r="H4237" i="1" s="1"/>
  <c r="H4235" i="1"/>
  <c r="H4233" i="1"/>
  <c r="H4229" i="1"/>
  <c r="H4226" i="1"/>
  <c r="H4223" i="1"/>
  <c r="H4222" i="1" s="1"/>
  <c r="H4218" i="1"/>
  <c r="H4217" i="1" s="1"/>
  <c r="H4215" i="1"/>
  <c r="H4213" i="1"/>
  <c r="H4209" i="1"/>
  <c r="H4206" i="1"/>
  <c r="H4203" i="1"/>
  <c r="H4202" i="1" s="1"/>
  <c r="H4198" i="1"/>
  <c r="H4197" i="1" s="1"/>
  <c r="H4196" i="1" s="1"/>
  <c r="H4194" i="1"/>
  <c r="H4192" i="1"/>
  <c r="H4189" i="1"/>
  <c r="H4182" i="1"/>
  <c r="H4178" i="1"/>
  <c r="H4176" i="1"/>
  <c r="H4171" i="1"/>
  <c r="H4166" i="1"/>
  <c r="H4162" i="1"/>
  <c r="H4158" i="1"/>
  <c r="H4156" i="1"/>
  <c r="H4154" i="1"/>
  <c r="H4150" i="1"/>
  <c r="H4149" i="1" s="1"/>
  <c r="H4146" i="1"/>
  <c r="H4145" i="1" s="1"/>
  <c r="H4143" i="1"/>
  <c r="H4141" i="1"/>
  <c r="H4139" i="1"/>
  <c r="H4135" i="1"/>
  <c r="H4131" i="1"/>
  <c r="H4128" i="1"/>
  <c r="H4124" i="1"/>
  <c r="H4122" i="1"/>
  <c r="H4119" i="1"/>
  <c r="H4112" i="1"/>
  <c r="H4109" i="1"/>
  <c r="H4108" i="1" s="1"/>
  <c r="H4106" i="1"/>
  <c r="H4105" i="1" s="1"/>
  <c r="H4101" i="1"/>
  <c r="H4100" i="1" s="1"/>
  <c r="H4092" i="1"/>
  <c r="H4090" i="1"/>
  <c r="H4080" i="1"/>
  <c r="H4073" i="1"/>
  <c r="H4069" i="1"/>
  <c r="H4064" i="1"/>
  <c r="H4062" i="1"/>
  <c r="H4059" i="1"/>
  <c r="H4055" i="1"/>
  <c r="H4052" i="1" s="1"/>
  <c r="H4050" i="1"/>
  <c r="H4048" i="1"/>
  <c r="H4041" i="1"/>
  <c r="H4038" i="1"/>
  <c r="H4037" i="1" s="1"/>
  <c r="H4033" i="1"/>
  <c r="H4032" i="1" s="1"/>
  <c r="H4024" i="1"/>
  <c r="H4022" i="1"/>
  <c r="H4012" i="1"/>
  <c r="H4005" i="1"/>
  <c r="H4002" i="1"/>
  <c r="H3998" i="1"/>
  <c r="H3996" i="1"/>
  <c r="H3993" i="1"/>
  <c r="H3989" i="1"/>
  <c r="H3988" i="1" s="1"/>
  <c r="H3986" i="1"/>
  <c r="H3984" i="1"/>
  <c r="H3982" i="1" s="1"/>
  <c r="H3976" i="1"/>
  <c r="H3975" i="1" s="1"/>
  <c r="H3974" i="1" s="1"/>
  <c r="H3972" i="1"/>
  <c r="H3971" i="1" s="1"/>
  <c r="H3970" i="1" s="1"/>
  <c r="H3967" i="1"/>
  <c r="H3966" i="1" s="1"/>
  <c r="H3963" i="1"/>
  <c r="H3962" i="1" s="1"/>
  <c r="H3960" i="1"/>
  <c r="H3957" i="1"/>
  <c r="H3955" i="1"/>
  <c r="H3951" i="1"/>
  <c r="H3950" i="1" s="1"/>
  <c r="H3947" i="1"/>
  <c r="H3946" i="1" s="1"/>
  <c r="H3944" i="1"/>
  <c r="H3941" i="1"/>
  <c r="H3939" i="1"/>
  <c r="H3934" i="1"/>
  <c r="H3933" i="1" s="1"/>
  <c r="H3929" i="1"/>
  <c r="H3928" i="1" s="1"/>
  <c r="H3925" i="1"/>
  <c r="H3924" i="1" s="1"/>
  <c r="H3922" i="1"/>
  <c r="H3921" i="1" s="1"/>
  <c r="H3918" i="1"/>
  <c r="H3916" i="1"/>
  <c r="H3913" i="1"/>
  <c r="H3906" i="1"/>
  <c r="H3904" i="1"/>
  <c r="H3900" i="1"/>
  <c r="H3898" i="1"/>
  <c r="H3895" i="1"/>
  <c r="H3893" i="1"/>
  <c r="H3886" i="1"/>
  <c r="H3884" i="1"/>
  <c r="H3880" i="1"/>
  <c r="H3878" i="1"/>
  <c r="H3875" i="1"/>
  <c r="H3868" i="1"/>
  <c r="H3865" i="1"/>
  <c r="H3864" i="1" s="1"/>
  <c r="H3848" i="1"/>
  <c r="H3847" i="1" s="1"/>
  <c r="H3845" i="1"/>
  <c r="H3844" i="1" s="1"/>
  <c r="H3842" i="1"/>
  <c r="H3840" i="1"/>
  <c r="H3834" i="1"/>
  <c r="H3829" i="1"/>
  <c r="H3826" i="1"/>
  <c r="H3823" i="1"/>
  <c r="H3820" i="1"/>
  <c r="H3815" i="1"/>
  <c r="H3814" i="1" s="1"/>
  <c r="H3812" i="1"/>
  <c r="H3805" i="1"/>
  <c r="H3802" i="1"/>
  <c r="H3801" i="1" s="1"/>
  <c r="H3799" i="1"/>
  <c r="H3797" i="1"/>
  <c r="H3791" i="1"/>
  <c r="H3786" i="1"/>
  <c r="H3783" i="1"/>
  <c r="H3780" i="1"/>
  <c r="H3777" i="1"/>
  <c r="H3772" i="1"/>
  <c r="H3771" i="1" s="1"/>
  <c r="H3769" i="1"/>
  <c r="H3761" i="1"/>
  <c r="H3757" i="1"/>
  <c r="H3754" i="1"/>
  <c r="H3750" i="1"/>
  <c r="H3748" i="1"/>
  <c r="H3743" i="1"/>
  <c r="H3742" i="1" s="1"/>
  <c r="H3741" i="1" s="1"/>
  <c r="H3738" i="1"/>
  <c r="H3736" i="1"/>
  <c r="H3731" i="1"/>
  <c r="H3729" i="1"/>
  <c r="H3722" i="1"/>
  <c r="H3716" i="1"/>
  <c r="H3713" i="1"/>
  <c r="H3710" i="1"/>
  <c r="H3708" i="1"/>
  <c r="H3706" i="1"/>
  <c r="H3702" i="1"/>
  <c r="H3700" i="1"/>
  <c r="H3696" i="1"/>
  <c r="H3694" i="1"/>
  <c r="H3688" i="1"/>
  <c r="H3684" i="1"/>
  <c r="H3679" i="1"/>
  <c r="H3676" i="1"/>
  <c r="H3674" i="1"/>
  <c r="H3672" i="1"/>
  <c r="H3666" i="1"/>
  <c r="H3665" i="1" s="1"/>
  <c r="H3663" i="1"/>
  <c r="H3662" i="1" s="1"/>
  <c r="H3658" i="1"/>
  <c r="H3655" i="1"/>
  <c r="H3651" i="1"/>
  <c r="H3647" i="1"/>
  <c r="H3643" i="1"/>
  <c r="H3641" i="1"/>
  <c r="H3637" i="1"/>
  <c r="H3636" i="1" s="1"/>
  <c r="H3632" i="1"/>
  <c r="H3624" i="1"/>
  <c r="H3617" i="1"/>
  <c r="H3612" i="1"/>
  <c r="H3608" i="1"/>
  <c r="H3606" i="1"/>
  <c r="H3602" i="1"/>
  <c r="H3598" i="1"/>
  <c r="H3597" i="1" s="1"/>
  <c r="H3595" i="1"/>
  <c r="H3593" i="1"/>
  <c r="H3588" i="1"/>
  <c r="H3586" i="1"/>
  <c r="H3583" i="1"/>
  <c r="H3582" i="1" s="1"/>
  <c r="H3580" i="1"/>
  <c r="H3579" i="1" s="1"/>
  <c r="H3575" i="1"/>
  <c r="H3574" i="1" s="1"/>
  <c r="H3566" i="1"/>
  <c r="H3564" i="1"/>
  <c r="H3554" i="1"/>
  <c r="H3547" i="1"/>
  <c r="H3542" i="1"/>
  <c r="H3538" i="1"/>
  <c r="H3536" i="1"/>
  <c r="H3532" i="1"/>
  <c r="H3530" i="1"/>
  <c r="H3524" i="1"/>
  <c r="H3523" i="1" s="1"/>
  <c r="H3521" i="1"/>
  <c r="H3520" i="1" s="1"/>
  <c r="H3516" i="1"/>
  <c r="H3515" i="1" s="1"/>
  <c r="H3514" i="1" s="1"/>
  <c r="H3511" i="1"/>
  <c r="H3510" i="1" s="1"/>
  <c r="H3509" i="1" s="1"/>
  <c r="H3506" i="1"/>
  <c r="H3505" i="1" s="1"/>
  <c r="H3503" i="1"/>
  <c r="H3496" i="1"/>
  <c r="H3490" i="1"/>
  <c r="H3488" i="1"/>
  <c r="H3486" i="1"/>
  <c r="H3483" i="1"/>
  <c r="H3480" i="1"/>
  <c r="H3476" i="1"/>
  <c r="H3475" i="1" s="1"/>
  <c r="H3473" i="1"/>
  <c r="H3466" i="1"/>
  <c r="H3460" i="1"/>
  <c r="H3458" i="1"/>
  <c r="H3456" i="1"/>
  <c r="H3453" i="1"/>
  <c r="H3450" i="1"/>
  <c r="H3445" i="1"/>
  <c r="H3444" i="1" s="1"/>
  <c r="H3439" i="1"/>
  <c r="H3437" i="1"/>
  <c r="H3433" i="1"/>
  <c r="H3432" i="1" s="1"/>
  <c r="H3431" i="1" s="1"/>
  <c r="H3429" i="1"/>
  <c r="H3427" i="1"/>
  <c r="H3424" i="1"/>
  <c r="H3417" i="1"/>
  <c r="H3413" i="1"/>
  <c r="H3406" i="1"/>
  <c r="H3404" i="1"/>
  <c r="H3401" i="1"/>
  <c r="H3396" i="1"/>
  <c r="H3390" i="1"/>
  <c r="H3389" i="1" s="1"/>
  <c r="H3388" i="1" s="1"/>
  <c r="H3384" i="1"/>
  <c r="H3383" i="1" s="1"/>
  <c r="H3382" i="1" s="1"/>
  <c r="H3376" i="1"/>
  <c r="H3375" i="1" s="1"/>
  <c r="H3374" i="1" s="1"/>
  <c r="H3370" i="1"/>
  <c r="H3369" i="1" s="1"/>
  <c r="H3367" i="1"/>
  <c r="H3361" i="1"/>
  <c r="H3358" i="1"/>
  <c r="H3357" i="1" s="1"/>
  <c r="H3354" i="1"/>
  <c r="H3352" i="1"/>
  <c r="H3349" i="1"/>
  <c r="H3347" i="1"/>
  <c r="H3340" i="1"/>
  <c r="H3338" i="1"/>
  <c r="H3335" i="1"/>
  <c r="H3334" i="1" s="1"/>
  <c r="H3328" i="1"/>
  <c r="H3327" i="1" s="1"/>
  <c r="H3326" i="1" s="1"/>
  <c r="H3324" i="1"/>
  <c r="H3323" i="1" s="1"/>
  <c r="H3321" i="1"/>
  <c r="H3319" i="1"/>
  <c r="H3315" i="1"/>
  <c r="H3309" i="1"/>
  <c r="H3306" i="1"/>
  <c r="H3305" i="1" s="1"/>
  <c r="H3302" i="1"/>
  <c r="H3301" i="1" s="1"/>
  <c r="H3293" i="1"/>
  <c r="H3291" i="1"/>
  <c r="H3282" i="1"/>
  <c r="H3275" i="1"/>
  <c r="H3271" i="1"/>
  <c r="H3268" i="1"/>
  <c r="H3266" i="1"/>
  <c r="H3263" i="1"/>
  <c r="H3259" i="1"/>
  <c r="H3252" i="1"/>
  <c r="H3249" i="1"/>
  <c r="H3247" i="1"/>
  <c r="H3243" i="1"/>
  <c r="H3241" i="1"/>
  <c r="H3235" i="1"/>
  <c r="H3233" i="1"/>
  <c r="H3227" i="1"/>
  <c r="H3220" i="1"/>
  <c r="H3219" i="1" s="1"/>
  <c r="H3215" i="1"/>
  <c r="H3212" i="1"/>
  <c r="H3209" i="1"/>
  <c r="H3206" i="1"/>
  <c r="H3203" i="1"/>
  <c r="H3200" i="1"/>
  <c r="H3196" i="1"/>
  <c r="H3195" i="1" s="1"/>
  <c r="H3191" i="1"/>
  <c r="H3188" i="1"/>
  <c r="H3185" i="1"/>
  <c r="H3182" i="1"/>
  <c r="H3179" i="1"/>
  <c r="H3176" i="1"/>
  <c r="H3171" i="1"/>
  <c r="H3170" i="1" s="1"/>
  <c r="H3169" i="1" s="1"/>
  <c r="H3167" i="1"/>
  <c r="H3166" i="1" s="1"/>
  <c r="H3162" i="1"/>
  <c r="H3161" i="1" s="1"/>
  <c r="H3159" i="1"/>
  <c r="H3152" i="1"/>
  <c r="H3147" i="1"/>
  <c r="H3143" i="1"/>
  <c r="H3140" i="1"/>
  <c r="H3138" i="1"/>
  <c r="H3134" i="1"/>
  <c r="H3133" i="1" s="1"/>
  <c r="H3131" i="1"/>
  <c r="H3128" i="1"/>
  <c r="H3125" i="1"/>
  <c r="H3124" i="1" s="1"/>
  <c r="H3122" i="1"/>
  <c r="H3121" i="1" s="1"/>
  <c r="H3119" i="1"/>
  <c r="H3113" i="1"/>
  <c r="H3108" i="1"/>
  <c r="H3103" i="1"/>
  <c r="H3099" i="1"/>
  <c r="H3097" i="1"/>
  <c r="H3093" i="1"/>
  <c r="H3089" i="1"/>
  <c r="H3086" i="1"/>
  <c r="H3078" i="1"/>
  <c r="H3075" i="1"/>
  <c r="H3071" i="1"/>
  <c r="H3067" i="1"/>
  <c r="H3065" i="1"/>
  <c r="H3063" i="1"/>
  <c r="H3058" i="1"/>
  <c r="H3057" i="1" s="1"/>
  <c r="H3054" i="1"/>
  <c r="H3053" i="1" s="1"/>
  <c r="H3045" i="1"/>
  <c r="H3043" i="1"/>
  <c r="H3034" i="1"/>
  <c r="H3027" i="1"/>
  <c r="H3022" i="1"/>
  <c r="H3018" i="1"/>
  <c r="H3016" i="1"/>
  <c r="H3012" i="1"/>
  <c r="H3008" i="1"/>
  <c r="H3007" i="1" s="1"/>
  <c r="H3002" i="1"/>
  <c r="H3001" i="1" s="1"/>
  <c r="H2997" i="1"/>
  <c r="H2996" i="1" s="1"/>
  <c r="H2993" i="1"/>
  <c r="H2992" i="1" s="1"/>
  <c r="H2986" i="1"/>
  <c r="H2984" i="1"/>
  <c r="H2976" i="1"/>
  <c r="H2970" i="1"/>
  <c r="H2967" i="1"/>
  <c r="H2964" i="1"/>
  <c r="H2962" i="1"/>
  <c r="H2958" i="1"/>
  <c r="H2956" i="1"/>
  <c r="H2954" i="1"/>
  <c r="H2952" i="1"/>
  <c r="H2948" i="1"/>
  <c r="H2946" i="1" s="1"/>
  <c r="H2940" i="1"/>
  <c r="H2937" i="1"/>
  <c r="H2935" i="1"/>
  <c r="H2932" i="1"/>
  <c r="H2931" i="1" s="1"/>
  <c r="H2929" i="1"/>
  <c r="H2924" i="1"/>
  <c r="H2921" i="1"/>
  <c r="H2918" i="1"/>
  <c r="H2915" i="1"/>
  <c r="H2913" i="1"/>
  <c r="H2909" i="1"/>
  <c r="H2908" i="1" s="1"/>
  <c r="H2907" i="1" s="1"/>
  <c r="H2905" i="1"/>
  <c r="H2903" i="1"/>
  <c r="H2899" i="1"/>
  <c r="H2897" i="1"/>
  <c r="H2892" i="1"/>
  <c r="H2890" i="1"/>
  <c r="H2887" i="1"/>
  <c r="H2882" i="1"/>
  <c r="H2880" i="1"/>
  <c r="H2877" i="1"/>
  <c r="H2875" i="1"/>
  <c r="H2871" i="1"/>
  <c r="H2870" i="1" s="1"/>
  <c r="H2867" i="1"/>
  <c r="H2865" i="1"/>
  <c r="H2861" i="1"/>
  <c r="H2860" i="1" s="1"/>
  <c r="H2853" i="1"/>
  <c r="H2852" i="1" s="1"/>
  <c r="H2851" i="1" s="1"/>
  <c r="H2849" i="1"/>
  <c r="H2848" i="1" s="1"/>
  <c r="H2843" i="1"/>
  <c r="H2841" i="1"/>
  <c r="H2837" i="1"/>
  <c r="H2836" i="1" s="1"/>
  <c r="H2834" i="1"/>
  <c r="H2833" i="1" s="1"/>
  <c r="H2831" i="1"/>
  <c r="H2830" i="1" s="1"/>
  <c r="H2827" i="1"/>
  <c r="H2826" i="1" s="1"/>
  <c r="H2824" i="1"/>
  <c r="H2819" i="1"/>
  <c r="H2817" i="1"/>
  <c r="H2814" i="1"/>
  <c r="H2813" i="1" s="1"/>
  <c r="H2809" i="1"/>
  <c r="H2808" i="1" s="1"/>
  <c r="H2807" i="1" s="1"/>
  <c r="H2805" i="1"/>
  <c r="H2804" i="1" s="1"/>
  <c r="H2801" i="1"/>
  <c r="H2800" i="1" s="1"/>
  <c r="H2797" i="1"/>
  <c r="H2796" i="1" s="1"/>
  <c r="H2794" i="1"/>
  <c r="H2792" i="1"/>
  <c r="H2790" i="1"/>
  <c r="H2785" i="1"/>
  <c r="H2783" i="1"/>
  <c r="H2780" i="1"/>
  <c r="H2779" i="1" s="1"/>
  <c r="H2776" i="1"/>
  <c r="H2775" i="1" s="1"/>
  <c r="H2773" i="1"/>
  <c r="H2770" i="1"/>
  <c r="H2768" i="1"/>
  <c r="H2760" i="1"/>
  <c r="H2759" i="1" s="1"/>
  <c r="H2755" i="1"/>
  <c r="H2753" i="1"/>
  <c r="H2750" i="1"/>
  <c r="H2747" i="1"/>
  <c r="H2746" i="1" s="1"/>
  <c r="H2742" i="1"/>
  <c r="H2741" i="1" s="1"/>
  <c r="H2737" i="1"/>
  <c r="H2735" i="1"/>
  <c r="H2732" i="1"/>
  <c r="H2729" i="1"/>
  <c r="H2728" i="1" s="1"/>
  <c r="H2724" i="1"/>
  <c r="H2723" i="1" s="1"/>
  <c r="H2721" i="1"/>
  <c r="H2720" i="1" s="1"/>
  <c r="H2717" i="1"/>
  <c r="H2716" i="1" s="1"/>
  <c r="H2714" i="1"/>
  <c r="H2712" i="1"/>
  <c r="H2707" i="1"/>
  <c r="H2704" i="1"/>
  <c r="H2703" i="1" s="1"/>
  <c r="H2701" i="1"/>
  <c r="H2700" i="1" s="1"/>
  <c r="H2697" i="1"/>
  <c r="H2691" i="1"/>
  <c r="H2686" i="1"/>
  <c r="H2683" i="1"/>
  <c r="H2679" i="1"/>
  <c r="H2678" i="1" s="1"/>
  <c r="H2675" i="1"/>
  <c r="H2674" i="1" s="1"/>
  <c r="H2672" i="1"/>
  <c r="H2671" i="1" s="1"/>
  <c r="H2668" i="1"/>
  <c r="H2666" i="1"/>
  <c r="H2661" i="1"/>
  <c r="H2655" i="1"/>
  <c r="H2651" i="1"/>
  <c r="H2647" i="1"/>
  <c r="H2644" i="1"/>
  <c r="H2640" i="1"/>
  <c r="H2639" i="1" s="1"/>
  <c r="H2637" i="1"/>
  <c r="H2635" i="1"/>
  <c r="H2629" i="1"/>
  <c r="H2626" i="1"/>
  <c r="H2621" i="1"/>
  <c r="H2620" i="1" s="1"/>
  <c r="H2618" i="1"/>
  <c r="H2617" i="1" s="1"/>
  <c r="H2613" i="1"/>
  <c r="H2612" i="1" s="1"/>
  <c r="H2604" i="1"/>
  <c r="H2602" i="1"/>
  <c r="H2592" i="1"/>
  <c r="H2585" i="1"/>
  <c r="H2581" i="1"/>
  <c r="H2577" i="1"/>
  <c r="H2575" i="1"/>
  <c r="H2571" i="1"/>
  <c r="H2567" i="1"/>
  <c r="H2566" i="1" s="1"/>
  <c r="H2564" i="1"/>
  <c r="H2562" i="1"/>
  <c r="H2556" i="1"/>
  <c r="H2554" i="1"/>
  <c r="H2551" i="1"/>
  <c r="H2550" i="1" s="1"/>
  <c r="H2546" i="1"/>
  <c r="H2545" i="1" s="1"/>
  <c r="H2543" i="1"/>
  <c r="H2542" i="1" s="1"/>
  <c r="H2538" i="1"/>
  <c r="H2537" i="1" s="1"/>
  <c r="H2529" i="1"/>
  <c r="H2524" i="1"/>
  <c r="H2521" i="1"/>
  <c r="H2518" i="1"/>
  <c r="H2515" i="1"/>
  <c r="H2514" i="1" s="1"/>
  <c r="H2511" i="1"/>
  <c r="H2509" i="1"/>
  <c r="H2502" i="1"/>
  <c r="H2501" i="1" s="1"/>
  <c r="H2499" i="1"/>
  <c r="H2497" i="1"/>
  <c r="H2494" i="1"/>
  <c r="H2492" i="1"/>
  <c r="H2487" i="1"/>
  <c r="H2486" i="1" s="1"/>
  <c r="H2484" i="1"/>
  <c r="H2482" i="1"/>
  <c r="H2479" i="1"/>
  <c r="H2477" i="1"/>
  <c r="H2472" i="1"/>
  <c r="H2470" i="1"/>
  <c r="H2466" i="1"/>
  <c r="H2465" i="1" s="1"/>
  <c r="H2462" i="1"/>
  <c r="H2460" i="1"/>
  <c r="H2456" i="1"/>
  <c r="H2455" i="1" s="1"/>
  <c r="H2452" i="1"/>
  <c r="H2451" i="1" s="1"/>
  <c r="H2449" i="1"/>
  <c r="H2448" i="1" s="1"/>
  <c r="H2445" i="1"/>
  <c r="H2443" i="1"/>
  <c r="H2439" i="1"/>
  <c r="H2438" i="1" s="1"/>
  <c r="H2435" i="1"/>
  <c r="H2433" i="1"/>
  <c r="H2428" i="1"/>
  <c r="H2427" i="1" s="1"/>
  <c r="H2425" i="1"/>
  <c r="H2423" i="1"/>
  <c r="H2419" i="1"/>
  <c r="H2418" i="1" s="1"/>
  <c r="H2409" i="1"/>
  <c r="H2406" i="1"/>
  <c r="H2405" i="1" s="1"/>
  <c r="H2402" i="1"/>
  <c r="H2400" i="1"/>
  <c r="H2395" i="1"/>
  <c r="H2394" i="1" s="1"/>
  <c r="H2391" i="1"/>
  <c r="H2389" i="1"/>
  <c r="H2386" i="1"/>
  <c r="H2384" i="1"/>
  <c r="H2377" i="1"/>
  <c r="H2374" i="1"/>
  <c r="H2371" i="1"/>
  <c r="H2370" i="1" s="1"/>
  <c r="H2367" i="1"/>
  <c r="H2365" i="1"/>
  <c r="H2362" i="1"/>
  <c r="H2360" i="1"/>
  <c r="H2358" i="1"/>
  <c r="H2351" i="1"/>
  <c r="H2346" i="1"/>
  <c r="H2342" i="1"/>
  <c r="H2341" i="1" s="1"/>
  <c r="H2338" i="1"/>
  <c r="H2337" i="1" s="1"/>
  <c r="H2335" i="1"/>
  <c r="H2328" i="1"/>
  <c r="H2325" i="1"/>
  <c r="H2322" i="1"/>
  <c r="H2321" i="1" s="1"/>
  <c r="H2319" i="1"/>
  <c r="H2317" i="1"/>
  <c r="H2310" i="1"/>
  <c r="H2307" i="1"/>
  <c r="H2305" i="1"/>
  <c r="H2303" i="1"/>
  <c r="H2300" i="1"/>
  <c r="H2298" i="1"/>
  <c r="H2294" i="1"/>
  <c r="H2291" i="1"/>
  <c r="H2289" i="1"/>
  <c r="H2286" i="1"/>
  <c r="H2284" i="1"/>
  <c r="H2280" i="1"/>
  <c r="H2277" i="1"/>
  <c r="H2275" i="1"/>
  <c r="H2272" i="1"/>
  <c r="H2270" i="1"/>
  <c r="H2265" i="1"/>
  <c r="H2261" i="1"/>
  <c r="H2255" i="1"/>
  <c r="H2251" i="1"/>
  <c r="H2249" i="1"/>
  <c r="H2244" i="1"/>
  <c r="H2243" i="1" s="1"/>
  <c r="H2242" i="1" s="1"/>
  <c r="H2240" i="1"/>
  <c r="H2238" i="1"/>
  <c r="H2234" i="1"/>
  <c r="H2231" i="1"/>
  <c r="H2224" i="1"/>
  <c r="H2219" i="1"/>
  <c r="H2217" i="1"/>
  <c r="H2210" i="1"/>
  <c r="H2205" i="1"/>
  <c r="H2201" i="1"/>
  <c r="H2198" i="1"/>
  <c r="H2197" i="1" s="1"/>
  <c r="H2194" i="1"/>
  <c r="H2193" i="1" s="1"/>
  <c r="H2191" i="1"/>
  <c r="H2188" i="1"/>
  <c r="H2185" i="1"/>
  <c r="H2181" i="1"/>
  <c r="H2178" i="1"/>
  <c r="H2175" i="1"/>
  <c r="H2172" i="1"/>
  <c r="H2169" i="1"/>
  <c r="H2165" i="1"/>
  <c r="H2163" i="1"/>
  <c r="H2159" i="1"/>
  <c r="H2152" i="1"/>
  <c r="H2149" i="1"/>
  <c r="H2146" i="1"/>
  <c r="H2145" i="1" s="1"/>
  <c r="H2140" i="1"/>
  <c r="H2139" i="1" s="1"/>
  <c r="H2131" i="1"/>
  <c r="H2129" i="1"/>
  <c r="H2119" i="1"/>
  <c r="H2113" i="1"/>
  <c r="H2108" i="1"/>
  <c r="H2105" i="1"/>
  <c r="H2103" i="1"/>
  <c r="H2101" i="1"/>
  <c r="H2097" i="1"/>
  <c r="H2095" i="1"/>
  <c r="H2092" i="1"/>
  <c r="H2089" i="1"/>
  <c r="H2082" i="1"/>
  <c r="H2080" i="1"/>
  <c r="H2077" i="1"/>
  <c r="H2076" i="1" s="1"/>
  <c r="H2072" i="1"/>
  <c r="H2071" i="1" s="1"/>
  <c r="H2063" i="1"/>
  <c r="H2061" i="1"/>
  <c r="H2051" i="1"/>
  <c r="H2045" i="1"/>
  <c r="H2040" i="1"/>
  <c r="H2036" i="1"/>
  <c r="H2035" i="1" s="1"/>
  <c r="H2033" i="1"/>
  <c r="H2031" i="1"/>
  <c r="H2024" i="1"/>
  <c r="H2023" i="1" s="1"/>
  <c r="H2018" i="1"/>
  <c r="H2016" i="1"/>
  <c r="H2012" i="1"/>
  <c r="H2009" i="1"/>
  <c r="H2007" i="1"/>
  <c r="H2005" i="1"/>
  <c r="H2000" i="1"/>
  <c r="H1999" i="1" s="1"/>
  <c r="H1994" i="1"/>
  <c r="H1992" i="1"/>
  <c r="H1988" i="1"/>
  <c r="H1985" i="1"/>
  <c r="H1983" i="1"/>
  <c r="H1981" i="1"/>
  <c r="H1976" i="1"/>
  <c r="H1975" i="1" s="1"/>
  <c r="H1971" i="1"/>
  <c r="H1970" i="1" s="1"/>
  <c r="H1967" i="1"/>
  <c r="H1966" i="1" s="1"/>
  <c r="H1962" i="1"/>
  <c r="H1961" i="1" s="1"/>
  <c r="H1958" i="1"/>
  <c r="H1957" i="1" s="1"/>
  <c r="H1953" i="1"/>
  <c r="H1952" i="1" s="1"/>
  <c r="H1949" i="1"/>
  <c r="H1948" i="1" s="1"/>
  <c r="H1944" i="1"/>
  <c r="H1943" i="1" s="1"/>
  <c r="H1940" i="1"/>
  <c r="H1939" i="1" s="1"/>
  <c r="H1936" i="1"/>
  <c r="H1935" i="1" s="1"/>
  <c r="H1931" i="1"/>
  <c r="H1930" i="1" s="1"/>
  <c r="H1927" i="1"/>
  <c r="H1926" i="1" s="1"/>
  <c r="H1924" i="1"/>
  <c r="H1919" i="1"/>
  <c r="H1917" i="1"/>
  <c r="H1914" i="1"/>
  <c r="H1911" i="1"/>
  <c r="H1909" i="1"/>
  <c r="H1905" i="1"/>
  <c r="H1904" i="1" s="1"/>
  <c r="H1901" i="1"/>
  <c r="H1900" i="1" s="1"/>
  <c r="H1898" i="1"/>
  <c r="H1893" i="1"/>
  <c r="H1891" i="1"/>
  <c r="H1888" i="1"/>
  <c r="H1885" i="1"/>
  <c r="H1883" i="1"/>
  <c r="H1876" i="1"/>
  <c r="H1875" i="1" s="1"/>
  <c r="H1874" i="1" s="1"/>
  <c r="H1871" i="1"/>
  <c r="H1870" i="1" s="1"/>
  <c r="H1869" i="1" s="1"/>
  <c r="H1867" i="1"/>
  <c r="H1865" i="1"/>
  <c r="H1861" i="1"/>
  <c r="H1858" i="1"/>
  <c r="H1856" i="1"/>
  <c r="H1849" i="1"/>
  <c r="H1845" i="1"/>
  <c r="H1844" i="1" s="1"/>
  <c r="H1839" i="1"/>
  <c r="H1838" i="1" s="1"/>
  <c r="H1835" i="1"/>
  <c r="H1834" i="1" s="1"/>
  <c r="H1832" i="1"/>
  <c r="H1828" i="1"/>
  <c r="H1826" i="1"/>
  <c r="H1822" i="1"/>
  <c r="H1820" i="1"/>
  <c r="H1816" i="1"/>
  <c r="H1814" i="1"/>
  <c r="H1807" i="1"/>
  <c r="H1805" i="1"/>
  <c r="H1802" i="1"/>
  <c r="H1801" i="1" s="1"/>
  <c r="H1798" i="1"/>
  <c r="H1796" i="1"/>
  <c r="H1793" i="1"/>
  <c r="H1790" i="1"/>
  <c r="H1788" i="1"/>
  <c r="H1781" i="1"/>
  <c r="H1779" i="1"/>
  <c r="H1775" i="1"/>
  <c r="H1773" i="1"/>
  <c r="H1769" i="1"/>
  <c r="H1762" i="1"/>
  <c r="H1760" i="1"/>
  <c r="H1757" i="1"/>
  <c r="H1756" i="1" s="1"/>
  <c r="H1749" i="1"/>
  <c r="H1748" i="1" s="1"/>
  <c r="H1746" i="1"/>
  <c r="H1742" i="1"/>
  <c r="H1738" i="1"/>
  <c r="H1736" i="1"/>
  <c r="H1733" i="1"/>
  <c r="H1730" i="1"/>
  <c r="H1726" i="1"/>
  <c r="H1725" i="1" s="1"/>
  <c r="H1722" i="1"/>
  <c r="H1721" i="1" s="1"/>
  <c r="H1718" i="1"/>
  <c r="H1714" i="1"/>
  <c r="H1710" i="1"/>
  <c r="H1708" i="1"/>
  <c r="H1705" i="1"/>
  <c r="H1702" i="1"/>
  <c r="H1697" i="1"/>
  <c r="H1696" i="1" s="1"/>
  <c r="H1694" i="1"/>
  <c r="H1693" i="1" s="1"/>
  <c r="H1688" i="1"/>
  <c r="H1687" i="1" s="1"/>
  <c r="H1685" i="1"/>
  <c r="H1683" i="1"/>
  <c r="H1677" i="1"/>
  <c r="H1673" i="1"/>
  <c r="H1670" i="1"/>
  <c r="H1667" i="1"/>
  <c r="H1663" i="1"/>
  <c r="H1661" i="1"/>
  <c r="H1658" i="1"/>
  <c r="H1657" i="1" s="1"/>
  <c r="H1655" i="1"/>
  <c r="H1653" i="1"/>
  <c r="H1650" i="1"/>
  <c r="H1647" i="1"/>
  <c r="H1643" i="1"/>
  <c r="H1641" i="1"/>
  <c r="H1637" i="1"/>
  <c r="H1636" i="1" s="1"/>
  <c r="H1634" i="1"/>
  <c r="H1625" i="1"/>
  <c r="H1623" i="1"/>
  <c r="H1613" i="1"/>
  <c r="H1606" i="1"/>
  <c r="H1602" i="1"/>
  <c r="H1598" i="1"/>
  <c r="H1596" i="1"/>
  <c r="H1592" i="1"/>
  <c r="H1588" i="1"/>
  <c r="H1586" i="1"/>
  <c r="H1583" i="1"/>
  <c r="H1581" i="1"/>
  <c r="H1576" i="1"/>
  <c r="H1573" i="1"/>
  <c r="H1572" i="1" s="1"/>
  <c r="H1567" i="1"/>
  <c r="H1566" i="1" s="1"/>
  <c r="H1558" i="1"/>
  <c r="H1556" i="1"/>
  <c r="H1548" i="1"/>
  <c r="H1543" i="1"/>
  <c r="H1540" i="1"/>
  <c r="H1536" i="1"/>
  <c r="H1532" i="1"/>
  <c r="H1528" i="1"/>
  <c r="H1526" i="1"/>
  <c r="H1523" i="1"/>
  <c r="H1521" i="1"/>
  <c r="H1515" i="1"/>
  <c r="H1514" i="1" s="1"/>
  <c r="H1513" i="1" s="1"/>
  <c r="H1511" i="1"/>
  <c r="H1510" i="1" s="1"/>
  <c r="H1503" i="1"/>
  <c r="H1502" i="1" s="1"/>
  <c r="H1500" i="1"/>
  <c r="H1498" i="1"/>
  <c r="H1494" i="1"/>
  <c r="H1493" i="1" s="1"/>
  <c r="H1491" i="1"/>
  <c r="H1484" i="1"/>
  <c r="H1482" i="1"/>
  <c r="H1477" i="1"/>
  <c r="H1474" i="1"/>
  <c r="H1469" i="1"/>
  <c r="H1468" i="1" s="1"/>
  <c r="H1466" i="1"/>
  <c r="H1463" i="1"/>
  <c r="H1460" i="1"/>
  <c r="H1456" i="1"/>
  <c r="H1454" i="1"/>
  <c r="H1450" i="1"/>
  <c r="H1449" i="1" s="1"/>
  <c r="H1447" i="1"/>
  <c r="H1444" i="1"/>
  <c r="H1441" i="1"/>
  <c r="H1438" i="1"/>
  <c r="H1436" i="1"/>
  <c r="H1431" i="1"/>
  <c r="H1430" i="1" s="1"/>
  <c r="H1428" i="1"/>
  <c r="H1427" i="1"/>
  <c r="H1424" i="1"/>
  <c r="H1418" i="1"/>
  <c r="H1414" i="1"/>
  <c r="H1413" i="1" s="1"/>
  <c r="H1412" i="1" s="1"/>
  <c r="H1410" i="1"/>
  <c r="H1409" i="1" s="1"/>
  <c r="H1408" i="1" s="1"/>
  <c r="H1406" i="1"/>
  <c r="H1404" i="1"/>
  <c r="H1401" i="1"/>
  <c r="H1395" i="1"/>
  <c r="H1391" i="1"/>
  <c r="H1389" i="1"/>
  <c r="H1386" i="1"/>
  <c r="H1384" i="1"/>
  <c r="H1382" i="1"/>
  <c r="H1375" i="1"/>
  <c r="H1371" i="1"/>
  <c r="H1369" i="1"/>
  <c r="H1366" i="1"/>
  <c r="H1364" i="1"/>
  <c r="H1358" i="1"/>
  <c r="H1356" i="1"/>
  <c r="H1349" i="1"/>
  <c r="H1348" i="1" s="1"/>
  <c r="H1346" i="1"/>
  <c r="H1344" i="1"/>
  <c r="H1342" i="1"/>
  <c r="H1339" i="1"/>
  <c r="H1337" i="1"/>
  <c r="H1332" i="1"/>
  <c r="H1331" i="1" s="1"/>
  <c r="H1329" i="1"/>
  <c r="H1325" i="1"/>
  <c r="H1323" i="1"/>
  <c r="H1320" i="1"/>
  <c r="H1318" i="1"/>
  <c r="H1314" i="1"/>
  <c r="H1313" i="1" s="1"/>
  <c r="H1311" i="1"/>
  <c r="H1307" i="1"/>
  <c r="H1305" i="1"/>
  <c r="H1302" i="1"/>
  <c r="H1300" i="1"/>
  <c r="H1295" i="1"/>
  <c r="H1294" i="1" s="1"/>
  <c r="H1292" i="1"/>
  <c r="H1288" i="1"/>
  <c r="H1286" i="1"/>
  <c r="H1284" i="1"/>
  <c r="H1281" i="1"/>
  <c r="H1279" i="1"/>
  <c r="H1275" i="1"/>
  <c r="H1274" i="1" s="1"/>
  <c r="H1272" i="1"/>
  <c r="H1268" i="1"/>
  <c r="H1266" i="1"/>
  <c r="H1264" i="1"/>
  <c r="H1261" i="1"/>
  <c r="H1259" i="1"/>
  <c r="H1253" i="1"/>
  <c r="H1252" i="1" s="1"/>
  <c r="H1249" i="1"/>
  <c r="H1247" i="1"/>
  <c r="H1244" i="1"/>
  <c r="H1242" i="1"/>
  <c r="H1237" i="1"/>
  <c r="H1234" i="1"/>
  <c r="H1231" i="1"/>
  <c r="H1229" i="1"/>
  <c r="H1224" i="1"/>
  <c r="H1223" i="1" s="1"/>
  <c r="H1221" i="1"/>
  <c r="H1219" i="1"/>
  <c r="H1214" i="1"/>
  <c r="H1211" i="1"/>
  <c r="H1208" i="1"/>
  <c r="H1206" i="1"/>
  <c r="H1202" i="1"/>
  <c r="H1199" i="1"/>
  <c r="H1196" i="1"/>
  <c r="H1194" i="1"/>
  <c r="H1189" i="1"/>
  <c r="H1187" i="1"/>
  <c r="H1183" i="1"/>
  <c r="H1181" i="1"/>
  <c r="H1178" i="1"/>
  <c r="H1174" i="1"/>
  <c r="H1171" i="1"/>
  <c r="H1166" i="1"/>
  <c r="H1165" i="1" s="1"/>
  <c r="H1164" i="1" s="1"/>
  <c r="H1160" i="1"/>
  <c r="H1158" i="1"/>
  <c r="H1155" i="1"/>
  <c r="H1154" i="1" s="1"/>
  <c r="H1152" i="1"/>
  <c r="H1150" i="1"/>
  <c r="H1144" i="1"/>
  <c r="H1140" i="1"/>
  <c r="H1137" i="1"/>
  <c r="H1132" i="1"/>
  <c r="H1131" i="1" s="1"/>
  <c r="H1128" i="1"/>
  <c r="H1127" i="1" s="1"/>
  <c r="H1125" i="1"/>
  <c r="H1122" i="1"/>
  <c r="H1104" i="1"/>
  <c r="H1103" i="1" s="1"/>
  <c r="H1100" i="1"/>
  <c r="H1099" i="1" s="1"/>
  <c r="H1097" i="1"/>
  <c r="H1093" i="1"/>
  <c r="H1090" i="1"/>
  <c r="H1088" i="1"/>
  <c r="H1085" i="1"/>
  <c r="H1082" i="1"/>
  <c r="H1077" i="1"/>
  <c r="H1076" i="1" s="1"/>
  <c r="H1073" i="1"/>
  <c r="H1071" i="1"/>
  <c r="H1068" i="1"/>
  <c r="H1066" i="1"/>
  <c r="H1062" i="1"/>
  <c r="H1060" i="1"/>
  <c r="H1058" i="1"/>
  <c r="H1055" i="1"/>
  <c r="H1053" i="1"/>
  <c r="H1047" i="1"/>
  <c r="H1042" i="1"/>
  <c r="H1041" i="1" s="1"/>
  <c r="H1038" i="1"/>
  <c r="H1037" i="1" s="1"/>
  <c r="H1033" i="1"/>
  <c r="H1032" i="1" s="1"/>
  <c r="H1024" i="1"/>
  <c r="H1022" i="1"/>
  <c r="H1012" i="1"/>
  <c r="H1006" i="1"/>
  <c r="H1001" i="1"/>
  <c r="H996" i="1"/>
  <c r="H994" i="1"/>
  <c r="H991" i="1"/>
  <c r="H985" i="1"/>
  <c r="H983" i="1"/>
  <c r="H978" i="1"/>
  <c r="H976" i="1"/>
  <c r="H971" i="1"/>
  <c r="H966" i="1"/>
  <c r="H963" i="1"/>
  <c r="H960" i="1"/>
  <c r="H958" i="1"/>
  <c r="H954" i="1"/>
  <c r="H952" i="1"/>
  <c r="H946" i="1"/>
  <c r="H945" i="1" s="1"/>
  <c r="H940" i="1"/>
  <c r="H937" i="1"/>
  <c r="H934" i="1"/>
  <c r="H932" i="1"/>
  <c r="H928" i="1"/>
  <c r="H927" i="1" s="1"/>
  <c r="H922" i="1"/>
  <c r="H919" i="1"/>
  <c r="H916" i="1"/>
  <c r="H914" i="1"/>
  <c r="H909" i="1"/>
  <c r="H908" i="1" s="1"/>
  <c r="H906" i="1"/>
  <c r="H905" i="1" s="1"/>
  <c r="H903" i="1"/>
  <c r="H899" i="1"/>
  <c r="H895" i="1"/>
  <c r="H893" i="1"/>
  <c r="H889" i="1"/>
  <c r="H888" i="1" s="1"/>
  <c r="H886" i="1"/>
  <c r="H885" i="1" s="1"/>
  <c r="H883" i="1"/>
  <c r="H879" i="1"/>
  <c r="H875" i="1"/>
  <c r="H873" i="1"/>
  <c r="H868" i="1"/>
  <c r="H867" i="1" s="1"/>
  <c r="H866" i="1" s="1"/>
  <c r="H862" i="1"/>
  <c r="H860" i="1"/>
  <c r="H857" i="1"/>
  <c r="H856" i="1" s="1"/>
  <c r="H853" i="1"/>
  <c r="H852" i="1" s="1"/>
  <c r="H851" i="1" s="1"/>
  <c r="H847" i="1"/>
  <c r="H845" i="1"/>
  <c r="H841" i="1"/>
  <c r="H840" i="1" s="1"/>
  <c r="H838" i="1"/>
  <c r="H835" i="1"/>
  <c r="H831" i="1"/>
  <c r="H829" i="1"/>
  <c r="H825" i="1"/>
  <c r="H823" i="1"/>
  <c r="H819" i="1"/>
  <c r="H817" i="1"/>
  <c r="H815" i="1"/>
  <c r="H812" i="1"/>
  <c r="H810" i="1"/>
  <c r="H804" i="1"/>
  <c r="H800" i="1"/>
  <c r="H798" i="1"/>
  <c r="H795" i="1"/>
  <c r="H789" i="1"/>
  <c r="H787" i="1"/>
  <c r="H783" i="1"/>
  <c r="H782" i="1" s="1"/>
  <c r="H780" i="1"/>
  <c r="H778" i="1"/>
  <c r="H775" i="1"/>
  <c r="H773" i="1"/>
  <c r="H768" i="1"/>
  <c r="H766" i="1"/>
  <c r="H763" i="1"/>
  <c r="H762" i="1" s="1"/>
  <c r="H760" i="1"/>
  <c r="H758" i="1"/>
  <c r="H755" i="1"/>
  <c r="H754" i="1" s="1"/>
  <c r="H748" i="1"/>
  <c r="H747" i="1" s="1"/>
  <c r="H746" i="1" s="1"/>
  <c r="H744" i="1"/>
  <c r="H742" i="1"/>
  <c r="H739" i="1"/>
  <c r="H735" i="1"/>
  <c r="H734" i="1" s="1"/>
  <c r="H729" i="1"/>
  <c r="H728" i="1" s="1"/>
  <c r="H727" i="1" s="1"/>
  <c r="H725" i="1"/>
  <c r="H724" i="1" s="1"/>
  <c r="H723" i="1" s="1"/>
  <c r="H721" i="1"/>
  <c r="H719" i="1"/>
  <c r="H716" i="1"/>
  <c r="H714" i="1"/>
  <c r="H706" i="1"/>
  <c r="H704" i="1"/>
  <c r="H701" i="1"/>
  <c r="H700" i="1" s="1"/>
  <c r="H696" i="1"/>
  <c r="H695" i="1" s="1"/>
  <c r="H687" i="1"/>
  <c r="H677" i="1"/>
  <c r="H670" i="1"/>
  <c r="H665" i="1"/>
  <c r="H661" i="1"/>
  <c r="H659" i="1"/>
  <c r="H657" i="1"/>
  <c r="H653" i="1"/>
  <c r="H652" i="1" s="1"/>
  <c r="H650" i="1"/>
  <c r="H648" i="1"/>
  <c r="H646" i="1"/>
  <c r="H642" i="1"/>
  <c r="H640" i="1"/>
  <c r="H632" i="1"/>
  <c r="H629" i="1"/>
  <c r="H626" i="1"/>
  <c r="H625" i="1" s="1"/>
  <c r="H622" i="1"/>
  <c r="H619" i="1"/>
  <c r="H612" i="1"/>
  <c r="H602" i="1"/>
  <c r="H595" i="1"/>
  <c r="H590" i="1"/>
  <c r="H586" i="1"/>
  <c r="H584" i="1"/>
  <c r="H582" i="1"/>
  <c r="H575" i="1"/>
  <c r="H574" i="1" s="1"/>
  <c r="H573" i="1" s="1"/>
  <c r="H571" i="1"/>
  <c r="H570" i="1" s="1"/>
  <c r="H568" i="1"/>
  <c r="H567" i="1" s="1"/>
  <c r="H564" i="1"/>
  <c r="H563" i="1" s="1"/>
  <c r="H562" i="1" s="1"/>
  <c r="H560" i="1"/>
  <c r="H559" i="1" s="1"/>
  <c r="H555" i="1"/>
  <c r="H553" i="1"/>
  <c r="H548" i="1"/>
  <c r="H547" i="1" s="1"/>
  <c r="H546" i="1" s="1"/>
  <c r="H544" i="1"/>
  <c r="H542" i="1"/>
  <c r="H540" i="1"/>
  <c r="H537" i="1"/>
  <c r="H535" i="1"/>
  <c r="H530" i="1"/>
  <c r="H526" i="1"/>
  <c r="H525" i="1" s="1"/>
  <c r="H517" i="1"/>
  <c r="H516" i="1" s="1"/>
  <c r="H513" i="1"/>
  <c r="H512" i="1" s="1"/>
  <c r="H509" i="1"/>
  <c r="H507" i="1"/>
  <c r="H498" i="1"/>
  <c r="H493" i="1"/>
  <c r="H489" i="1"/>
  <c r="H485" i="1"/>
  <c r="H483" i="1"/>
  <c r="H481" i="1"/>
  <c r="H474" i="1"/>
  <c r="H473" i="1" s="1"/>
  <c r="H470" i="1"/>
  <c r="H469" i="1" s="1"/>
  <c r="H466" i="1"/>
  <c r="H464" i="1"/>
  <c r="H455" i="1"/>
  <c r="H450" i="1"/>
  <c r="H446" i="1"/>
  <c r="H442" i="1"/>
  <c r="H440" i="1"/>
  <c r="H438" i="1"/>
  <c r="H433" i="1"/>
  <c r="H432" i="1" s="1"/>
  <c r="H431" i="1" s="1"/>
  <c r="H429" i="1"/>
  <c r="H426" i="1"/>
  <c r="H423" i="1"/>
  <c r="H422" i="1" s="1"/>
  <c r="H420" i="1"/>
  <c r="H415" i="1"/>
  <c r="H411" i="1"/>
  <c r="H408" i="1"/>
  <c r="H405" i="1"/>
  <c r="H402" i="1"/>
  <c r="H398" i="1"/>
  <c r="H396" i="1"/>
  <c r="H392" i="1"/>
  <c r="H390" i="1"/>
  <c r="H385" i="1"/>
  <c r="H383" i="1"/>
  <c r="H375" i="1"/>
  <c r="H372" i="1"/>
  <c r="H367" i="1"/>
  <c r="H364" i="1"/>
  <c r="H362" i="1"/>
  <c r="H358" i="1"/>
  <c r="H354" i="1"/>
  <c r="H350" i="1"/>
  <c r="H347" i="1"/>
  <c r="H346" i="1" s="1"/>
  <c r="H343" i="1"/>
  <c r="H341" i="1"/>
  <c r="H336" i="1"/>
  <c r="H335" i="1" s="1"/>
  <c r="H333" i="1"/>
  <c r="H331" i="1"/>
  <c r="H322" i="1"/>
  <c r="H317" i="1"/>
  <c r="H313" i="1"/>
  <c r="H309" i="1"/>
  <c r="H307" i="1"/>
  <c r="H304" i="1"/>
  <c r="H300" i="1"/>
  <c r="H299" i="1" s="1"/>
  <c r="H297" i="1"/>
  <c r="H296" i="1" s="1"/>
  <c r="H294" i="1"/>
  <c r="H292" i="1"/>
  <c r="H287" i="1"/>
  <c r="H286" i="1" s="1"/>
  <c r="H279" i="1"/>
  <c r="H277" i="1"/>
  <c r="H267" i="1"/>
  <c r="H260" i="1"/>
  <c r="H255" i="1"/>
  <c r="H251" i="1"/>
  <c r="H249" i="1"/>
  <c r="H246" i="1"/>
  <c r="H242" i="1"/>
  <c r="H240" i="1"/>
  <c r="H238" i="1"/>
  <c r="H236" i="1"/>
  <c r="H233" i="1"/>
  <c r="H231" i="1"/>
  <c r="H224" i="1"/>
  <c r="H222" i="1"/>
  <c r="H218" i="1"/>
  <c r="H217" i="1" s="1"/>
  <c r="H215" i="1"/>
  <c r="H214" i="1" s="1"/>
  <c r="H210" i="1"/>
  <c r="H209" i="1" s="1"/>
  <c r="H201" i="1"/>
  <c r="H199" i="1"/>
  <c r="H189" i="1"/>
  <c r="H182" i="1"/>
  <c r="H177" i="1"/>
  <c r="H173" i="1"/>
  <c r="H171" i="1"/>
  <c r="H168" i="1"/>
  <c r="H163" i="1"/>
  <c r="H162" i="1" s="1"/>
  <c r="H161" i="1" s="1"/>
  <c r="H157" i="1"/>
  <c r="H156" i="1" s="1"/>
  <c r="H154" i="1"/>
  <c r="H152" i="1"/>
  <c r="H148" i="1"/>
  <c r="H145" i="1"/>
  <c r="H141" i="1"/>
  <c r="H140" i="1" s="1"/>
  <c r="H139" i="1" s="1"/>
  <c r="H137" i="1"/>
  <c r="H136" i="1" s="1"/>
  <c r="H134" i="1"/>
  <c r="H133" i="1" s="1"/>
  <c r="H131" i="1"/>
  <c r="H122" i="1"/>
  <c r="H121" i="1"/>
  <c r="H120" i="1" s="1"/>
  <c r="H118" i="1"/>
  <c r="H117" i="1" s="1"/>
  <c r="H116" i="1" s="1"/>
  <c r="H110" i="1"/>
  <c r="H108" i="1"/>
  <c r="H105" i="1"/>
  <c r="H104" i="1" s="1"/>
  <c r="H101" i="1"/>
  <c r="H99" i="1"/>
  <c r="H95" i="1"/>
  <c r="H93" i="1"/>
  <c r="H84" i="1"/>
  <c r="H82" i="1"/>
  <c r="H79" i="1"/>
  <c r="H78" i="1" s="1"/>
  <c r="H76" i="1"/>
  <c r="H75" i="1" s="1"/>
  <c r="H71" i="1"/>
  <c r="H68" i="1"/>
  <c r="H64" i="1"/>
  <c r="H62" i="1"/>
  <c r="H58" i="1"/>
  <c r="H55" i="1"/>
  <c r="H54" i="1" s="1"/>
  <c r="H52" i="1"/>
  <c r="H51" i="1" s="1"/>
  <c r="H49" i="1"/>
  <c r="H48" i="1" s="1"/>
  <c r="H41" i="1"/>
  <c r="H31" i="1"/>
  <c r="H24" i="1"/>
  <c r="H19" i="1"/>
  <c r="H15" i="1"/>
  <c r="H13" i="1"/>
  <c r="H10" i="1"/>
  <c r="G11661" i="1"/>
  <c r="G11660" i="1" s="1"/>
  <c r="G11657" i="1"/>
  <c r="G11656" i="1" s="1"/>
  <c r="G11655" i="1" s="1"/>
  <c r="G11654" i="1" s="1"/>
  <c r="G11652" i="1"/>
  <c r="G11651" i="1" s="1"/>
  <c r="G11649" i="1"/>
  <c r="G11647" i="1"/>
  <c r="G11641" i="1"/>
  <c r="G11639" i="1"/>
  <c r="G11633" i="1"/>
  <c r="G11629" i="1"/>
  <c r="G11625" i="1"/>
  <c r="G11622" i="1"/>
  <c r="G11620" i="1"/>
  <c r="G11618" i="1"/>
  <c r="G11614" i="1"/>
  <c r="G11613" i="1" s="1"/>
  <c r="G11611" i="1"/>
  <c r="G11609" i="1"/>
  <c r="G11607" i="1"/>
  <c r="G11604" i="1"/>
  <c r="G11602" i="1"/>
  <c r="G11600" i="1"/>
  <c r="G11596" i="1"/>
  <c r="G11595" i="1" s="1"/>
  <c r="G11594" i="1" s="1"/>
  <c r="G11592" i="1"/>
  <c r="G11591" i="1" s="1"/>
  <c r="G11587" i="1"/>
  <c r="G11586" i="1" s="1"/>
  <c r="G11582" i="1"/>
  <c r="G11581" i="1" s="1"/>
  <c r="G11573" i="1"/>
  <c r="G11571" i="1"/>
  <c r="G11561" i="1"/>
  <c r="G11555" i="1"/>
  <c r="G11550" i="1"/>
  <c r="G11546" i="1"/>
  <c r="G11544" i="1"/>
  <c r="G11540" i="1"/>
  <c r="G11536" i="1"/>
  <c r="G11534" i="1"/>
  <c r="G11527" i="1"/>
  <c r="G11525" i="1"/>
  <c r="G11522" i="1"/>
  <c r="G11521" i="1" s="1"/>
  <c r="G11519" i="1"/>
  <c r="G11518" i="1" s="1"/>
  <c r="G11515" i="1"/>
  <c r="G11514" i="1" s="1"/>
  <c r="G11507" i="1"/>
  <c r="G11505" i="1"/>
  <c r="G11496" i="1"/>
  <c r="G11491" i="1"/>
  <c r="G11488" i="1"/>
  <c r="G11485" i="1"/>
  <c r="G11483" i="1"/>
  <c r="G11481" i="1"/>
  <c r="G11477" i="1"/>
  <c r="G11476" i="1" s="1"/>
  <c r="G11475" i="1" s="1"/>
  <c r="G11469" i="1"/>
  <c r="G11468" i="1" s="1"/>
  <c r="G11466" i="1"/>
  <c r="G11462" i="1"/>
  <c r="G11460" i="1"/>
  <c r="G11457" i="1"/>
  <c r="G11455" i="1"/>
  <c r="G11449" i="1"/>
  <c r="G11448" i="1" s="1"/>
  <c r="G11446" i="1"/>
  <c r="G11442" i="1"/>
  <c r="G11440" i="1"/>
  <c r="G11437" i="1"/>
  <c r="G11435" i="1"/>
  <c r="G11430" i="1"/>
  <c r="G11429" i="1" s="1"/>
  <c r="G11428" i="1" s="1"/>
  <c r="G11426" i="1"/>
  <c r="G11425" i="1" s="1"/>
  <c r="G11423" i="1"/>
  <c r="G11422" i="1" s="1"/>
  <c r="G11420" i="1"/>
  <c r="G11417" i="1"/>
  <c r="G11414" i="1"/>
  <c r="G11413" i="1" s="1"/>
  <c r="G11407" i="1"/>
  <c r="G11406" i="1" s="1"/>
  <c r="G11404" i="1"/>
  <c r="G11402" i="1"/>
  <c r="G11397" i="1"/>
  <c r="G11396" i="1" s="1"/>
  <c r="G11395" i="1" s="1"/>
  <c r="G11393" i="1"/>
  <c r="G11392" i="1" s="1"/>
  <c r="G11390" i="1"/>
  <c r="G11388" i="1"/>
  <c r="G11382" i="1"/>
  <c r="G11380" i="1"/>
  <c r="G11377" i="1"/>
  <c r="G11370" i="1"/>
  <c r="G11366" i="1"/>
  <c r="G11362" i="1"/>
  <c r="G11359" i="1"/>
  <c r="G11357" i="1"/>
  <c r="G11355" i="1"/>
  <c r="G11351" i="1"/>
  <c r="G11350" i="1" s="1"/>
  <c r="G11346" i="1"/>
  <c r="G11345" i="1" s="1"/>
  <c r="G11342" i="1"/>
  <c r="G11341" i="1" s="1"/>
  <c r="G11338" i="1"/>
  <c r="G11336" i="1"/>
  <c r="G11333" i="1"/>
  <c r="G11331" i="1"/>
  <c r="G11328" i="1"/>
  <c r="G11325" i="1"/>
  <c r="G11323" i="1"/>
  <c r="G11321" i="1"/>
  <c r="G11315" i="1"/>
  <c r="G11314" i="1" s="1"/>
  <c r="G11312" i="1"/>
  <c r="G11311" i="1" s="1"/>
  <c r="G11306" i="1"/>
  <c r="G11305" i="1" s="1"/>
  <c r="G11297" i="1"/>
  <c r="G11295" i="1"/>
  <c r="G11285" i="1"/>
  <c r="G11278" i="1"/>
  <c r="G11273" i="1"/>
  <c r="G11269" i="1"/>
  <c r="G11267" i="1"/>
  <c r="G11263" i="1"/>
  <c r="G11259" i="1"/>
  <c r="G11257" i="1"/>
  <c r="G11254" i="1"/>
  <c r="G11253" i="1" s="1"/>
  <c r="G11251" i="1"/>
  <c r="G11249" i="1"/>
  <c r="G11247" i="1"/>
  <c r="G11240" i="1"/>
  <c r="G11238" i="1"/>
  <c r="G11235" i="1"/>
  <c r="G11234" i="1" s="1"/>
  <c r="G11230" i="1"/>
  <c r="G11229" i="1" s="1"/>
  <c r="G11227" i="1"/>
  <c r="G11226" i="1" s="1"/>
  <c r="G11222" i="1"/>
  <c r="G11221" i="1" s="1"/>
  <c r="G11214" i="1"/>
  <c r="G11212" i="1"/>
  <c r="G11202" i="1"/>
  <c r="G11197" i="1"/>
  <c r="G11192" i="1"/>
  <c r="G11189" i="1"/>
  <c r="G11187" i="1"/>
  <c r="G11185" i="1"/>
  <c r="G11181" i="1"/>
  <c r="G11180" i="1" s="1"/>
  <c r="G11179" i="1" s="1"/>
  <c r="G11175" i="1"/>
  <c r="G11174" i="1" s="1"/>
  <c r="G11173" i="1" s="1"/>
  <c r="G11172" i="1" s="1"/>
  <c r="G11170" i="1"/>
  <c r="G11169" i="1" s="1"/>
  <c r="G11167" i="1"/>
  <c r="G11163" i="1"/>
  <c r="G11159" i="1"/>
  <c r="G11158" i="1" s="1"/>
  <c r="G11155" i="1"/>
  <c r="G11151" i="1"/>
  <c r="G11144" i="1"/>
  <c r="G11143" i="1" s="1"/>
  <c r="G11141" i="1"/>
  <c r="G11137" i="1"/>
  <c r="G11135" i="1"/>
  <c r="G11132" i="1"/>
  <c r="G11130" i="1"/>
  <c r="G11124" i="1"/>
  <c r="G11123" i="1" s="1"/>
  <c r="G11121" i="1"/>
  <c r="G11117" i="1"/>
  <c r="G11115" i="1"/>
  <c r="G11112" i="1"/>
  <c r="G11110" i="1"/>
  <c r="G11101" i="1"/>
  <c r="G11100" i="1" s="1"/>
  <c r="G11099" i="1" s="1"/>
  <c r="G11097" i="1"/>
  <c r="G11096" i="1" s="1"/>
  <c r="G11093" i="1"/>
  <c r="G11092" i="1" s="1"/>
  <c r="G11089" i="1"/>
  <c r="G11087" i="1"/>
  <c r="G11084" i="1"/>
  <c r="G11082" i="1"/>
  <c r="G11076" i="1"/>
  <c r="G11073" i="1"/>
  <c r="G11072" i="1" s="1"/>
  <c r="G11069" i="1"/>
  <c r="G11068" i="1" s="1"/>
  <c r="G11066" i="1"/>
  <c r="G11065" i="1" s="1"/>
  <c r="G11059" i="1"/>
  <c r="G11057" i="1"/>
  <c r="G11054" i="1"/>
  <c r="G11052" i="1"/>
  <c r="G11046" i="1"/>
  <c r="G11045" i="1" s="1"/>
  <c r="G11044" i="1" s="1"/>
  <c r="G11042" i="1"/>
  <c r="G11041" i="1" s="1"/>
  <c r="G11039" i="1"/>
  <c r="G11037" i="1"/>
  <c r="G11031" i="1"/>
  <c r="G11029" i="1"/>
  <c r="G11023" i="1"/>
  <c r="G11019" i="1"/>
  <c r="G11015" i="1"/>
  <c r="G11012" i="1"/>
  <c r="G11010" i="1"/>
  <c r="G11008" i="1"/>
  <c r="G11001" i="1"/>
  <c r="G11000" i="1" s="1"/>
  <c r="G10998" i="1"/>
  <c r="G10996" i="1"/>
  <c r="G10991" i="1"/>
  <c r="G10988" i="1"/>
  <c r="G10986" i="1"/>
  <c r="G10984" i="1"/>
  <c r="G10979" i="1"/>
  <c r="G10978" i="1" s="1"/>
  <c r="G10974" i="1"/>
  <c r="G10973" i="1" s="1"/>
  <c r="G10965" i="1"/>
  <c r="G10963" i="1"/>
  <c r="G10953" i="1"/>
  <c r="G10947" i="1"/>
  <c r="G10942" i="1"/>
  <c r="G10938" i="1"/>
  <c r="G10936" i="1"/>
  <c r="G10932" i="1"/>
  <c r="G10928" i="1"/>
  <c r="G10926" i="1"/>
  <c r="G10919" i="1"/>
  <c r="G10917" i="1"/>
  <c r="G10914" i="1"/>
  <c r="G10912" i="1"/>
  <c r="G10907" i="1"/>
  <c r="G10906" i="1" s="1"/>
  <c r="G10899" i="1"/>
  <c r="G10897" i="1"/>
  <c r="G10887" i="1"/>
  <c r="G10882" i="1"/>
  <c r="G10878" i="1"/>
  <c r="G10875" i="1"/>
  <c r="G10873" i="1"/>
  <c r="G10871" i="1"/>
  <c r="G10867" i="1"/>
  <c r="G10865" i="1"/>
  <c r="G10857" i="1"/>
  <c r="G10856" i="1" s="1"/>
  <c r="G10854" i="1"/>
  <c r="G10850" i="1"/>
  <c r="G10848" i="1"/>
  <c r="G10845" i="1"/>
  <c r="G10843" i="1"/>
  <c r="G10837" i="1"/>
  <c r="G10836" i="1" s="1"/>
  <c r="G10834" i="1"/>
  <c r="G10830" i="1"/>
  <c r="G10828" i="1"/>
  <c r="G10825" i="1"/>
  <c r="G10823" i="1"/>
  <c r="G10816" i="1"/>
  <c r="G10815" i="1" s="1"/>
  <c r="G10814" i="1" s="1"/>
  <c r="G10812" i="1"/>
  <c r="G10811" i="1" s="1"/>
  <c r="G10809" i="1"/>
  <c r="G10808" i="1" s="1"/>
  <c r="G10801" i="1"/>
  <c r="G10800" i="1" s="1"/>
  <c r="G10799" i="1" s="1"/>
  <c r="G10797" i="1"/>
  <c r="G10796" i="1" s="1"/>
  <c r="G10792" i="1"/>
  <c r="G10791" i="1" s="1"/>
  <c r="G10789" i="1"/>
  <c r="G10788" i="1" s="1"/>
  <c r="G10786" i="1"/>
  <c r="G10785" i="1" s="1"/>
  <c r="G10779" i="1"/>
  <c r="G10777" i="1"/>
  <c r="G10772" i="1"/>
  <c r="G10771" i="1" s="1"/>
  <c r="G10770" i="1" s="1"/>
  <c r="G10768" i="1"/>
  <c r="G10767" i="1" s="1"/>
  <c r="G10765" i="1"/>
  <c r="G10763" i="1"/>
  <c r="G10757" i="1"/>
  <c r="G10755" i="1"/>
  <c r="G10752" i="1"/>
  <c r="G10751" i="1" s="1"/>
  <c r="G10746" i="1"/>
  <c r="G10742" i="1"/>
  <c r="G10738" i="1"/>
  <c r="G10735" i="1"/>
  <c r="G10733" i="1"/>
  <c r="G10731" i="1"/>
  <c r="G10727" i="1"/>
  <c r="G10726" i="1" s="1"/>
  <c r="G10723" i="1"/>
  <c r="G10722" i="1" s="1"/>
  <c r="G10720" i="1"/>
  <c r="G10718" i="1"/>
  <c r="G10716" i="1"/>
  <c r="G10713" i="1"/>
  <c r="G10711" i="1"/>
  <c r="G10708" i="1"/>
  <c r="G10704" i="1"/>
  <c r="G10703" i="1" s="1"/>
  <c r="G10699" i="1"/>
  <c r="G10698" i="1" s="1"/>
  <c r="G10690" i="1"/>
  <c r="G10688" i="1"/>
  <c r="G10678" i="1"/>
  <c r="G10671" i="1"/>
  <c r="G10666" i="1"/>
  <c r="G10662" i="1"/>
  <c r="G10660" i="1"/>
  <c r="G10656" i="1"/>
  <c r="G10652" i="1"/>
  <c r="G10651" i="1" s="1"/>
  <c r="G10649" i="1"/>
  <c r="G10647" i="1"/>
  <c r="G10640" i="1"/>
  <c r="G10638" i="1"/>
  <c r="G10635" i="1"/>
  <c r="G10634" i="1" s="1"/>
  <c r="G10631" i="1"/>
  <c r="G10630" i="1" s="1"/>
  <c r="G10627" i="1"/>
  <c r="G10626" i="1" s="1"/>
  <c r="G10619" i="1"/>
  <c r="G10617" i="1"/>
  <c r="G10608" i="1"/>
  <c r="G10603" i="1"/>
  <c r="G10600" i="1"/>
  <c r="G10597" i="1"/>
  <c r="G10595" i="1"/>
  <c r="G10593" i="1"/>
  <c r="G10588" i="1"/>
  <c r="G10585" i="1"/>
  <c r="G10577" i="1"/>
  <c r="G10576" i="1" s="1"/>
  <c r="G10574" i="1"/>
  <c r="G10570" i="1"/>
  <c r="G10568" i="1"/>
  <c r="G10565" i="1"/>
  <c r="G10563" i="1"/>
  <c r="G10557" i="1"/>
  <c r="G10556" i="1" s="1"/>
  <c r="G10554" i="1"/>
  <c r="G10550" i="1"/>
  <c r="G10548" i="1"/>
  <c r="G10545" i="1"/>
  <c r="G10543" i="1"/>
  <c r="G10538" i="1"/>
  <c r="G10537" i="1" s="1"/>
  <c r="G10536" i="1" s="1"/>
  <c r="G10533" i="1"/>
  <c r="G10532" i="1" s="1"/>
  <c r="G10531" i="1" s="1"/>
  <c r="G10529" i="1"/>
  <c r="G10528" i="1" s="1"/>
  <c r="G10527" i="1" s="1"/>
  <c r="G10525" i="1"/>
  <c r="G10524" i="1" s="1"/>
  <c r="G10523" i="1" s="1"/>
  <c r="G10521" i="1"/>
  <c r="G10520" i="1" s="1"/>
  <c r="G10515" i="1"/>
  <c r="G10514" i="1" s="1"/>
  <c r="G10512" i="1"/>
  <c r="G10511" i="1" s="1"/>
  <c r="G10508" i="1"/>
  <c r="G10505" i="1"/>
  <c r="G10498" i="1"/>
  <c r="G10496" i="1"/>
  <c r="G10491" i="1"/>
  <c r="G10490" i="1" s="1"/>
  <c r="G10489" i="1" s="1"/>
  <c r="G10487" i="1"/>
  <c r="G10486" i="1" s="1"/>
  <c r="G10484" i="1"/>
  <c r="G10482" i="1"/>
  <c r="G10476" i="1"/>
  <c r="G10474" i="1"/>
  <c r="G10468" i="1"/>
  <c r="G10464" i="1"/>
  <c r="G10460" i="1"/>
  <c r="G10457" i="1"/>
  <c r="G10455" i="1"/>
  <c r="G10453" i="1"/>
  <c r="G10449" i="1"/>
  <c r="G10448" i="1" s="1"/>
  <c r="G10446" i="1"/>
  <c r="G10444" i="1"/>
  <c r="G10442" i="1"/>
  <c r="G10439" i="1"/>
  <c r="G10437" i="1"/>
  <c r="G10435" i="1"/>
  <c r="G10431" i="1"/>
  <c r="G10430" i="1" s="1"/>
  <c r="G10426" i="1"/>
  <c r="G10425" i="1" s="1"/>
  <c r="G10417" i="1"/>
  <c r="G10415" i="1"/>
  <c r="G10405" i="1"/>
  <c r="G10399" i="1"/>
  <c r="G10394" i="1"/>
  <c r="G10390" i="1"/>
  <c r="G10388" i="1"/>
  <c r="G10384" i="1"/>
  <c r="G10380" i="1"/>
  <c r="G10378" i="1"/>
  <c r="G10371" i="1"/>
  <c r="G10369" i="1"/>
  <c r="G10366" i="1"/>
  <c r="G10365" i="1" s="1"/>
  <c r="G10362" i="1"/>
  <c r="G10361" i="1" s="1"/>
  <c r="G10354" i="1"/>
  <c r="G10352" i="1"/>
  <c r="G10343" i="1"/>
  <c r="G10338" i="1"/>
  <c r="G10335" i="1"/>
  <c r="G10332" i="1"/>
  <c r="G10330" i="1"/>
  <c r="G10328" i="1"/>
  <c r="G10324" i="1"/>
  <c r="G10323" i="1" s="1"/>
  <c r="G10322" i="1" s="1"/>
  <c r="G10316" i="1"/>
  <c r="G10315" i="1" s="1"/>
  <c r="G10313" i="1"/>
  <c r="G10309" i="1"/>
  <c r="G10307" i="1"/>
  <c r="G10304" i="1"/>
  <c r="G10302" i="1"/>
  <c r="G10296" i="1"/>
  <c r="G10295" i="1" s="1"/>
  <c r="G10293" i="1"/>
  <c r="G10289" i="1"/>
  <c r="G10287" i="1"/>
  <c r="G10284" i="1"/>
  <c r="G10282" i="1"/>
  <c r="G10277" i="1"/>
  <c r="G10276" i="1" s="1"/>
  <c r="G10274" i="1"/>
  <c r="G10273" i="1" s="1"/>
  <c r="G10270" i="1"/>
  <c r="G10269" i="1" s="1"/>
  <c r="G10266" i="1"/>
  <c r="G10265" i="1" s="1"/>
  <c r="G10263" i="1"/>
  <c r="G10262" i="1" s="1"/>
  <c r="G10259" i="1"/>
  <c r="G10258" i="1" s="1"/>
  <c r="G10252" i="1"/>
  <c r="G10251" i="1" s="1"/>
  <c r="G10250" i="1" s="1"/>
  <c r="G10249" i="1" s="1"/>
  <c r="G10247" i="1"/>
  <c r="G10245" i="1"/>
  <c r="G10242" i="1"/>
  <c r="G10241" i="1" s="1"/>
  <c r="G10238" i="1"/>
  <c r="G10237" i="1" s="1"/>
  <c r="G10235" i="1"/>
  <c r="G10233" i="1"/>
  <c r="G10227" i="1"/>
  <c r="G10225" i="1"/>
  <c r="G10219" i="1"/>
  <c r="G10215" i="1"/>
  <c r="G10211" i="1"/>
  <c r="G10208" i="1"/>
  <c r="G10206" i="1"/>
  <c r="G10204" i="1"/>
  <c r="G10200" i="1"/>
  <c r="G10199" i="1" s="1"/>
  <c r="G10197" i="1"/>
  <c r="G10196" i="1" s="1"/>
  <c r="G10194" i="1"/>
  <c r="G10193" i="1" s="1"/>
  <c r="G10191" i="1"/>
  <c r="G10189" i="1"/>
  <c r="G10187" i="1"/>
  <c r="G10184" i="1"/>
  <c r="G10182" i="1"/>
  <c r="G10180" i="1"/>
  <c r="G10176" i="1"/>
  <c r="G10175" i="1" s="1"/>
  <c r="G10172" i="1"/>
  <c r="G10171" i="1" s="1"/>
  <c r="G10169" i="1"/>
  <c r="G10167" i="1"/>
  <c r="G10162" i="1"/>
  <c r="G10161" i="1" s="1"/>
  <c r="G10158" i="1"/>
  <c r="G10157" i="1" s="1"/>
  <c r="G10153" i="1"/>
  <c r="G10152" i="1" s="1"/>
  <c r="G10144" i="1"/>
  <c r="G10142" i="1"/>
  <c r="G10132" i="1"/>
  <c r="G10125" i="1"/>
  <c r="G10120" i="1"/>
  <c r="G10116" i="1"/>
  <c r="G10114" i="1"/>
  <c r="G10109" i="1"/>
  <c r="G10104" i="1"/>
  <c r="G10103" i="1" s="1"/>
  <c r="G10101" i="1"/>
  <c r="G10100" i="1" s="1"/>
  <c r="G10098" i="1"/>
  <c r="G10096" i="1"/>
  <c r="G10094" i="1"/>
  <c r="G10087" i="1"/>
  <c r="G10085" i="1"/>
  <c r="G10082" i="1"/>
  <c r="G10081" i="1" s="1"/>
  <c r="G10079" i="1"/>
  <c r="G10078" i="1" s="1"/>
  <c r="G10075" i="1"/>
  <c r="G10072" i="1"/>
  <c r="G10064" i="1"/>
  <c r="G10062" i="1"/>
  <c r="G10052" i="1"/>
  <c r="G10046" i="1"/>
  <c r="G10041" i="1"/>
  <c r="G10038" i="1"/>
  <c r="G10036" i="1"/>
  <c r="G10034" i="1"/>
  <c r="G10030" i="1"/>
  <c r="G10029" i="1" s="1"/>
  <c r="G10024" i="1"/>
  <c r="G10023" i="1" s="1"/>
  <c r="G10020" i="1"/>
  <c r="G10019" i="1" s="1"/>
  <c r="G10017" i="1"/>
  <c r="G10015" i="1"/>
  <c r="G10011" i="1"/>
  <c r="G10010" i="1" s="1"/>
  <c r="G10007" i="1"/>
  <c r="G10006" i="1" s="1"/>
  <c r="G10004" i="1"/>
  <c r="G10002" i="1"/>
  <c r="G9997" i="1"/>
  <c r="G9995" i="1"/>
  <c r="G9992" i="1"/>
  <c r="G9991" i="1" s="1"/>
  <c r="G9990" i="1" s="1"/>
  <c r="G9987" i="1"/>
  <c r="G9985" i="1"/>
  <c r="G9982" i="1"/>
  <c r="G9981" i="1" s="1"/>
  <c r="G9980" i="1" s="1"/>
  <c r="G9975" i="1"/>
  <c r="G9974" i="1" s="1"/>
  <c r="G9972" i="1"/>
  <c r="G9968" i="1"/>
  <c r="G9966" i="1"/>
  <c r="G9963" i="1"/>
  <c r="G9961" i="1"/>
  <c r="G9955" i="1"/>
  <c r="G9954" i="1" s="1"/>
  <c r="G9952" i="1"/>
  <c r="G9948" i="1"/>
  <c r="G9946" i="1"/>
  <c r="G9943" i="1"/>
  <c r="G9941" i="1"/>
  <c r="G9936" i="1"/>
  <c r="G9935" i="1" s="1"/>
  <c r="G9934" i="1" s="1"/>
  <c r="G9933" i="1" s="1"/>
  <c r="G9928" i="1"/>
  <c r="G9926" i="1"/>
  <c r="G9923" i="1"/>
  <c r="G9921" i="1"/>
  <c r="G9916" i="1"/>
  <c r="G9915" i="1" s="1"/>
  <c r="G9914" i="1" s="1"/>
  <c r="G9912" i="1"/>
  <c r="G9911" i="1" s="1"/>
  <c r="G9909" i="1"/>
  <c r="G9908" i="1" s="1"/>
  <c r="G9905" i="1"/>
  <c r="G9904" i="1" s="1"/>
  <c r="G9902" i="1"/>
  <c r="G9901" i="1" s="1"/>
  <c r="G9899" i="1"/>
  <c r="G9895" i="1"/>
  <c r="G9893" i="1"/>
  <c r="G9886" i="1"/>
  <c r="G9884" i="1"/>
  <c r="G9879" i="1"/>
  <c r="G9878" i="1" s="1"/>
  <c r="G9877" i="1" s="1"/>
  <c r="G9875" i="1"/>
  <c r="G9874" i="1" s="1"/>
  <c r="G9872" i="1"/>
  <c r="G9870" i="1"/>
  <c r="G9864" i="1"/>
  <c r="G9862" i="1"/>
  <c r="G9856" i="1"/>
  <c r="G9852" i="1"/>
  <c r="G9848" i="1"/>
  <c r="G9845" i="1"/>
  <c r="G9843" i="1"/>
  <c r="G9841" i="1"/>
  <c r="G9837" i="1"/>
  <c r="G9836" i="1" s="1"/>
  <c r="G9833" i="1"/>
  <c r="G9832" i="1" s="1"/>
  <c r="G9828" i="1"/>
  <c r="G9823" i="1"/>
  <c r="G9820" i="1"/>
  <c r="G9817" i="1"/>
  <c r="G9815" i="1"/>
  <c r="G9813" i="1"/>
  <c r="G9809" i="1"/>
  <c r="G9808" i="1" s="1"/>
  <c r="G9805" i="1"/>
  <c r="G9804" i="1" s="1"/>
  <c r="G9802" i="1"/>
  <c r="G9801" i="1" s="1"/>
  <c r="G9797" i="1"/>
  <c r="G9794" i="1"/>
  <c r="G9785" i="1"/>
  <c r="G9783" i="1"/>
  <c r="G9773" i="1"/>
  <c r="G9767" i="1"/>
  <c r="G9762" i="1"/>
  <c r="G9757" i="1"/>
  <c r="G9755" i="1"/>
  <c r="G9751" i="1"/>
  <c r="G9747" i="1"/>
  <c r="G9746" i="1" s="1"/>
  <c r="G9744" i="1"/>
  <c r="G9742" i="1"/>
  <c r="G9735" i="1"/>
  <c r="G9733" i="1"/>
  <c r="G9730" i="1"/>
  <c r="G9729" i="1" s="1"/>
  <c r="G9727" i="1"/>
  <c r="G9726" i="1" s="1"/>
  <c r="G9723" i="1"/>
  <c r="G9722" i="1" s="1"/>
  <c r="G9715" i="1"/>
  <c r="G9713" i="1"/>
  <c r="G9704" i="1"/>
  <c r="G9699" i="1"/>
  <c r="G9695" i="1"/>
  <c r="G9692" i="1"/>
  <c r="G9690" i="1"/>
  <c r="G9688" i="1"/>
  <c r="G9684" i="1"/>
  <c r="G9683" i="1" s="1"/>
  <c r="G9682" i="1" s="1"/>
  <c r="G9676" i="1"/>
  <c r="G9675" i="1" s="1"/>
  <c r="G9673" i="1"/>
  <c r="G9669" i="1"/>
  <c r="G9667" i="1"/>
  <c r="G9664" i="1"/>
  <c r="G9662" i="1"/>
  <c r="G9656" i="1"/>
  <c r="G9655" i="1" s="1"/>
  <c r="G9653" i="1"/>
  <c r="G9649" i="1"/>
  <c r="G9647" i="1"/>
  <c r="G9644" i="1"/>
  <c r="G9642" i="1"/>
  <c r="G9637" i="1"/>
  <c r="G9636" i="1" s="1"/>
  <c r="G9633" i="1"/>
  <c r="G9632" i="1" s="1"/>
  <c r="G9629" i="1"/>
  <c r="G9628" i="1" s="1"/>
  <c r="G9626" i="1"/>
  <c r="G9620" i="1"/>
  <c r="G9617" i="1"/>
  <c r="G9616" i="1" s="1"/>
  <c r="G9610" i="1"/>
  <c r="G9608" i="1"/>
  <c r="G9603" i="1"/>
  <c r="G9602" i="1" s="1"/>
  <c r="G9595" i="1"/>
  <c r="G9594" i="1" s="1"/>
  <c r="G9591" i="1"/>
  <c r="G9590" i="1" s="1"/>
  <c r="G9588" i="1"/>
  <c r="G9586" i="1"/>
  <c r="G9580" i="1"/>
  <c r="G9578" i="1"/>
  <c r="G9575" i="1"/>
  <c r="G9574" i="1" s="1"/>
  <c r="G9569" i="1"/>
  <c r="G9565" i="1"/>
  <c r="G9561" i="1"/>
  <c r="G9558" i="1"/>
  <c r="G9556" i="1"/>
  <c r="G9554" i="1"/>
  <c r="G9550" i="1"/>
  <c r="G9549" i="1" s="1"/>
  <c r="G9543" i="1"/>
  <c r="G9541" i="1"/>
  <c r="G9538" i="1"/>
  <c r="G9536" i="1"/>
  <c r="G9534" i="1"/>
  <c r="G9532" i="1"/>
  <c r="G9529" i="1"/>
  <c r="G9527" i="1"/>
  <c r="G9524" i="1"/>
  <c r="G9520" i="1"/>
  <c r="G9519" i="1" s="1"/>
  <c r="G9517" i="1"/>
  <c r="G9516" i="1" s="1"/>
  <c r="G9512" i="1"/>
  <c r="G9511" i="1" s="1"/>
  <c r="G9503" i="1"/>
  <c r="G9501" i="1"/>
  <c r="G9491" i="1"/>
  <c r="G9484" i="1"/>
  <c r="G9479" i="1"/>
  <c r="G9475" i="1"/>
  <c r="G9473" i="1"/>
  <c r="G9469" i="1"/>
  <c r="G9465" i="1"/>
  <c r="G9463" i="1"/>
  <c r="G9460" i="1"/>
  <c r="G9458" i="1"/>
  <c r="G9451" i="1"/>
  <c r="G9448" i="1"/>
  <c r="G9445" i="1"/>
  <c r="G9444" i="1" s="1"/>
  <c r="G9442" i="1"/>
  <c r="G9441" i="1" s="1"/>
  <c r="G9438" i="1"/>
  <c r="G9437" i="1" s="1"/>
  <c r="G9430" i="1"/>
  <c r="G9428" i="1"/>
  <c r="G9419" i="1"/>
  <c r="G9413" i="1"/>
  <c r="G9410" i="1"/>
  <c r="G9407" i="1"/>
  <c r="G9405" i="1"/>
  <c r="G9403" i="1"/>
  <c r="G9399" i="1"/>
  <c r="G9398" i="1" s="1"/>
  <c r="G9397" i="1" s="1"/>
  <c r="G9393" i="1"/>
  <c r="G9392" i="1" s="1"/>
  <c r="G9390" i="1"/>
  <c r="G9389" i="1" s="1"/>
  <c r="G9386" i="1"/>
  <c r="G9385" i="1" s="1"/>
  <c r="G9383" i="1"/>
  <c r="G9382" i="1" s="1"/>
  <c r="G9377" i="1"/>
  <c r="G9376" i="1" s="1"/>
  <c r="G9374" i="1"/>
  <c r="G9370" i="1"/>
  <c r="G9368" i="1"/>
  <c r="G9365" i="1"/>
  <c r="G9363" i="1"/>
  <c r="G9357" i="1"/>
  <c r="G9356" i="1" s="1"/>
  <c r="G9354" i="1"/>
  <c r="G9350" i="1"/>
  <c r="G9348" i="1"/>
  <c r="G9345" i="1"/>
  <c r="G9343" i="1"/>
  <c r="G9338" i="1"/>
  <c r="G9337" i="1" s="1"/>
  <c r="G9335" i="1"/>
  <c r="G9334" i="1" s="1"/>
  <c r="G9331" i="1"/>
  <c r="G9330" i="1" s="1"/>
  <c r="G9328" i="1"/>
  <c r="G9327" i="1" s="1"/>
  <c r="G9323" i="1"/>
  <c r="G9321" i="1"/>
  <c r="G9318" i="1"/>
  <c r="G9317" i="1" s="1"/>
  <c r="G9311" i="1"/>
  <c r="G9309" i="1"/>
  <c r="G9304" i="1"/>
  <c r="G9303" i="1" s="1"/>
  <c r="G9302" i="1" s="1"/>
  <c r="G9300" i="1"/>
  <c r="G9299" i="1" s="1"/>
  <c r="G9297" i="1"/>
  <c r="G9295" i="1"/>
  <c r="G9289" i="1"/>
  <c r="G9287" i="1"/>
  <c r="G9281" i="1"/>
  <c r="G9277" i="1"/>
  <c r="G9273" i="1"/>
  <c r="G9270" i="1"/>
  <c r="G9268" i="1"/>
  <c r="G9266" i="1"/>
  <c r="G9262" i="1"/>
  <c r="G9260" i="1"/>
  <c r="G9258" i="1"/>
  <c r="G9255" i="1"/>
  <c r="G9253" i="1"/>
  <c r="G9251" i="1"/>
  <c r="G9247" i="1"/>
  <c r="G9246" i="1" s="1"/>
  <c r="G9241" i="1"/>
  <c r="G9240" i="1" s="1"/>
  <c r="G9232" i="1"/>
  <c r="G9230" i="1"/>
  <c r="G9221" i="1"/>
  <c r="G9214" i="1"/>
  <c r="G9209" i="1"/>
  <c r="G9205" i="1"/>
  <c r="G9203" i="1"/>
  <c r="G9199" i="1"/>
  <c r="G9195" i="1"/>
  <c r="G9194" i="1" s="1"/>
  <c r="G9192" i="1"/>
  <c r="G9190" i="1"/>
  <c r="G9183" i="1"/>
  <c r="G9179" i="1"/>
  <c r="G9175" i="1"/>
  <c r="G9174" i="1" s="1"/>
  <c r="G9171" i="1"/>
  <c r="G9170" i="1" s="1"/>
  <c r="G9163" i="1"/>
  <c r="G9161" i="1"/>
  <c r="G9152" i="1"/>
  <c r="G9147" i="1"/>
  <c r="G9144" i="1"/>
  <c r="G9141" i="1"/>
  <c r="G9139" i="1"/>
  <c r="G9137" i="1"/>
  <c r="G9133" i="1"/>
  <c r="G9132" i="1" s="1"/>
  <c r="G9131" i="1" s="1"/>
  <c r="G9125" i="1"/>
  <c r="G9124" i="1" s="1"/>
  <c r="G9122" i="1"/>
  <c r="G9118" i="1"/>
  <c r="G9116" i="1"/>
  <c r="G9113" i="1"/>
  <c r="G9111" i="1"/>
  <c r="G9105" i="1"/>
  <c r="G9104" i="1" s="1"/>
  <c r="G9102" i="1"/>
  <c r="G9098" i="1"/>
  <c r="G9096" i="1"/>
  <c r="G9093" i="1"/>
  <c r="G9091" i="1"/>
  <c r="G9086" i="1"/>
  <c r="G9085" i="1" s="1"/>
  <c r="G9084" i="1" s="1"/>
  <c r="G9082" i="1"/>
  <c r="G9079" i="1"/>
  <c r="G9078" i="1" s="1"/>
  <c r="G9072" i="1"/>
  <c r="G9071" i="1" s="1"/>
  <c r="G9069" i="1"/>
  <c r="G9068" i="1" s="1"/>
  <c r="G9066" i="1"/>
  <c r="G9065" i="1" s="1"/>
  <c r="G9059" i="1"/>
  <c r="G9058" i="1" s="1"/>
  <c r="G9056" i="1"/>
  <c r="G9054" i="1" s="1"/>
  <c r="G9053" i="1" s="1"/>
  <c r="G9049" i="1"/>
  <c r="G9048" i="1" s="1"/>
  <c r="G9047" i="1" s="1"/>
  <c r="G9045" i="1"/>
  <c r="G9044" i="1" s="1"/>
  <c r="G9042" i="1"/>
  <c r="G9040" i="1"/>
  <c r="G9034" i="1"/>
  <c r="G9032" i="1"/>
  <c r="G9026" i="1"/>
  <c r="G9022" i="1"/>
  <c r="G9018" i="1"/>
  <c r="G9015" i="1"/>
  <c r="G9013" i="1"/>
  <c r="G9011" i="1"/>
  <c r="G9007" i="1"/>
  <c r="G9006" i="1" s="1"/>
  <c r="G9004" i="1"/>
  <c r="G9003" i="1" s="1"/>
  <c r="G9001" i="1"/>
  <c r="G9000" i="1" s="1"/>
  <c r="G8997" i="1"/>
  <c r="G8995" i="1"/>
  <c r="G8992" i="1"/>
  <c r="G8990" i="1"/>
  <c r="G8987" i="1"/>
  <c r="G8985" i="1"/>
  <c r="G8983" i="1"/>
  <c r="G8979" i="1"/>
  <c r="G8978" i="1" s="1"/>
  <c r="G8974" i="1"/>
  <c r="G8973" i="1" s="1"/>
  <c r="G8965" i="1"/>
  <c r="G8963" i="1"/>
  <c r="G8954" i="1"/>
  <c r="G8948" i="1"/>
  <c r="G8943" i="1"/>
  <c r="G8939" i="1"/>
  <c r="G8937" i="1"/>
  <c r="G8933" i="1"/>
  <c r="G8929" i="1"/>
  <c r="G8927" i="1"/>
  <c r="G8920" i="1"/>
  <c r="G8918" i="1"/>
  <c r="G8914" i="1"/>
  <c r="G8913" i="1" s="1"/>
  <c r="G8909" i="1"/>
  <c r="G8908" i="1" s="1"/>
  <c r="G8901" i="1"/>
  <c r="G8899" i="1"/>
  <c r="G8890" i="1"/>
  <c r="G8885" i="1"/>
  <c r="G8882" i="1"/>
  <c r="G8879" i="1"/>
  <c r="G8877" i="1"/>
  <c r="G8875" i="1"/>
  <c r="G8871" i="1"/>
  <c r="G8869" i="1"/>
  <c r="G8861" i="1"/>
  <c r="G8860" i="1" s="1"/>
  <c r="G8858" i="1"/>
  <c r="G8854" i="1"/>
  <c r="G8852" i="1"/>
  <c r="G8849" i="1"/>
  <c r="G8847" i="1"/>
  <c r="G8841" i="1"/>
  <c r="G8840" i="1" s="1"/>
  <c r="G8838" i="1"/>
  <c r="G8834" i="1"/>
  <c r="G8832" i="1"/>
  <c r="G8829" i="1"/>
  <c r="G8827" i="1"/>
  <c r="G8821" i="1"/>
  <c r="G8820" i="1" s="1"/>
  <c r="G8818" i="1"/>
  <c r="G8817" i="1" s="1"/>
  <c r="G8814" i="1"/>
  <c r="G8813" i="1" s="1"/>
  <c r="G8812" i="1" s="1"/>
  <c r="G8810" i="1"/>
  <c r="G8804" i="1"/>
  <c r="G8800" i="1"/>
  <c r="G8799" i="1" s="1"/>
  <c r="G8798" i="1" s="1"/>
  <c r="G8796" i="1"/>
  <c r="G8794" i="1"/>
  <c r="G8787" i="1"/>
  <c r="G8783" i="1"/>
  <c r="G8782" i="1" s="1"/>
  <c r="G8780" i="1"/>
  <c r="G8779" i="1" s="1"/>
  <c r="G8777" i="1"/>
  <c r="G8774" i="1"/>
  <c r="G8771" i="1"/>
  <c r="G8770" i="1" s="1"/>
  <c r="G8768" i="1"/>
  <c r="G8767" i="1" s="1"/>
  <c r="G8761" i="1"/>
  <c r="G8759" i="1"/>
  <c r="G8754" i="1"/>
  <c r="G8753" i="1" s="1"/>
  <c r="G8752" i="1" s="1"/>
  <c r="G8750" i="1"/>
  <c r="G8749" i="1" s="1"/>
  <c r="G8747" i="1"/>
  <c r="G8745" i="1"/>
  <c r="G8739" i="1"/>
  <c r="G8737" i="1"/>
  <c r="G8731" i="1"/>
  <c r="G8727" i="1"/>
  <c r="G8723" i="1"/>
  <c r="G8720" i="1"/>
  <c r="G8718" i="1"/>
  <c r="G8716" i="1"/>
  <c r="G8712" i="1"/>
  <c r="G8711" i="1" s="1"/>
  <c r="G8709" i="1"/>
  <c r="G8707" i="1"/>
  <c r="G8705" i="1"/>
  <c r="G8702" i="1"/>
  <c r="G8700" i="1"/>
  <c r="G8698" i="1"/>
  <c r="G8693" i="1"/>
  <c r="G8692" i="1" s="1"/>
  <c r="G8690" i="1"/>
  <c r="G8689" i="1" s="1"/>
  <c r="G8685" i="1"/>
  <c r="G8684" i="1" s="1"/>
  <c r="G8676" i="1"/>
  <c r="G8674" i="1"/>
  <c r="G8664" i="1"/>
  <c r="G8657" i="1"/>
  <c r="G8652" i="1"/>
  <c r="G8647" i="1"/>
  <c r="G8645" i="1"/>
  <c r="G8641" i="1"/>
  <c r="G8637" i="1"/>
  <c r="G8636" i="1" s="1"/>
  <c r="G8634" i="1"/>
  <c r="G8633" i="1" s="1"/>
  <c r="G8631" i="1"/>
  <c r="G8629" i="1"/>
  <c r="G8622" i="1"/>
  <c r="G8620" i="1"/>
  <c r="G8617" i="1"/>
  <c r="G8615" i="1"/>
  <c r="G8611" i="1"/>
  <c r="G8609" i="1"/>
  <c r="G8601" i="1"/>
  <c r="G8599" i="1"/>
  <c r="G8590" i="1"/>
  <c r="G8585" i="1"/>
  <c r="G8582" i="1"/>
  <c r="G8579" i="1"/>
  <c r="G8577" i="1"/>
  <c r="G8575" i="1"/>
  <c r="G8571" i="1"/>
  <c r="G8570" i="1" s="1"/>
  <c r="G8569" i="1" s="1"/>
  <c r="G8565" i="1"/>
  <c r="G8561" i="1"/>
  <c r="G8559" i="1"/>
  <c r="G8556" i="1"/>
  <c r="G8552" i="1"/>
  <c r="G8550" i="1"/>
  <c r="G8547" i="1"/>
  <c r="G8545" i="1"/>
  <c r="G8541" i="1"/>
  <c r="G8537" i="1"/>
  <c r="G8535" i="1"/>
  <c r="G8532" i="1"/>
  <c r="G8528" i="1"/>
  <c r="G8526" i="1"/>
  <c r="G8523" i="1"/>
  <c r="G8521" i="1"/>
  <c r="G8516" i="1"/>
  <c r="G8514" i="1"/>
  <c r="G8510" i="1"/>
  <c r="G8508" i="1"/>
  <c r="G8503" i="1"/>
  <c r="G8502" i="1" s="1"/>
  <c r="G8497" i="1"/>
  <c r="G8496" i="1" s="1"/>
  <c r="G8490" i="1"/>
  <c r="G8488" i="1"/>
  <c r="G8483" i="1"/>
  <c r="G8482" i="1" s="1"/>
  <c r="G8481" i="1" s="1"/>
  <c r="G8479" i="1"/>
  <c r="G8478" i="1" s="1"/>
  <c r="G8476" i="1"/>
  <c r="G8474" i="1"/>
  <c r="G8468" i="1"/>
  <c r="G8466" i="1"/>
  <c r="G8460" i="1"/>
  <c r="G8456" i="1"/>
  <c r="G8451" i="1"/>
  <c r="G8448" i="1"/>
  <c r="G8446" i="1"/>
  <c r="G8444" i="1"/>
  <c r="G8440" i="1"/>
  <c r="G8438" i="1"/>
  <c r="G8436" i="1"/>
  <c r="G8433" i="1"/>
  <c r="G8431" i="1"/>
  <c r="G8428" i="1"/>
  <c r="G8422" i="1"/>
  <c r="G8421" i="1" s="1"/>
  <c r="G8417" i="1"/>
  <c r="G8416" i="1" s="1"/>
  <c r="G8408" i="1"/>
  <c r="G8406" i="1"/>
  <c r="G8397" i="1"/>
  <c r="G8392" i="1"/>
  <c r="G8387" i="1"/>
  <c r="G8383" i="1"/>
  <c r="G8381" i="1"/>
  <c r="G8377" i="1"/>
  <c r="G8373" i="1"/>
  <c r="G8371" i="1"/>
  <c r="G8368" i="1"/>
  <c r="G8366" i="1"/>
  <c r="G8359" i="1"/>
  <c r="G8357" i="1"/>
  <c r="G8354" i="1"/>
  <c r="G8353" i="1" s="1"/>
  <c r="G8351" i="1"/>
  <c r="G8350" i="1" s="1"/>
  <c r="G8347" i="1"/>
  <c r="G8346" i="1" s="1"/>
  <c r="G8339" i="1"/>
  <c r="G8337" i="1"/>
  <c r="G8328" i="1"/>
  <c r="G8323" i="1"/>
  <c r="G8320" i="1"/>
  <c r="G8317" i="1"/>
  <c r="G8315" i="1"/>
  <c r="G8313" i="1"/>
  <c r="G8309" i="1"/>
  <c r="G8308" i="1" s="1"/>
  <c r="G8307" i="1" s="1"/>
  <c r="G8301" i="1"/>
  <c r="G8300" i="1" s="1"/>
  <c r="G8298" i="1"/>
  <c r="G8294" i="1"/>
  <c r="G8292" i="1"/>
  <c r="G8289" i="1"/>
  <c r="G8287" i="1"/>
  <c r="G8281" i="1"/>
  <c r="G8280" i="1" s="1"/>
  <c r="G8278" i="1"/>
  <c r="G8274" i="1"/>
  <c r="G8272" i="1"/>
  <c r="G8269" i="1"/>
  <c r="G8267" i="1"/>
  <c r="G8262" i="1"/>
  <c r="G8261" i="1" s="1"/>
  <c r="G8260" i="1" s="1"/>
  <c r="G8258" i="1"/>
  <c r="G8256" i="1"/>
  <c r="G8253" i="1"/>
  <c r="G8247" i="1"/>
  <c r="G8244" i="1"/>
  <c r="G8243" i="1" s="1"/>
  <c r="G8240" i="1"/>
  <c r="G8239" i="1" s="1"/>
  <c r="G8236" i="1"/>
  <c r="G8235" i="1" s="1"/>
  <c r="G8233" i="1"/>
  <c r="G8232" i="1" s="1"/>
  <c r="G8228" i="1"/>
  <c r="G8227" i="1" s="1"/>
  <c r="G8221" i="1"/>
  <c r="G8219" i="1"/>
  <c r="G8214" i="1"/>
  <c r="G8213" i="1" s="1"/>
  <c r="G8212" i="1" s="1"/>
  <c r="G8210" i="1"/>
  <c r="G8209" i="1" s="1"/>
  <c r="G8207" i="1"/>
  <c r="G8205" i="1"/>
  <c r="G8199" i="1"/>
  <c r="G8197" i="1"/>
  <c r="G8191" i="1"/>
  <c r="G8187" i="1"/>
  <c r="G8183" i="1"/>
  <c r="G8180" i="1"/>
  <c r="G8178" i="1"/>
  <c r="G8176" i="1"/>
  <c r="G8172" i="1"/>
  <c r="G8170" i="1"/>
  <c r="G8168" i="1"/>
  <c r="G8165" i="1"/>
  <c r="G8163" i="1"/>
  <c r="G8161" i="1"/>
  <c r="G8157" i="1"/>
  <c r="G8156" i="1" s="1"/>
  <c r="G8152" i="1"/>
  <c r="G8151" i="1" s="1"/>
  <c r="G8143" i="1"/>
  <c r="G8141" i="1"/>
  <c r="G8131" i="1"/>
  <c r="G8124" i="1"/>
  <c r="G8119" i="1"/>
  <c r="G8115" i="1"/>
  <c r="G8113" i="1"/>
  <c r="G8109" i="1"/>
  <c r="G8105" i="1"/>
  <c r="G8103" i="1"/>
  <c r="G8096" i="1"/>
  <c r="G8094" i="1"/>
  <c r="G8091" i="1"/>
  <c r="G8090" i="1" s="1"/>
  <c r="G8087" i="1"/>
  <c r="G8086" i="1" s="1"/>
  <c r="G8079" i="1"/>
  <c r="G8077" i="1"/>
  <c r="G8068" i="1"/>
  <c r="G8063" i="1"/>
  <c r="G8060" i="1"/>
  <c r="G8057" i="1"/>
  <c r="G8055" i="1"/>
  <c r="G8053" i="1"/>
  <c r="G8049" i="1"/>
  <c r="G8048" i="1" s="1"/>
  <c r="G8047" i="1" s="1"/>
  <c r="G8041" i="1"/>
  <c r="G8040" i="1" s="1"/>
  <c r="G8038" i="1"/>
  <c r="G8034" i="1"/>
  <c r="G8032" i="1"/>
  <c r="G8029" i="1"/>
  <c r="G8027" i="1"/>
  <c r="G8021" i="1"/>
  <c r="G8020" i="1" s="1"/>
  <c r="G8018" i="1"/>
  <c r="G8014" i="1"/>
  <c r="G8012" i="1"/>
  <c r="G8009" i="1"/>
  <c r="G8007" i="1"/>
  <c r="G7997" i="1"/>
  <c r="G7995" i="1"/>
  <c r="G7987" i="1"/>
  <c r="G7985" i="1"/>
  <c r="G7976" i="1"/>
  <c r="G7974" i="1"/>
  <c r="G7970" i="1"/>
  <c r="G7969" i="1" s="1"/>
  <c r="G7967" i="1"/>
  <c r="G7966" i="1" s="1"/>
  <c r="G7964" i="1"/>
  <c r="G7961" i="1"/>
  <c r="G7960" i="1" s="1"/>
  <c r="G7958" i="1"/>
  <c r="G7957" i="1" s="1"/>
  <c r="G7951" i="1"/>
  <c r="G7949" i="1"/>
  <c r="G7944" i="1"/>
  <c r="G7943" i="1" s="1"/>
  <c r="G7941" i="1"/>
  <c r="G7939" i="1"/>
  <c r="G7933" i="1"/>
  <c r="G7931" i="1"/>
  <c r="G7925" i="1"/>
  <c r="G7921" i="1"/>
  <c r="G7917" i="1"/>
  <c r="G7914" i="1"/>
  <c r="G7912" i="1"/>
  <c r="G7910" i="1"/>
  <c r="G7906" i="1"/>
  <c r="G7904" i="1"/>
  <c r="G7902" i="1"/>
  <c r="G7900" i="1"/>
  <c r="G7896" i="1"/>
  <c r="G7894" i="1"/>
  <c r="G7892" i="1"/>
  <c r="G7888" i="1"/>
  <c r="G7887" i="1" s="1"/>
  <c r="G7883" i="1"/>
  <c r="G7882" i="1" s="1"/>
  <c r="G7874" i="1"/>
  <c r="G7872" i="1"/>
  <c r="G7862" i="1"/>
  <c r="G7855" i="1"/>
  <c r="G7850" i="1"/>
  <c r="G7846" i="1"/>
  <c r="G7844" i="1"/>
  <c r="G7840" i="1"/>
  <c r="G7836" i="1"/>
  <c r="G7834" i="1"/>
  <c r="G7827" i="1"/>
  <c r="G7825" i="1"/>
  <c r="G7822" i="1"/>
  <c r="G7821" i="1" s="1"/>
  <c r="G7818" i="1"/>
  <c r="G7817" i="1" s="1"/>
  <c r="G7810" i="1"/>
  <c r="G7808" i="1"/>
  <c r="G7799" i="1"/>
  <c r="G7794" i="1"/>
  <c r="G7791" i="1"/>
  <c r="G7788" i="1"/>
  <c r="G7786" i="1"/>
  <c r="G7784" i="1"/>
  <c r="G7780" i="1"/>
  <c r="G7778" i="1"/>
  <c r="G7770" i="1"/>
  <c r="G7769" i="1" s="1"/>
  <c r="G7767" i="1"/>
  <c r="G7763" i="1"/>
  <c r="G7761" i="1"/>
  <c r="G7758" i="1"/>
  <c r="G7756" i="1"/>
  <c r="G7750" i="1"/>
  <c r="G7749" i="1" s="1"/>
  <c r="G7747" i="1"/>
  <c r="G7743" i="1"/>
  <c r="G7741" i="1"/>
  <c r="G7738" i="1"/>
  <c r="G7736" i="1"/>
  <c r="G7731" i="1"/>
  <c r="G7730" i="1" s="1"/>
  <c r="G7729" i="1" s="1"/>
  <c r="G7727" i="1"/>
  <c r="G7726" i="1" s="1"/>
  <c r="G7722" i="1"/>
  <c r="G7721" i="1" s="1"/>
  <c r="G7719" i="1"/>
  <c r="G7718" i="1" s="1"/>
  <c r="G7712" i="1"/>
  <c r="G7710" i="1"/>
  <c r="G7705" i="1"/>
  <c r="G7704" i="1" s="1"/>
  <c r="G7702" i="1"/>
  <c r="G7700" i="1"/>
  <c r="G7693" i="1"/>
  <c r="G7690" i="1"/>
  <c r="G7689" i="1" s="1"/>
  <c r="G7686" i="1"/>
  <c r="G7685" i="1" s="1"/>
  <c r="G7683" i="1"/>
  <c r="G7681" i="1"/>
  <c r="G7675" i="1"/>
  <c r="G7673" i="1"/>
  <c r="G7670" i="1"/>
  <c r="G7669" i="1" s="1"/>
  <c r="G7667" i="1"/>
  <c r="G7662" i="1"/>
  <c r="G7656" i="1"/>
  <c r="G7652" i="1"/>
  <c r="G7649" i="1"/>
  <c r="G7647" i="1"/>
  <c r="G7645" i="1"/>
  <c r="G7641" i="1"/>
  <c r="G7639" i="1"/>
  <c r="G7637" i="1"/>
  <c r="G7635" i="1"/>
  <c r="G7632" i="1"/>
  <c r="G7630" i="1"/>
  <c r="G7627" i="1"/>
  <c r="G7623" i="1"/>
  <c r="G7622" i="1" s="1"/>
  <c r="G7618" i="1"/>
  <c r="G7617" i="1" s="1"/>
  <c r="G7609" i="1"/>
  <c r="G7607" i="1"/>
  <c r="G7598" i="1"/>
  <c r="G7591" i="1"/>
  <c r="G7586" i="1"/>
  <c r="G7582" i="1"/>
  <c r="G7580" i="1"/>
  <c r="G7576" i="1"/>
  <c r="G7572" i="1"/>
  <c r="G7570" i="1"/>
  <c r="G7563" i="1"/>
  <c r="G7561" i="1"/>
  <c r="G7558" i="1"/>
  <c r="G7557" i="1" s="1"/>
  <c r="G7555" i="1"/>
  <c r="G7554" i="1" s="1"/>
  <c r="G7550" i="1"/>
  <c r="G7549" i="1" s="1"/>
  <c r="G7542" i="1"/>
  <c r="G7540" i="1"/>
  <c r="G7531" i="1"/>
  <c r="G7526" i="1"/>
  <c r="G7523" i="1"/>
  <c r="G7520" i="1"/>
  <c r="G7518" i="1"/>
  <c r="G7516" i="1"/>
  <c r="G7512" i="1"/>
  <c r="G7510" i="1"/>
  <c r="G7509" i="1" s="1"/>
  <c r="G7507" i="1"/>
  <c r="G7506" i="1" s="1"/>
  <c r="G7504" i="1"/>
  <c r="G7503" i="1" s="1"/>
  <c r="G7496" i="1"/>
  <c r="G7495" i="1" s="1"/>
  <c r="G7493" i="1"/>
  <c r="G7489" i="1"/>
  <c r="G7487" i="1"/>
  <c r="G7484" i="1"/>
  <c r="G7482" i="1"/>
  <c r="G7476" i="1"/>
  <c r="G7475" i="1" s="1"/>
  <c r="G7473" i="1"/>
  <c r="G7469" i="1"/>
  <c r="G7467" i="1"/>
  <c r="G7464" i="1"/>
  <c r="G7462" i="1"/>
  <c r="G7457" i="1"/>
  <c r="G7456" i="1" s="1"/>
  <c r="G7454" i="1"/>
  <c r="G7452" i="1"/>
  <c r="G7445" i="1"/>
  <c r="G7442" i="1"/>
  <c r="G7441" i="1" s="1"/>
  <c r="G7434" i="1"/>
  <c r="G7433" i="1" s="1"/>
  <c r="G7432" i="1" s="1"/>
  <c r="G7430" i="1"/>
  <c r="G7429" i="1" s="1"/>
  <c r="G7428" i="1" s="1"/>
  <c r="G7424" i="1"/>
  <c r="G7423" i="1" s="1"/>
  <c r="G7422" i="1" s="1"/>
  <c r="G7420" i="1"/>
  <c r="G7419" i="1" s="1"/>
  <c r="G7417" i="1"/>
  <c r="G7416" i="1" s="1"/>
  <c r="G7412" i="1"/>
  <c r="G7411" i="1" s="1"/>
  <c r="G7409" i="1"/>
  <c r="G7408" i="1" s="1"/>
  <c r="G7406" i="1"/>
  <c r="G7405" i="1" s="1"/>
  <c r="G7399" i="1"/>
  <c r="G7397" i="1"/>
  <c r="G7392" i="1"/>
  <c r="G7391" i="1" s="1"/>
  <c r="G7390" i="1" s="1"/>
  <c r="G7388" i="1"/>
  <c r="G7387" i="1" s="1"/>
  <c r="G7385" i="1"/>
  <c r="G7383" i="1"/>
  <c r="G7377" i="1"/>
  <c r="G7375" i="1"/>
  <c r="G7369" i="1"/>
  <c r="G7364" i="1"/>
  <c r="G7360" i="1"/>
  <c r="G7357" i="1"/>
  <c r="G7355" i="1"/>
  <c r="G7353" i="1"/>
  <c r="G7349" i="1"/>
  <c r="G7347" i="1"/>
  <c r="G7345" i="1"/>
  <c r="G7342" i="1"/>
  <c r="G7340" i="1"/>
  <c r="G7338" i="1"/>
  <c r="G7334" i="1"/>
  <c r="G7333" i="1" s="1"/>
  <c r="G7331" i="1"/>
  <c r="G7330" i="1" s="1"/>
  <c r="G7326" i="1"/>
  <c r="G7325" i="1" s="1"/>
  <c r="G7317" i="1"/>
  <c r="G7315" i="1"/>
  <c r="G7306" i="1"/>
  <c r="G7299" i="1"/>
  <c r="G7294" i="1"/>
  <c r="G7290" i="1"/>
  <c r="G7288" i="1"/>
  <c r="G7284" i="1"/>
  <c r="G7280" i="1"/>
  <c r="G7278" i="1"/>
  <c r="G7271" i="1"/>
  <c r="G7269" i="1"/>
  <c r="G7265" i="1"/>
  <c r="G7263" i="1"/>
  <c r="G7259" i="1"/>
  <c r="G7258" i="1" s="1"/>
  <c r="G7251" i="1"/>
  <c r="G7249" i="1"/>
  <c r="G7240" i="1"/>
  <c r="G7235" i="1"/>
  <c r="G7232" i="1"/>
  <c r="G7229" i="1"/>
  <c r="G7227" i="1"/>
  <c r="G7225" i="1"/>
  <c r="G7221" i="1"/>
  <c r="G7220" i="1" s="1"/>
  <c r="G7219" i="1" s="1"/>
  <c r="G7213" i="1"/>
  <c r="G7212" i="1" s="1"/>
  <c r="G7210" i="1"/>
  <c r="G7206" i="1"/>
  <c r="G7204" i="1"/>
  <c r="G7201" i="1"/>
  <c r="G7199" i="1"/>
  <c r="G7193" i="1"/>
  <c r="G7192" i="1" s="1"/>
  <c r="G7190" i="1"/>
  <c r="G7186" i="1"/>
  <c r="G7184" i="1"/>
  <c r="G7181" i="1"/>
  <c r="G7179" i="1"/>
  <c r="G7174" i="1"/>
  <c r="G7173" i="1" s="1"/>
  <c r="G7172" i="1" s="1"/>
  <c r="G7166" i="1"/>
  <c r="G7165" i="1" s="1"/>
  <c r="G7164" i="1" s="1"/>
  <c r="G7162" i="1"/>
  <c r="G7161" i="1" s="1"/>
  <c r="G7156" i="1"/>
  <c r="G7155" i="1" s="1"/>
  <c r="G7153" i="1"/>
  <c r="G7152" i="1" s="1"/>
  <c r="G7146" i="1"/>
  <c r="G7144" i="1"/>
  <c r="G7141" i="1"/>
  <c r="G7139" i="1" s="1"/>
  <c r="G7138" i="1" s="1"/>
  <c r="G7134" i="1"/>
  <c r="G7133" i="1" s="1"/>
  <c r="G7131" i="1"/>
  <c r="G7129" i="1"/>
  <c r="G7123" i="1"/>
  <c r="G7121" i="1"/>
  <c r="G7115" i="1"/>
  <c r="G7111" i="1"/>
  <c r="G7107" i="1"/>
  <c r="G7104" i="1"/>
  <c r="G7102" i="1"/>
  <c r="G7100" i="1"/>
  <c r="G7096" i="1"/>
  <c r="G7095" i="1" s="1"/>
  <c r="G7093" i="1"/>
  <c r="G7091" i="1"/>
  <c r="G7089" i="1"/>
  <c r="G7086" i="1"/>
  <c r="G7084" i="1"/>
  <c r="G7082" i="1"/>
  <c r="G7078" i="1"/>
  <c r="G7077" i="1" s="1"/>
  <c r="G7072" i="1"/>
  <c r="G7071" i="1" s="1"/>
  <c r="G7063" i="1"/>
  <c r="G7061" i="1"/>
  <c r="G7052" i="1"/>
  <c r="G7047" i="1"/>
  <c r="G7042" i="1"/>
  <c r="G7038" i="1"/>
  <c r="G7036" i="1"/>
  <c r="G7032" i="1"/>
  <c r="G7028" i="1"/>
  <c r="G7027" i="1" s="1"/>
  <c r="G7025" i="1"/>
  <c r="G7023" i="1"/>
  <c r="G7016" i="1"/>
  <c r="G7013" i="1"/>
  <c r="G7010" i="1"/>
  <c r="G7009" i="1" s="1"/>
  <c r="G7006" i="1"/>
  <c r="G7005" i="1" s="1"/>
  <c r="G6998" i="1"/>
  <c r="G6996" i="1"/>
  <c r="G6987" i="1"/>
  <c r="G6982" i="1"/>
  <c r="G6979" i="1"/>
  <c r="G6976" i="1"/>
  <c r="G6974" i="1"/>
  <c r="G6972" i="1"/>
  <c r="G6968" i="1"/>
  <c r="G6967" i="1" s="1"/>
  <c r="G6966" i="1" s="1"/>
  <c r="G6960" i="1"/>
  <c r="G6959" i="1" s="1"/>
  <c r="G6957" i="1"/>
  <c r="G6953" i="1"/>
  <c r="G6951" i="1"/>
  <c r="G6948" i="1"/>
  <c r="G6946" i="1"/>
  <c r="G6940" i="1"/>
  <c r="G6939" i="1" s="1"/>
  <c r="G6937" i="1"/>
  <c r="G6933" i="1"/>
  <c r="G6931" i="1"/>
  <c r="G6928" i="1"/>
  <c r="G6926" i="1"/>
  <c r="G6921" i="1"/>
  <c r="G6920" i="1" s="1"/>
  <c r="G6919" i="1" s="1"/>
  <c r="G6917" i="1"/>
  <c r="G6916" i="1" s="1"/>
  <c r="G6909" i="1"/>
  <c r="G6907" i="1"/>
  <c r="G6903" i="1"/>
  <c r="G6901" i="1"/>
  <c r="G6897" i="1"/>
  <c r="G6896" i="1" s="1"/>
  <c r="G6892" i="1"/>
  <c r="G6891" i="1" s="1"/>
  <c r="G6885" i="1"/>
  <c r="G6883" i="1"/>
  <c r="G6878" i="1"/>
  <c r="G6877" i="1" s="1"/>
  <c r="G6876" i="1" s="1"/>
  <c r="G6874" i="1"/>
  <c r="G6873" i="1" s="1"/>
  <c r="G6871" i="1"/>
  <c r="G6869" i="1"/>
  <c r="G6863" i="1"/>
  <c r="G6861" i="1"/>
  <c r="G6855" i="1"/>
  <c r="G6851" i="1"/>
  <c r="G6847" i="1"/>
  <c r="G6844" i="1"/>
  <c r="G6842" i="1"/>
  <c r="G6840" i="1"/>
  <c r="G6835" i="1"/>
  <c r="G6834" i="1" s="1"/>
  <c r="G6832" i="1"/>
  <c r="G6830" i="1"/>
  <c r="G6827" i="1"/>
  <c r="G6825" i="1"/>
  <c r="G6823" i="1"/>
  <c r="G6820" i="1"/>
  <c r="G6818" i="1"/>
  <c r="G6816" i="1"/>
  <c r="G6811" i="1"/>
  <c r="G6810" i="1" s="1"/>
  <c r="G6805" i="1"/>
  <c r="G6804" i="1" s="1"/>
  <c r="G6796" i="1"/>
  <c r="G6794" i="1"/>
  <c r="G6784" i="1"/>
  <c r="G6777" i="1"/>
  <c r="G6772" i="1"/>
  <c r="G6768" i="1"/>
  <c r="G6766" i="1"/>
  <c r="G6762" i="1"/>
  <c r="G6758" i="1"/>
  <c r="G6757" i="1" s="1"/>
  <c r="G6755" i="1"/>
  <c r="G6753" i="1"/>
  <c r="G6746" i="1"/>
  <c r="G6744" i="1"/>
  <c r="G6740" i="1"/>
  <c r="G6739" i="1" s="1"/>
  <c r="G6737" i="1"/>
  <c r="G6736" i="1" s="1"/>
  <c r="G6733" i="1"/>
  <c r="G6732" i="1" s="1"/>
  <c r="G6725" i="1"/>
  <c r="G6723" i="1"/>
  <c r="G6714" i="1"/>
  <c r="G6709" i="1"/>
  <c r="G6706" i="1"/>
  <c r="G6703" i="1"/>
  <c r="G6701" i="1"/>
  <c r="G6699" i="1"/>
  <c r="G6695" i="1"/>
  <c r="G6694" i="1" s="1"/>
  <c r="G6693" i="1" s="1"/>
  <c r="G6687" i="1"/>
  <c r="G6686" i="1" s="1"/>
  <c r="G6684" i="1"/>
  <c r="G6680" i="1"/>
  <c r="G6678" i="1"/>
  <c r="G6675" i="1"/>
  <c r="G6673" i="1"/>
  <c r="G6667" i="1"/>
  <c r="G6666" i="1" s="1"/>
  <c r="G6664" i="1"/>
  <c r="G6660" i="1"/>
  <c r="G6658" i="1"/>
  <c r="G6655" i="1"/>
  <c r="G6653" i="1"/>
  <c r="G6645" i="1"/>
  <c r="G6644" i="1" s="1"/>
  <c r="G6643" i="1" s="1"/>
  <c r="G6641" i="1"/>
  <c r="G6640" i="1" s="1"/>
  <c r="G6635" i="1"/>
  <c r="G6634" i="1" s="1"/>
  <c r="G6626" i="1"/>
  <c r="G6623" i="1"/>
  <c r="G6619" i="1"/>
  <c r="G6618" i="1" s="1"/>
  <c r="G6616" i="1"/>
  <c r="G6612" i="1"/>
  <c r="G6605" i="1"/>
  <c r="G6604" i="1" s="1"/>
  <c r="G6603" i="1" s="1"/>
  <c r="G6602" i="1" s="1"/>
  <c r="G6600" i="1"/>
  <c r="G6599" i="1" s="1"/>
  <c r="G6597" i="1"/>
  <c r="G6596" i="1" s="1"/>
  <c r="G6593" i="1"/>
  <c r="G6592" i="1" s="1"/>
  <c r="G6590" i="1"/>
  <c r="G6588" i="1"/>
  <c r="G6582" i="1"/>
  <c r="G6580" i="1"/>
  <c r="G6577" i="1"/>
  <c r="G6572" i="1"/>
  <c r="G6568" i="1"/>
  <c r="G6564" i="1"/>
  <c r="G6561" i="1"/>
  <c r="G6559" i="1"/>
  <c r="G6557" i="1"/>
  <c r="G6553" i="1"/>
  <c r="G6551" i="1"/>
  <c r="G6549" i="1"/>
  <c r="G6546" i="1"/>
  <c r="G6544" i="1"/>
  <c r="G6542" i="1"/>
  <c r="G6538" i="1"/>
  <c r="G6537" i="1" s="1"/>
  <c r="G6536" i="1" s="1"/>
  <c r="G6534" i="1"/>
  <c r="G6533" i="1" s="1"/>
  <c r="G6529" i="1"/>
  <c r="G6528" i="1" s="1"/>
  <c r="G6520" i="1"/>
  <c r="G6518" i="1"/>
  <c r="G6508" i="1"/>
  <c r="G6501" i="1"/>
  <c r="G6496" i="1"/>
  <c r="G6492" i="1"/>
  <c r="G6490" i="1"/>
  <c r="G6486" i="1"/>
  <c r="G6482" i="1"/>
  <c r="G6481" i="1" s="1"/>
  <c r="G6479" i="1"/>
  <c r="G6477" i="1"/>
  <c r="G6470" i="1"/>
  <c r="G6468" i="1"/>
  <c r="G6465" i="1"/>
  <c r="G6464" i="1" s="1"/>
  <c r="G6460" i="1"/>
  <c r="G6459" i="1" s="1"/>
  <c r="G6452" i="1"/>
  <c r="G6450" i="1"/>
  <c r="G6441" i="1"/>
  <c r="G6436" i="1"/>
  <c r="G6433" i="1"/>
  <c r="G6430" i="1"/>
  <c r="G6428" i="1"/>
  <c r="G6426" i="1"/>
  <c r="G6422" i="1"/>
  <c r="G6421" i="1" s="1"/>
  <c r="G6420" i="1" s="1"/>
  <c r="G6414" i="1"/>
  <c r="G6413" i="1" s="1"/>
  <c r="G6411" i="1"/>
  <c r="G6407" i="1"/>
  <c r="G6405" i="1"/>
  <c r="G6402" i="1"/>
  <c r="G6400" i="1"/>
  <c r="G6394" i="1"/>
  <c r="G6393" i="1" s="1"/>
  <c r="G6391" i="1"/>
  <c r="G6387" i="1"/>
  <c r="G6385" i="1"/>
  <c r="G6382" i="1"/>
  <c r="G6380" i="1"/>
  <c r="G6371" i="1"/>
  <c r="G6370" i="1" s="1"/>
  <c r="G6369" i="1" s="1"/>
  <c r="G6367" i="1"/>
  <c r="G6366" i="1" s="1"/>
  <c r="G6365" i="1" s="1"/>
  <c r="G6363" i="1"/>
  <c r="G6362" i="1" s="1"/>
  <c r="G6360" i="1"/>
  <c r="G6359" i="1" s="1"/>
  <c r="G6353" i="1"/>
  <c r="G6352" i="1" s="1"/>
  <c r="G6350" i="1"/>
  <c r="G6349" i="1" s="1"/>
  <c r="G6347" i="1"/>
  <c r="G6346" i="1" s="1"/>
  <c r="G6344" i="1"/>
  <c r="G6343" i="1" s="1"/>
  <c r="G6337" i="1"/>
  <c r="G6335" i="1"/>
  <c r="G6330" i="1"/>
  <c r="G6329" i="1" s="1"/>
  <c r="G6327" i="1"/>
  <c r="G6325" i="1"/>
  <c r="G6319" i="1"/>
  <c r="G6317" i="1"/>
  <c r="G6309" i="1"/>
  <c r="G6304" i="1"/>
  <c r="G6300" i="1"/>
  <c r="G6297" i="1"/>
  <c r="G6295" i="1"/>
  <c r="G6293" i="1"/>
  <c r="G6289" i="1"/>
  <c r="G6288" i="1" s="1"/>
  <c r="G6284" i="1"/>
  <c r="G6282" i="1"/>
  <c r="G6280" i="1"/>
  <c r="G6277" i="1"/>
  <c r="G6275" i="1"/>
  <c r="G6273" i="1"/>
  <c r="G6269" i="1"/>
  <c r="G6268" i="1" s="1"/>
  <c r="G6264" i="1"/>
  <c r="G6263" i="1" s="1"/>
  <c r="G6255" i="1"/>
  <c r="G6253" i="1"/>
  <c r="G6244" i="1"/>
  <c r="G6237" i="1"/>
  <c r="G6232" i="1"/>
  <c r="G6228" i="1"/>
  <c r="G6226" i="1"/>
  <c r="G6222" i="1"/>
  <c r="G6218" i="1"/>
  <c r="G6216" i="1"/>
  <c r="G6209" i="1"/>
  <c r="G6207" i="1"/>
  <c r="G6201" i="1"/>
  <c r="G6200" i="1" s="1"/>
  <c r="G6197" i="1"/>
  <c r="G6196" i="1" s="1"/>
  <c r="G6189" i="1"/>
  <c r="G6187" i="1"/>
  <c r="G6178" i="1"/>
  <c r="G6173" i="1"/>
  <c r="G6170" i="1"/>
  <c r="G6167" i="1"/>
  <c r="G6165" i="1"/>
  <c r="G6163" i="1"/>
  <c r="G6159" i="1"/>
  <c r="G6158" i="1" s="1"/>
  <c r="G6157" i="1" s="1"/>
  <c r="G6151" i="1"/>
  <c r="G6150" i="1" s="1"/>
  <c r="G6148" i="1"/>
  <c r="G6144" i="1"/>
  <c r="G6142" i="1"/>
  <c r="G6139" i="1"/>
  <c r="G6137" i="1"/>
  <c r="G6131" i="1"/>
  <c r="G6130" i="1" s="1"/>
  <c r="G6128" i="1"/>
  <c r="G6124" i="1"/>
  <c r="G6122" i="1"/>
  <c r="G6119" i="1"/>
  <c r="G6117" i="1"/>
  <c r="G6109" i="1"/>
  <c r="G6107" i="1"/>
  <c r="G6106" i="1" s="1"/>
  <c r="G6105" i="1" s="1"/>
  <c r="G6103" i="1"/>
  <c r="G6102" i="1" s="1"/>
  <c r="G6100" i="1"/>
  <c r="G6096" i="1"/>
  <c r="G6093" i="1"/>
  <c r="G6092" i="1" s="1"/>
  <c r="G6086" i="1"/>
  <c r="G6084" i="1"/>
  <c r="G6079" i="1"/>
  <c r="G6078" i="1" s="1"/>
  <c r="G6075" i="1"/>
  <c r="G6074" i="1" s="1"/>
  <c r="G6072" i="1"/>
  <c r="G6071" i="1" s="1"/>
  <c r="G6068" i="1"/>
  <c r="G6067" i="1" s="1"/>
  <c r="G6065" i="1"/>
  <c r="G6063" i="1"/>
  <c r="G6056" i="1"/>
  <c r="G6054" i="1"/>
  <c r="G6048" i="1"/>
  <c r="G6044" i="1"/>
  <c r="G6040" i="1"/>
  <c r="G6037" i="1"/>
  <c r="G6035" i="1"/>
  <c r="G6033" i="1"/>
  <c r="G6029" i="1"/>
  <c r="G6027" i="1"/>
  <c r="G6025" i="1"/>
  <c r="G6022" i="1"/>
  <c r="G6020" i="1"/>
  <c r="G6018" i="1"/>
  <c r="G6014" i="1"/>
  <c r="G6013" i="1" s="1"/>
  <c r="G6011" i="1"/>
  <c r="G6010" i="1" s="1"/>
  <c r="G6005" i="1"/>
  <c r="G6003" i="1"/>
  <c r="G5994" i="1"/>
  <c r="G5992" i="1"/>
  <c r="G5982" i="1"/>
  <c r="G5975" i="1"/>
  <c r="G5970" i="1"/>
  <c r="G5966" i="1"/>
  <c r="G5964" i="1"/>
  <c r="G5960" i="1"/>
  <c r="G5956" i="1"/>
  <c r="G5955" i="1" s="1"/>
  <c r="G5953" i="1"/>
  <c r="G5951" i="1"/>
  <c r="G5944" i="1"/>
  <c r="G5942" i="1"/>
  <c r="G5939" i="1"/>
  <c r="G5938" i="1" s="1"/>
  <c r="G5936" i="1"/>
  <c r="G5935" i="1" s="1"/>
  <c r="G5932" i="1"/>
  <c r="G5931" i="1" s="1"/>
  <c r="G5924" i="1"/>
  <c r="G5922" i="1"/>
  <c r="G5913" i="1"/>
  <c r="G5908" i="1"/>
  <c r="G5905" i="1"/>
  <c r="G5902" i="1"/>
  <c r="G5900" i="1"/>
  <c r="G5898" i="1"/>
  <c r="G5894" i="1"/>
  <c r="G5893" i="1" s="1"/>
  <c r="G5892" i="1" s="1"/>
  <c r="G5886" i="1"/>
  <c r="G5885" i="1" s="1"/>
  <c r="G5883" i="1"/>
  <c r="G5879" i="1"/>
  <c r="G5877" i="1"/>
  <c r="G5874" i="1"/>
  <c r="G5872" i="1"/>
  <c r="G5866" i="1"/>
  <c r="G5865" i="1" s="1"/>
  <c r="G5863" i="1"/>
  <c r="G5859" i="1"/>
  <c r="G5857" i="1"/>
  <c r="G5854" i="1"/>
  <c r="G5852" i="1"/>
  <c r="G5847" i="1"/>
  <c r="G5846" i="1" s="1"/>
  <c r="G5845" i="1" s="1"/>
  <c r="G5843" i="1"/>
  <c r="G5842" i="1" s="1"/>
  <c r="G5838" i="1"/>
  <c r="G5837" i="1" s="1"/>
  <c r="G5831" i="1"/>
  <c r="G5830" i="1" s="1"/>
  <c r="G5829" i="1" s="1"/>
  <c r="G5828" i="1" s="1"/>
  <c r="G5826" i="1"/>
  <c r="G5825" i="1" s="1"/>
  <c r="G5823" i="1"/>
  <c r="G5821" i="1"/>
  <c r="G5815" i="1"/>
  <c r="G5813" i="1"/>
  <c r="G5807" i="1"/>
  <c r="G5803" i="1"/>
  <c r="G5799" i="1"/>
  <c r="G5796" i="1"/>
  <c r="G5794" i="1"/>
  <c r="G5792" i="1"/>
  <c r="G5788" i="1"/>
  <c r="G5786" i="1"/>
  <c r="G5784" i="1"/>
  <c r="G5781" i="1"/>
  <c r="G5779" i="1"/>
  <c r="G5776" i="1"/>
  <c r="G5772" i="1"/>
  <c r="G5771" i="1" s="1"/>
  <c r="G5767" i="1"/>
  <c r="G5766" i="1" s="1"/>
  <c r="G5758" i="1"/>
  <c r="G5756" i="1"/>
  <c r="G5747" i="1"/>
  <c r="G5742" i="1"/>
  <c r="G5737" i="1"/>
  <c r="G5733" i="1"/>
  <c r="G5731" i="1"/>
  <c r="G5727" i="1"/>
  <c r="G5723" i="1"/>
  <c r="G5721" i="1"/>
  <c r="G5711" i="1"/>
  <c r="G5709" i="1"/>
  <c r="G5706" i="1"/>
  <c r="G5705" i="1" s="1"/>
  <c r="G5702" i="1"/>
  <c r="G5701" i="1" s="1"/>
  <c r="G5694" i="1"/>
  <c r="G5692" i="1"/>
  <c r="G5683" i="1"/>
  <c r="G5678" i="1"/>
  <c r="G5675" i="1"/>
  <c r="G5672" i="1"/>
  <c r="G5670" i="1"/>
  <c r="G5668" i="1"/>
  <c r="G5664" i="1"/>
  <c r="G5663" i="1" s="1"/>
  <c r="G5662" i="1" s="1"/>
  <c r="G5656" i="1"/>
  <c r="G5655" i="1" s="1"/>
  <c r="G5653" i="1"/>
  <c r="G5649" i="1"/>
  <c r="G5647" i="1"/>
  <c r="G5644" i="1"/>
  <c r="G5642" i="1"/>
  <c r="G5636" i="1"/>
  <c r="G5635" i="1" s="1"/>
  <c r="G5633" i="1"/>
  <c r="G5629" i="1"/>
  <c r="G5627" i="1"/>
  <c r="G5624" i="1"/>
  <c r="G5622" i="1"/>
  <c r="G5617" i="1"/>
  <c r="G5616" i="1" s="1"/>
  <c r="G5615" i="1" s="1"/>
  <c r="G5613" i="1"/>
  <c r="G5611" i="1"/>
  <c r="G5608" i="1"/>
  <c r="G5604" i="1"/>
  <c r="G5597" i="1"/>
  <c r="G5596" i="1" s="1"/>
  <c r="G5595" i="1" s="1"/>
  <c r="G5594" i="1" s="1"/>
  <c r="G5592" i="1"/>
  <c r="G5591" i="1" s="1"/>
  <c r="G5590" i="1" s="1"/>
  <c r="G5588" i="1"/>
  <c r="G5587" i="1" s="1"/>
  <c r="G5585" i="1"/>
  <c r="G5583" i="1"/>
  <c r="G5577" i="1"/>
  <c r="G5575" i="1"/>
  <c r="G5569" i="1"/>
  <c r="G5565" i="1"/>
  <c r="G5561" i="1"/>
  <c r="G5558" i="1"/>
  <c r="G5556" i="1"/>
  <c r="G5554" i="1"/>
  <c r="G5550" i="1"/>
  <c r="G5548" i="1"/>
  <c r="G5546" i="1"/>
  <c r="G5543" i="1"/>
  <c r="G5541" i="1"/>
  <c r="G5539" i="1"/>
  <c r="G5535" i="1"/>
  <c r="G5534" i="1" s="1"/>
  <c r="G5530" i="1"/>
  <c r="G5529" i="1" s="1"/>
  <c r="G5521" i="1"/>
  <c r="G5519" i="1"/>
  <c r="G5510" i="1"/>
  <c r="G5505" i="1"/>
  <c r="G5500" i="1"/>
  <c r="G5496" i="1"/>
  <c r="G5494" i="1"/>
  <c r="G5490" i="1"/>
  <c r="G5486" i="1"/>
  <c r="G5484" i="1"/>
  <c r="G5477" i="1"/>
  <c r="G5475" i="1"/>
  <c r="G5472" i="1"/>
  <c r="G5471" i="1" s="1"/>
  <c r="G5468" i="1"/>
  <c r="G5467" i="1" s="1"/>
  <c r="G5460" i="1"/>
  <c r="G5458" i="1"/>
  <c r="G5449" i="1"/>
  <c r="G5444" i="1"/>
  <c r="G5441" i="1"/>
  <c r="G5438" i="1"/>
  <c r="G5436" i="1"/>
  <c r="G5434" i="1"/>
  <c r="G5430" i="1"/>
  <c r="G5428" i="1"/>
  <c r="G5422" i="1"/>
  <c r="G5421" i="1" s="1"/>
  <c r="G5420" i="1" s="1"/>
  <c r="G5418" i="1"/>
  <c r="G5417" i="1" s="1"/>
  <c r="G5413" i="1"/>
  <c r="G5412" i="1" s="1"/>
  <c r="G5406" i="1"/>
  <c r="G5405" i="1" s="1"/>
  <c r="G5403" i="1"/>
  <c r="G5399" i="1"/>
  <c r="G5397" i="1"/>
  <c r="G5394" i="1"/>
  <c r="G5392" i="1"/>
  <c r="G5386" i="1"/>
  <c r="G5385" i="1" s="1"/>
  <c r="G5383" i="1"/>
  <c r="G5379" i="1"/>
  <c r="G5377" i="1"/>
  <c r="G5374" i="1"/>
  <c r="G5372" i="1"/>
  <c r="G5367" i="1"/>
  <c r="G5366" i="1" s="1"/>
  <c r="G5365" i="1" s="1"/>
  <c r="G5363" i="1"/>
  <c r="G5362" i="1" s="1"/>
  <c r="G5360" i="1"/>
  <c r="G5359" i="1" s="1"/>
  <c r="G5352" i="1"/>
  <c r="G5347" i="1"/>
  <c r="G5345" i="1"/>
  <c r="G5340" i="1"/>
  <c r="G5338" i="1"/>
  <c r="G5335" i="1"/>
  <c r="G5333" i="1"/>
  <c r="G5328" i="1"/>
  <c r="G5326" i="1"/>
  <c r="G5323" i="1"/>
  <c r="G5321" i="1"/>
  <c r="G5316" i="1"/>
  <c r="G5314" i="1"/>
  <c r="G5309" i="1"/>
  <c r="G5307" i="1"/>
  <c r="G5306" i="1" s="1"/>
  <c r="G5304" i="1"/>
  <c r="G5303" i="1" s="1"/>
  <c r="G5297" i="1"/>
  <c r="G5296" i="1" s="1"/>
  <c r="G5293" i="1"/>
  <c r="G5289" i="1"/>
  <c r="G5285" i="1"/>
  <c r="G5283" i="1"/>
  <c r="G5280" i="1"/>
  <c r="G5277" i="1"/>
  <c r="G5274" i="1"/>
  <c r="G5272" i="1"/>
  <c r="G5268" i="1"/>
  <c r="G5264" i="1"/>
  <c r="G5259" i="1"/>
  <c r="G5258" i="1" s="1"/>
  <c r="G5256" i="1"/>
  <c r="G5255" i="1" s="1"/>
  <c r="G5252" i="1"/>
  <c r="G5251" i="1" s="1"/>
  <c r="G5243" i="1"/>
  <c r="G5241" i="1"/>
  <c r="G5231" i="1"/>
  <c r="G5224" i="1"/>
  <c r="G5219" i="1"/>
  <c r="G5215" i="1"/>
  <c r="G5213" i="1"/>
  <c r="G5210" i="1"/>
  <c r="G5201" i="1"/>
  <c r="G5199" i="1"/>
  <c r="G5196" i="1"/>
  <c r="G5195" i="1" s="1"/>
  <c r="G5191" i="1"/>
  <c r="G5190" i="1" s="1"/>
  <c r="G5188" i="1"/>
  <c r="G5187" i="1" s="1"/>
  <c r="G5183" i="1"/>
  <c r="G5182" i="1" s="1"/>
  <c r="G5174" i="1"/>
  <c r="G5172" i="1"/>
  <c r="G5163" i="1"/>
  <c r="G5156" i="1"/>
  <c r="G5153" i="1"/>
  <c r="G5150" i="1"/>
  <c r="G5148" i="1"/>
  <c r="G5145" i="1"/>
  <c r="G5134" i="1"/>
  <c r="G5133" i="1" s="1"/>
  <c r="G5132" i="1" s="1"/>
  <c r="G5125" i="1"/>
  <c r="G5123" i="1"/>
  <c r="G5120" i="1"/>
  <c r="G5119" i="1" s="1"/>
  <c r="G5113" i="1"/>
  <c r="G5112" i="1" s="1"/>
  <c r="G5111" i="1" s="1"/>
  <c r="G5103" i="1" s="1"/>
  <c r="G5109" i="1"/>
  <c r="G5108" i="1" s="1"/>
  <c r="G5107" i="1" s="1"/>
  <c r="G5105" i="1"/>
  <c r="G5104" i="1" s="1"/>
  <c r="G5100" i="1"/>
  <c r="G5096" i="1"/>
  <c r="G5093" i="1"/>
  <c r="G5091" i="1"/>
  <c r="G5088" i="1"/>
  <c r="G5086" i="1"/>
  <c r="G5082" i="1"/>
  <c r="G5078" i="1"/>
  <c r="G5075" i="1"/>
  <c r="G5074" i="1" s="1"/>
  <c r="G5069" i="1"/>
  <c r="G5065" i="1"/>
  <c r="G5062" i="1"/>
  <c r="G5061" i="1" s="1"/>
  <c r="G5059" i="1"/>
  <c r="G5057" i="1"/>
  <c r="G5051" i="1"/>
  <c r="G5046" i="1"/>
  <c r="G5043" i="1"/>
  <c r="G5040" i="1"/>
  <c r="G5038" i="1"/>
  <c r="G5034" i="1"/>
  <c r="G5030" i="1"/>
  <c r="G5027" i="1"/>
  <c r="G5026" i="1" s="1"/>
  <c r="G5024" i="1"/>
  <c r="G5022" i="1"/>
  <c r="G5016" i="1"/>
  <c r="G5011" i="1"/>
  <c r="G5008" i="1"/>
  <c r="G5005" i="1"/>
  <c r="G5003" i="1"/>
  <c r="G4997" i="1"/>
  <c r="G4996" i="1" s="1"/>
  <c r="G4993" i="1"/>
  <c r="G4991" i="1"/>
  <c r="G4988" i="1"/>
  <c r="G4985" i="1"/>
  <c r="G4983" i="1"/>
  <c r="G4977" i="1"/>
  <c r="G4974" i="1"/>
  <c r="G4970" i="1"/>
  <c r="G4968" i="1"/>
  <c r="G4963" i="1"/>
  <c r="G4962" i="1" s="1"/>
  <c r="G4957" i="1"/>
  <c r="G4955" i="1"/>
  <c r="G4952" i="1"/>
  <c r="G4948" i="1"/>
  <c r="G4946" i="1"/>
  <c r="G4941" i="1"/>
  <c r="G4940" i="1" s="1"/>
  <c r="G4939" i="1" s="1"/>
  <c r="G4937" i="1"/>
  <c r="G4936" i="1" s="1"/>
  <c r="G4935" i="1" s="1"/>
  <c r="G4933" i="1"/>
  <c r="G4931" i="1"/>
  <c r="G4926" i="1"/>
  <c r="G4923" i="1"/>
  <c r="G4922" i="1" s="1"/>
  <c r="G4920" i="1"/>
  <c r="G4918" i="1"/>
  <c r="G4915" i="1"/>
  <c r="G4914" i="1" s="1"/>
  <c r="G4911" i="1"/>
  <c r="G4910" i="1" s="1"/>
  <c r="G4902" i="1"/>
  <c r="G4900" i="1"/>
  <c r="G4890" i="1"/>
  <c r="G4883" i="1"/>
  <c r="G4878" i="1"/>
  <c r="G4875" i="1"/>
  <c r="G4873" i="1"/>
  <c r="G4869" i="1"/>
  <c r="G4862" i="1"/>
  <c r="G4861" i="1" s="1"/>
  <c r="G4856" i="1"/>
  <c r="G4854" i="1"/>
  <c r="G4850" i="1"/>
  <c r="G4847" i="1"/>
  <c r="G4845" i="1"/>
  <c r="G4843" i="1"/>
  <c r="G4839" i="1"/>
  <c r="G4838" i="1" s="1"/>
  <c r="G4833" i="1"/>
  <c r="G4831" i="1"/>
  <c r="G4827" i="1"/>
  <c r="G4824" i="1"/>
  <c r="G4822" i="1"/>
  <c r="G4820" i="1"/>
  <c r="G4815" i="1"/>
  <c r="G4814" i="1" s="1"/>
  <c r="G4813" i="1" s="1"/>
  <c r="G4812" i="1" s="1"/>
  <c r="G4810" i="1"/>
  <c r="G4809" i="1" s="1"/>
  <c r="G4807" i="1"/>
  <c r="G4806" i="1" s="1"/>
  <c r="G4803" i="1"/>
  <c r="G4802" i="1" s="1"/>
  <c r="G4801" i="1" s="1"/>
  <c r="G4799" i="1"/>
  <c r="G4798" i="1" s="1"/>
  <c r="G4796" i="1"/>
  <c r="G4790" i="1"/>
  <c r="G4787" i="1"/>
  <c r="G4785" i="1"/>
  <c r="G4782" i="1"/>
  <c r="G4776" i="1"/>
  <c r="G4775" i="1" s="1"/>
  <c r="G4773" i="1"/>
  <c r="G4772" i="1" s="1"/>
  <c r="G4769" i="1"/>
  <c r="G4768" i="1" s="1"/>
  <c r="G4766" i="1"/>
  <c r="G4765" i="1" s="1"/>
  <c r="G4762" i="1"/>
  <c r="G4761" i="1" s="1"/>
  <c r="G4753" i="1"/>
  <c r="G4751" i="1"/>
  <c r="G4741" i="1"/>
  <c r="G4734" i="1"/>
  <c r="G4730" i="1"/>
  <c r="G4727" i="1"/>
  <c r="G4725" i="1"/>
  <c r="G4722" i="1"/>
  <c r="G4716" i="1"/>
  <c r="G4715" i="1" s="1"/>
  <c r="G4713" i="1"/>
  <c r="G4712" i="1" s="1"/>
  <c r="G4708" i="1"/>
  <c r="G4707" i="1" s="1"/>
  <c r="G4705" i="1"/>
  <c r="G4704" i="1" s="1"/>
  <c r="G4701" i="1"/>
  <c r="G4700" i="1" s="1"/>
  <c r="G4692" i="1"/>
  <c r="G4690" i="1"/>
  <c r="G4680" i="1"/>
  <c r="G4673" i="1"/>
  <c r="G4669" i="1"/>
  <c r="G4665" i="1"/>
  <c r="G4663" i="1"/>
  <c r="G4660" i="1"/>
  <c r="G4654" i="1"/>
  <c r="G4653" i="1" s="1"/>
  <c r="G4651" i="1"/>
  <c r="G4646" i="1"/>
  <c r="G4639" i="1"/>
  <c r="G4638" i="1" s="1"/>
  <c r="G4636" i="1"/>
  <c r="G4635" i="1" s="1"/>
  <c r="G4631" i="1"/>
  <c r="G4630" i="1" s="1"/>
  <c r="G4627" i="1"/>
  <c r="G4625" i="1"/>
  <c r="G4623" i="1"/>
  <c r="G4617" i="1"/>
  <c r="G4615" i="1"/>
  <c r="G4612" i="1"/>
  <c r="G4610" i="1"/>
  <c r="G4605" i="1"/>
  <c r="G4604" i="1" s="1"/>
  <c r="G4602" i="1"/>
  <c r="G4601" i="1" s="1"/>
  <c r="G4597" i="1"/>
  <c r="G4596" i="1" s="1"/>
  <c r="G4595" i="1" s="1"/>
  <c r="G4594" i="1" s="1"/>
  <c r="G4592" i="1"/>
  <c r="G4591" i="1" s="1"/>
  <c r="G4590" i="1" s="1"/>
  <c r="G4588" i="1"/>
  <c r="G4587" i="1" s="1"/>
  <c r="G4580" i="1"/>
  <c r="G4579" i="1" s="1"/>
  <c r="G4577" i="1"/>
  <c r="G4576" i="1" s="1"/>
  <c r="G4574" i="1"/>
  <c r="G4572" i="1"/>
  <c r="G4570" i="1"/>
  <c r="G4567" i="1"/>
  <c r="G4563" i="1"/>
  <c r="G4562" i="1" s="1"/>
  <c r="G4560" i="1"/>
  <c r="G4558" i="1"/>
  <c r="G4556" i="1"/>
  <c r="G4553" i="1"/>
  <c r="G4550" i="1"/>
  <c r="G4546" i="1"/>
  <c r="G4544" i="1"/>
  <c r="G4541" i="1"/>
  <c r="G4539" i="1"/>
  <c r="G4535" i="1"/>
  <c r="G4534" i="1" s="1"/>
  <c r="G4532" i="1"/>
  <c r="G4531" i="1" s="1"/>
  <c r="G4528" i="1"/>
  <c r="G4527" i="1" s="1"/>
  <c r="G4521" i="1"/>
  <c r="G4511" i="1"/>
  <c r="G4504" i="1"/>
  <c r="G4500" i="1"/>
  <c r="G4495" i="1"/>
  <c r="G4493" i="1"/>
  <c r="G4489" i="1"/>
  <c r="G4485" i="1"/>
  <c r="G4484" i="1" s="1"/>
  <c r="G4482" i="1"/>
  <c r="G4480" i="1"/>
  <c r="G4477" i="1"/>
  <c r="G4475" i="1"/>
  <c r="G4473" i="1"/>
  <c r="G4466" i="1"/>
  <c r="G4463" i="1"/>
  <c r="G4460" i="1"/>
  <c r="G4459" i="1" s="1"/>
  <c r="G4456" i="1"/>
  <c r="G4455" i="1" s="1"/>
  <c r="G4453" i="1"/>
  <c r="G4452" i="1" s="1"/>
  <c r="G4447" i="1"/>
  <c r="G4445" i="1"/>
  <c r="G4436" i="1"/>
  <c r="G4434" i="1"/>
  <c r="G4425" i="1"/>
  <c r="G4418" i="1"/>
  <c r="G4414" i="1"/>
  <c r="G4411" i="1"/>
  <c r="G4409" i="1"/>
  <c r="G4407" i="1"/>
  <c r="G4403" i="1"/>
  <c r="G4402" i="1" s="1"/>
  <c r="G4400" i="1"/>
  <c r="G4398" i="1" s="1"/>
  <c r="G4397" i="1" s="1"/>
  <c r="G4392" i="1"/>
  <c r="G4391" i="1" s="1"/>
  <c r="G4390" i="1" s="1"/>
  <c r="G4389" i="1" s="1"/>
  <c r="G4387" i="1"/>
  <c r="G4386" i="1" s="1"/>
  <c r="G4385" i="1" s="1"/>
  <c r="G4383" i="1"/>
  <c r="G4382" i="1" s="1"/>
  <c r="G4381" i="1" s="1"/>
  <c r="G4377" i="1"/>
  <c r="G4376" i="1" s="1"/>
  <c r="G4375" i="1" s="1"/>
  <c r="G4374" i="1" s="1"/>
  <c r="G4372" i="1"/>
  <c r="G4371" i="1" s="1"/>
  <c r="G4369" i="1"/>
  <c r="G4368" i="1" s="1"/>
  <c r="G4365" i="1"/>
  <c r="G4364" i="1" s="1"/>
  <c r="G4361" i="1"/>
  <c r="G4360" i="1" s="1"/>
  <c r="G4358" i="1"/>
  <c r="G4357" i="1" s="1"/>
  <c r="G4354" i="1"/>
  <c r="G4353" i="1" s="1"/>
  <c r="G4350" i="1"/>
  <c r="G4349" i="1" s="1"/>
  <c r="G4347" i="1"/>
  <c r="G4346" i="1" s="1"/>
  <c r="G4343" i="1"/>
  <c r="G4342" i="1" s="1"/>
  <c r="G4338" i="1"/>
  <c r="G4337" i="1" s="1"/>
  <c r="G4335" i="1"/>
  <c r="G4334" i="1" s="1"/>
  <c r="G4331" i="1"/>
  <c r="G4330" i="1" s="1"/>
  <c r="G4327" i="1"/>
  <c r="G4326" i="1" s="1"/>
  <c r="G4324" i="1"/>
  <c r="G4323" i="1" s="1"/>
  <c r="G4321" i="1"/>
  <c r="G4320" i="1" s="1"/>
  <c r="G4316" i="1"/>
  <c r="G4315" i="1" s="1"/>
  <c r="G4314" i="1" s="1"/>
  <c r="G4312" i="1"/>
  <c r="G4311" i="1" s="1"/>
  <c r="G4310" i="1" s="1"/>
  <c r="G4308" i="1"/>
  <c r="G4307" i="1" s="1"/>
  <c r="G4304" i="1"/>
  <c r="G4303" i="1" s="1"/>
  <c r="G4299" i="1"/>
  <c r="G4297" i="1"/>
  <c r="G4293" i="1"/>
  <c r="G4292" i="1" s="1"/>
  <c r="G4290" i="1"/>
  <c r="G4288" i="1"/>
  <c r="G4284" i="1"/>
  <c r="G4280" i="1"/>
  <c r="G4276" i="1"/>
  <c r="G4274" i="1"/>
  <c r="G4271" i="1"/>
  <c r="G4269" i="1"/>
  <c r="G4262" i="1"/>
  <c r="G4260" i="1"/>
  <c r="G4257" i="1"/>
  <c r="G4256" i="1" s="1"/>
  <c r="G4253" i="1"/>
  <c r="G4252" i="1" s="1"/>
  <c r="G4250" i="1"/>
  <c r="G4248" i="1"/>
  <c r="G4246" i="1"/>
  <c r="G4238" i="1"/>
  <c r="G4237" i="1" s="1"/>
  <c r="G4235" i="1"/>
  <c r="G4233" i="1"/>
  <c r="G4229" i="1"/>
  <c r="G4226" i="1"/>
  <c r="G4223" i="1"/>
  <c r="G4222" i="1" s="1"/>
  <c r="G4218" i="1"/>
  <c r="G4217" i="1" s="1"/>
  <c r="G4215" i="1"/>
  <c r="G4213" i="1"/>
  <c r="G4209" i="1"/>
  <c r="G4206" i="1"/>
  <c r="G4203" i="1"/>
  <c r="G4202" i="1" s="1"/>
  <c r="G4198" i="1"/>
  <c r="G4197" i="1" s="1"/>
  <c r="G4196" i="1" s="1"/>
  <c r="G4194" i="1"/>
  <c r="G4192" i="1"/>
  <c r="G4189" i="1"/>
  <c r="G4182" i="1"/>
  <c r="G4178" i="1"/>
  <c r="G4176" i="1"/>
  <c r="G4171" i="1"/>
  <c r="G4166" i="1"/>
  <c r="G4162" i="1"/>
  <c r="G4158" i="1"/>
  <c r="G4156" i="1"/>
  <c r="G4154" i="1"/>
  <c r="G4150" i="1"/>
  <c r="G4149" i="1" s="1"/>
  <c r="G4146" i="1"/>
  <c r="G4145" i="1" s="1"/>
  <c r="G4143" i="1"/>
  <c r="G4141" i="1"/>
  <c r="G4139" i="1"/>
  <c r="G4135" i="1"/>
  <c r="G4131" i="1"/>
  <c r="G4128" i="1"/>
  <c r="G4124" i="1"/>
  <c r="G4122" i="1"/>
  <c r="G4119" i="1"/>
  <c r="G4112" i="1"/>
  <c r="G4109" i="1"/>
  <c r="G4108" i="1" s="1"/>
  <c r="G4106" i="1"/>
  <c r="G4105" i="1" s="1"/>
  <c r="G4101" i="1"/>
  <c r="G4100" i="1" s="1"/>
  <c r="G4092" i="1"/>
  <c r="G4090" i="1"/>
  <c r="G4080" i="1"/>
  <c r="G4073" i="1"/>
  <c r="G4069" i="1"/>
  <c r="G4064" i="1"/>
  <c r="G4062" i="1"/>
  <c r="G4059" i="1"/>
  <c r="G4055" i="1"/>
  <c r="G4052" i="1" s="1"/>
  <c r="G4050" i="1"/>
  <c r="G4048" i="1"/>
  <c r="G4041" i="1"/>
  <c r="G4038" i="1"/>
  <c r="G4037" i="1" s="1"/>
  <c r="G4033" i="1"/>
  <c r="G4032" i="1" s="1"/>
  <c r="G4024" i="1"/>
  <c r="G4022" i="1"/>
  <c r="G4012" i="1"/>
  <c r="G4005" i="1"/>
  <c r="G4002" i="1"/>
  <c r="G3998" i="1"/>
  <c r="G3996" i="1"/>
  <c r="G3993" i="1"/>
  <c r="G3989" i="1"/>
  <c r="G3988" i="1" s="1"/>
  <c r="G3986" i="1"/>
  <c r="G3984" i="1"/>
  <c r="G3982" i="1" s="1"/>
  <c r="G3976" i="1"/>
  <c r="G3975" i="1" s="1"/>
  <c r="G3974" i="1" s="1"/>
  <c r="G3972" i="1"/>
  <c r="G3971" i="1" s="1"/>
  <c r="G3970" i="1" s="1"/>
  <c r="G3967" i="1"/>
  <c r="G3966" i="1" s="1"/>
  <c r="G3963" i="1"/>
  <c r="G3962" i="1" s="1"/>
  <c r="G3960" i="1"/>
  <c r="G3957" i="1"/>
  <c r="G3955" i="1"/>
  <c r="G3951" i="1"/>
  <c r="G3950" i="1" s="1"/>
  <c r="G3947" i="1"/>
  <c r="G3946" i="1" s="1"/>
  <c r="G3944" i="1"/>
  <c r="G3941" i="1"/>
  <c r="G3939" i="1"/>
  <c r="G3934" i="1"/>
  <c r="G3933" i="1" s="1"/>
  <c r="G3929" i="1"/>
  <c r="G3928" i="1" s="1"/>
  <c r="G3925" i="1"/>
  <c r="G3924" i="1" s="1"/>
  <c r="G3922" i="1"/>
  <c r="G3921" i="1" s="1"/>
  <c r="G3918" i="1"/>
  <c r="G3916" i="1"/>
  <c r="G3913" i="1"/>
  <c r="G3906" i="1"/>
  <c r="G3904" i="1"/>
  <c r="G3900" i="1"/>
  <c r="G3898" i="1"/>
  <c r="G3895" i="1"/>
  <c r="G3893" i="1"/>
  <c r="G3886" i="1"/>
  <c r="G3884" i="1"/>
  <c r="G3880" i="1"/>
  <c r="G3878" i="1"/>
  <c r="G3875" i="1"/>
  <c r="G3868" i="1"/>
  <c r="G3865" i="1"/>
  <c r="G3864" i="1" s="1"/>
  <c r="G3848" i="1"/>
  <c r="G3847" i="1" s="1"/>
  <c r="G3845" i="1"/>
  <c r="G3844" i="1" s="1"/>
  <c r="G3842" i="1"/>
  <c r="G3840" i="1"/>
  <c r="G3834" i="1"/>
  <c r="G3829" i="1"/>
  <c r="G3826" i="1"/>
  <c r="G3823" i="1"/>
  <c r="G3820" i="1"/>
  <c r="G3815" i="1"/>
  <c r="G3814" i="1" s="1"/>
  <c r="G3812" i="1"/>
  <c r="G3805" i="1"/>
  <c r="G3802" i="1"/>
  <c r="G3801" i="1" s="1"/>
  <c r="G3799" i="1"/>
  <c r="G3797" i="1"/>
  <c r="G3791" i="1"/>
  <c r="G3786" i="1"/>
  <c r="G3783" i="1"/>
  <c r="G3780" i="1"/>
  <c r="G3777" i="1"/>
  <c r="G3772" i="1"/>
  <c r="G3771" i="1" s="1"/>
  <c r="G3769" i="1"/>
  <c r="G3761" i="1"/>
  <c r="G3757" i="1"/>
  <c r="G3754" i="1"/>
  <c r="G3750" i="1"/>
  <c r="G3748" i="1"/>
  <c r="G3743" i="1"/>
  <c r="G3742" i="1" s="1"/>
  <c r="G3741" i="1" s="1"/>
  <c r="G3738" i="1"/>
  <c r="G3736" i="1"/>
  <c r="G3731" i="1"/>
  <c r="G3729" i="1"/>
  <c r="G3722" i="1"/>
  <c r="G3716" i="1"/>
  <c r="G3713" i="1"/>
  <c r="G3710" i="1"/>
  <c r="G3708" i="1"/>
  <c r="G3706" i="1"/>
  <c r="G3702" i="1"/>
  <c r="G3700" i="1"/>
  <c r="G3696" i="1"/>
  <c r="G3694" i="1"/>
  <c r="G3688" i="1"/>
  <c r="G3684" i="1"/>
  <c r="G3679" i="1"/>
  <c r="G3676" i="1"/>
  <c r="G3674" i="1"/>
  <c r="G3672" i="1"/>
  <c r="G3666" i="1"/>
  <c r="G3665" i="1" s="1"/>
  <c r="G3663" i="1"/>
  <c r="G3662" i="1" s="1"/>
  <c r="G3658" i="1"/>
  <c r="G3655" i="1"/>
  <c r="G3651" i="1"/>
  <c r="G3647" i="1"/>
  <c r="G3643" i="1"/>
  <c r="G3641" i="1"/>
  <c r="G3637" i="1"/>
  <c r="G3636" i="1" s="1"/>
  <c r="G3632" i="1"/>
  <c r="G3624" i="1"/>
  <c r="G3617" i="1"/>
  <c r="G3612" i="1"/>
  <c r="G3608" i="1"/>
  <c r="G3606" i="1"/>
  <c r="G3602" i="1"/>
  <c r="G3598" i="1"/>
  <c r="G3597" i="1" s="1"/>
  <c r="G3595" i="1"/>
  <c r="G3593" i="1"/>
  <c r="G3588" i="1"/>
  <c r="G3586" i="1"/>
  <c r="G3583" i="1"/>
  <c r="G3582" i="1" s="1"/>
  <c r="G3580" i="1"/>
  <c r="G3579" i="1" s="1"/>
  <c r="G3575" i="1"/>
  <c r="G3574" i="1" s="1"/>
  <c r="G3566" i="1"/>
  <c r="G3564" i="1"/>
  <c r="G3554" i="1"/>
  <c r="G3547" i="1"/>
  <c r="G3542" i="1"/>
  <c r="G3538" i="1"/>
  <c r="G3536" i="1"/>
  <c r="G3532" i="1"/>
  <c r="G3530" i="1"/>
  <c r="G3524" i="1"/>
  <c r="G3523" i="1" s="1"/>
  <c r="G3521" i="1"/>
  <c r="G3520" i="1" s="1"/>
  <c r="G3516" i="1"/>
  <c r="G3515" i="1" s="1"/>
  <c r="G3514" i="1" s="1"/>
  <c r="G3511" i="1"/>
  <c r="G3510" i="1" s="1"/>
  <c r="G3509" i="1" s="1"/>
  <c r="G3506" i="1"/>
  <c r="G3505" i="1" s="1"/>
  <c r="G3503" i="1"/>
  <c r="G3496" i="1"/>
  <c r="G3490" i="1"/>
  <c r="G3488" i="1"/>
  <c r="G3486" i="1"/>
  <c r="G3483" i="1"/>
  <c r="G3480" i="1"/>
  <c r="G3476" i="1"/>
  <c r="G3475" i="1" s="1"/>
  <c r="G3473" i="1"/>
  <c r="G3466" i="1"/>
  <c r="G3460" i="1"/>
  <c r="G3458" i="1"/>
  <c r="G3456" i="1"/>
  <c r="G3453" i="1"/>
  <c r="G3450" i="1"/>
  <c r="G3445" i="1"/>
  <c r="G3444" i="1" s="1"/>
  <c r="G3439" i="1"/>
  <c r="G3437" i="1"/>
  <c r="G3433" i="1"/>
  <c r="G3432" i="1" s="1"/>
  <c r="G3431" i="1" s="1"/>
  <c r="G3429" i="1"/>
  <c r="G3427" i="1"/>
  <c r="G3424" i="1"/>
  <c r="G3417" i="1"/>
  <c r="G3413" i="1"/>
  <c r="G3406" i="1"/>
  <c r="G3404" i="1"/>
  <c r="G3401" i="1"/>
  <c r="G3396" i="1"/>
  <c r="G3390" i="1"/>
  <c r="G3389" i="1" s="1"/>
  <c r="G3388" i="1" s="1"/>
  <c r="G3384" i="1"/>
  <c r="G3383" i="1" s="1"/>
  <c r="G3382" i="1" s="1"/>
  <c r="G3376" i="1"/>
  <c r="G3375" i="1" s="1"/>
  <c r="G3374" i="1" s="1"/>
  <c r="G3370" i="1"/>
  <c r="G3369" i="1" s="1"/>
  <c r="G3367" i="1"/>
  <c r="G3361" i="1"/>
  <c r="G3358" i="1"/>
  <c r="G3357" i="1" s="1"/>
  <c r="G3354" i="1"/>
  <c r="G3352" i="1"/>
  <c r="G3349" i="1"/>
  <c r="G3347" i="1"/>
  <c r="G3340" i="1"/>
  <c r="G3338" i="1"/>
  <c r="G3335" i="1"/>
  <c r="G3334" i="1" s="1"/>
  <c r="G3328" i="1"/>
  <c r="G3327" i="1" s="1"/>
  <c r="G3326" i="1" s="1"/>
  <c r="G3324" i="1"/>
  <c r="G3323" i="1" s="1"/>
  <c r="G3321" i="1"/>
  <c r="G3319" i="1"/>
  <c r="G3315" i="1"/>
  <c r="G3309" i="1"/>
  <c r="G3306" i="1"/>
  <c r="G3305" i="1" s="1"/>
  <c r="G3302" i="1"/>
  <c r="G3301" i="1" s="1"/>
  <c r="G3293" i="1"/>
  <c r="G3291" i="1"/>
  <c r="G3282" i="1"/>
  <c r="G3275" i="1"/>
  <c r="G3271" i="1"/>
  <c r="G3268" i="1"/>
  <c r="G3266" i="1"/>
  <c r="G3263" i="1"/>
  <c r="G3259" i="1"/>
  <c r="G3252" i="1"/>
  <c r="G3249" i="1"/>
  <c r="G3247" i="1"/>
  <c r="G3243" i="1"/>
  <c r="G3241" i="1"/>
  <c r="G3235" i="1"/>
  <c r="G3233" i="1"/>
  <c r="G3227" i="1"/>
  <c r="G3220" i="1"/>
  <c r="G3219" i="1" s="1"/>
  <c r="G3215" i="1"/>
  <c r="G3212" i="1"/>
  <c r="G3209" i="1"/>
  <c r="G3206" i="1"/>
  <c r="G3203" i="1"/>
  <c r="G3200" i="1"/>
  <c r="G3196" i="1"/>
  <c r="G3195" i="1" s="1"/>
  <c r="G3191" i="1"/>
  <c r="G3188" i="1"/>
  <c r="G3185" i="1"/>
  <c r="G3182" i="1"/>
  <c r="G3179" i="1"/>
  <c r="G3176" i="1"/>
  <c r="G3171" i="1"/>
  <c r="G3170" i="1" s="1"/>
  <c r="G3169" i="1" s="1"/>
  <c r="G3167" i="1"/>
  <c r="G3166" i="1" s="1"/>
  <c r="G3162" i="1"/>
  <c r="G3161" i="1" s="1"/>
  <c r="G3159" i="1"/>
  <c r="G3152" i="1"/>
  <c r="G3147" i="1"/>
  <c r="G3143" i="1"/>
  <c r="G3140" i="1"/>
  <c r="G3138" i="1"/>
  <c r="G3134" i="1"/>
  <c r="G3133" i="1" s="1"/>
  <c r="G3131" i="1"/>
  <c r="G3128" i="1"/>
  <c r="G3125" i="1"/>
  <c r="G3124" i="1" s="1"/>
  <c r="G3122" i="1"/>
  <c r="G3121" i="1" s="1"/>
  <c r="G3119" i="1"/>
  <c r="G3113" i="1"/>
  <c r="G3108" i="1"/>
  <c r="G3103" i="1"/>
  <c r="G3099" i="1"/>
  <c r="G3097" i="1"/>
  <c r="G3093" i="1"/>
  <c r="G3089" i="1"/>
  <c r="G3086" i="1"/>
  <c r="G3078" i="1"/>
  <c r="G3075" i="1"/>
  <c r="G3071" i="1"/>
  <c r="G3067" i="1"/>
  <c r="G3065" i="1"/>
  <c r="G3063" i="1"/>
  <c r="G3058" i="1"/>
  <c r="G3057" i="1" s="1"/>
  <c r="G3054" i="1"/>
  <c r="G3053" i="1" s="1"/>
  <c r="G3045" i="1"/>
  <c r="G3043" i="1"/>
  <c r="G3034" i="1"/>
  <c r="G3027" i="1"/>
  <c r="G3022" i="1"/>
  <c r="G3018" i="1"/>
  <c r="G3016" i="1"/>
  <c r="G3012" i="1"/>
  <c r="G3008" i="1"/>
  <c r="G3007" i="1" s="1"/>
  <c r="G3002" i="1"/>
  <c r="G3001" i="1" s="1"/>
  <c r="G2997" i="1"/>
  <c r="G2996" i="1" s="1"/>
  <c r="G2993" i="1"/>
  <c r="G2992" i="1" s="1"/>
  <c r="G2986" i="1"/>
  <c r="G2984" i="1"/>
  <c r="G2976" i="1"/>
  <c r="G2970" i="1"/>
  <c r="G2967" i="1"/>
  <c r="G2964" i="1"/>
  <c r="G2962" i="1"/>
  <c r="G2958" i="1"/>
  <c r="G2956" i="1"/>
  <c r="G2954" i="1"/>
  <c r="G2952" i="1"/>
  <c r="G2948" i="1"/>
  <c r="G2946" i="1" s="1"/>
  <c r="G2940" i="1"/>
  <c r="G2937" i="1"/>
  <c r="G2935" i="1"/>
  <c r="G2932" i="1"/>
  <c r="G2931" i="1" s="1"/>
  <c r="G2929" i="1"/>
  <c r="G2924" i="1"/>
  <c r="G2921" i="1"/>
  <c r="G2918" i="1"/>
  <c r="G2915" i="1"/>
  <c r="G2913" i="1"/>
  <c r="G2909" i="1"/>
  <c r="G2908" i="1" s="1"/>
  <c r="G2907" i="1" s="1"/>
  <c r="G2905" i="1"/>
  <c r="G2903" i="1"/>
  <c r="G2899" i="1"/>
  <c r="G2897" i="1"/>
  <c r="G2892" i="1"/>
  <c r="G2890" i="1"/>
  <c r="G2887" i="1"/>
  <c r="G2882" i="1"/>
  <c r="G2880" i="1"/>
  <c r="G2877" i="1"/>
  <c r="G2875" i="1"/>
  <c r="G2871" i="1"/>
  <c r="G2870" i="1" s="1"/>
  <c r="G2867" i="1"/>
  <c r="G2865" i="1"/>
  <c r="G2861" i="1"/>
  <c r="G2860" i="1" s="1"/>
  <c r="G2853" i="1"/>
  <c r="G2852" i="1" s="1"/>
  <c r="G2851" i="1" s="1"/>
  <c r="G2849" i="1"/>
  <c r="G2848" i="1" s="1"/>
  <c r="G2843" i="1"/>
  <c r="G2841" i="1"/>
  <c r="G2837" i="1"/>
  <c r="G2836" i="1" s="1"/>
  <c r="G2834" i="1"/>
  <c r="G2833" i="1" s="1"/>
  <c r="G2831" i="1"/>
  <c r="G2830" i="1" s="1"/>
  <c r="G2827" i="1"/>
  <c r="G2826" i="1" s="1"/>
  <c r="G2824" i="1"/>
  <c r="G2819" i="1"/>
  <c r="G2817" i="1"/>
  <c r="G2814" i="1"/>
  <c r="G2813" i="1" s="1"/>
  <c r="G2809" i="1"/>
  <c r="G2808" i="1" s="1"/>
  <c r="G2807" i="1" s="1"/>
  <c r="G2805" i="1"/>
  <c r="G2804" i="1" s="1"/>
  <c r="G2801" i="1"/>
  <c r="G2800" i="1" s="1"/>
  <c r="G2797" i="1"/>
  <c r="G2796" i="1" s="1"/>
  <c r="G2794" i="1"/>
  <c r="G2792" i="1"/>
  <c r="G2790" i="1"/>
  <c r="G2785" i="1"/>
  <c r="G2783" i="1"/>
  <c r="G2780" i="1"/>
  <c r="G2779" i="1" s="1"/>
  <c r="G2776" i="1"/>
  <c r="G2775" i="1" s="1"/>
  <c r="G2773" i="1"/>
  <c r="G2770" i="1"/>
  <c r="G2768" i="1"/>
  <c r="G2760" i="1"/>
  <c r="G2759" i="1" s="1"/>
  <c r="G2755" i="1"/>
  <c r="G2753" i="1"/>
  <c r="G2750" i="1"/>
  <c r="G2747" i="1"/>
  <c r="G2746" i="1" s="1"/>
  <c r="G2742" i="1"/>
  <c r="G2741" i="1" s="1"/>
  <c r="G2737" i="1"/>
  <c r="G2735" i="1"/>
  <c r="G2732" i="1"/>
  <c r="G2729" i="1"/>
  <c r="G2728" i="1" s="1"/>
  <c r="G2724" i="1"/>
  <c r="G2723" i="1" s="1"/>
  <c r="G2721" i="1"/>
  <c r="G2720" i="1" s="1"/>
  <c r="G2717" i="1"/>
  <c r="G2716" i="1" s="1"/>
  <c r="G2714" i="1"/>
  <c r="G2712" i="1"/>
  <c r="G2707" i="1"/>
  <c r="G2704" i="1"/>
  <c r="G2703" i="1" s="1"/>
  <c r="G2701" i="1"/>
  <c r="G2700" i="1" s="1"/>
  <c r="G2697" i="1"/>
  <c r="G2691" i="1"/>
  <c r="G2686" i="1"/>
  <c r="G2683" i="1"/>
  <c r="G2679" i="1"/>
  <c r="G2678" i="1" s="1"/>
  <c r="G2675" i="1"/>
  <c r="G2674" i="1" s="1"/>
  <c r="G2672" i="1"/>
  <c r="G2671" i="1" s="1"/>
  <c r="G2668" i="1"/>
  <c r="G2666" i="1"/>
  <c r="G2661" i="1"/>
  <c r="G2655" i="1"/>
  <c r="G2651" i="1"/>
  <c r="G2647" i="1"/>
  <c r="G2644" i="1"/>
  <c r="G2640" i="1"/>
  <c r="G2639" i="1" s="1"/>
  <c r="G2637" i="1"/>
  <c r="G2635" i="1"/>
  <c r="G2629" i="1"/>
  <c r="G2626" i="1"/>
  <c r="G2621" i="1"/>
  <c r="G2620" i="1" s="1"/>
  <c r="G2618" i="1"/>
  <c r="G2617" i="1" s="1"/>
  <c r="G2613" i="1"/>
  <c r="G2612" i="1" s="1"/>
  <c r="G2604" i="1"/>
  <c r="G2602" i="1"/>
  <c r="G2592" i="1"/>
  <c r="G2585" i="1"/>
  <c r="G2581" i="1"/>
  <c r="G2577" i="1"/>
  <c r="G2575" i="1"/>
  <c r="G2571" i="1"/>
  <c r="G2567" i="1"/>
  <c r="G2566" i="1" s="1"/>
  <c r="G2564" i="1"/>
  <c r="G2562" i="1"/>
  <c r="G2556" i="1"/>
  <c r="G2554" i="1"/>
  <c r="G2551" i="1"/>
  <c r="G2550" i="1" s="1"/>
  <c r="G2546" i="1"/>
  <c r="G2545" i="1" s="1"/>
  <c r="G2543" i="1"/>
  <c r="G2542" i="1" s="1"/>
  <c r="G2538" i="1"/>
  <c r="G2537" i="1" s="1"/>
  <c r="G2529" i="1"/>
  <c r="G2524" i="1"/>
  <c r="G2521" i="1"/>
  <c r="G2518" i="1"/>
  <c r="G2515" i="1"/>
  <c r="G2514" i="1" s="1"/>
  <c r="G2511" i="1"/>
  <c r="G2509" i="1"/>
  <c r="G2502" i="1"/>
  <c r="G2501" i="1" s="1"/>
  <c r="G2499" i="1"/>
  <c r="G2497" i="1"/>
  <c r="G2494" i="1"/>
  <c r="G2492" i="1"/>
  <c r="G2487" i="1"/>
  <c r="G2486" i="1" s="1"/>
  <c r="G2484" i="1"/>
  <c r="G2482" i="1"/>
  <c r="G2479" i="1"/>
  <c r="G2477" i="1"/>
  <c r="G2472" i="1"/>
  <c r="G2470" i="1"/>
  <c r="G2466" i="1"/>
  <c r="G2465" i="1" s="1"/>
  <c r="G2462" i="1"/>
  <c r="G2460" i="1"/>
  <c r="G2456" i="1"/>
  <c r="G2455" i="1" s="1"/>
  <c r="G2452" i="1"/>
  <c r="G2451" i="1" s="1"/>
  <c r="G2449" i="1"/>
  <c r="G2448" i="1" s="1"/>
  <c r="G2445" i="1"/>
  <c r="G2443" i="1"/>
  <c r="G2439" i="1"/>
  <c r="G2438" i="1" s="1"/>
  <c r="G2435" i="1"/>
  <c r="G2433" i="1"/>
  <c r="G2428" i="1"/>
  <c r="G2427" i="1" s="1"/>
  <c r="G2425" i="1"/>
  <c r="G2423" i="1"/>
  <c r="G2419" i="1"/>
  <c r="G2418" i="1" s="1"/>
  <c r="G2409" i="1"/>
  <c r="G2406" i="1"/>
  <c r="G2405" i="1" s="1"/>
  <c r="G2402" i="1"/>
  <c r="G2400" i="1"/>
  <c r="G2395" i="1"/>
  <c r="G2394" i="1" s="1"/>
  <c r="G2391" i="1"/>
  <c r="G2389" i="1"/>
  <c r="G2386" i="1"/>
  <c r="G2384" i="1"/>
  <c r="G2377" i="1"/>
  <c r="G2374" i="1"/>
  <c r="G2371" i="1"/>
  <c r="G2370" i="1" s="1"/>
  <c r="G2367" i="1"/>
  <c r="G2365" i="1"/>
  <c r="G2362" i="1"/>
  <c r="G2360" i="1"/>
  <c r="G2358" i="1"/>
  <c r="G2351" i="1"/>
  <c r="G2346" i="1"/>
  <c r="G2342" i="1"/>
  <c r="G2341" i="1" s="1"/>
  <c r="G2338" i="1"/>
  <c r="G2337" i="1" s="1"/>
  <c r="G2335" i="1"/>
  <c r="G2328" i="1"/>
  <c r="G2325" i="1"/>
  <c r="G2322" i="1"/>
  <c r="G2321" i="1" s="1"/>
  <c r="G2319" i="1"/>
  <c r="G2317" i="1"/>
  <c r="G2310" i="1"/>
  <c r="G2307" i="1"/>
  <c r="G2305" i="1"/>
  <c r="G2303" i="1"/>
  <c r="G2300" i="1"/>
  <c r="G2298" i="1"/>
  <c r="G2294" i="1"/>
  <c r="G2291" i="1"/>
  <c r="G2289" i="1"/>
  <c r="G2286" i="1"/>
  <c r="G2284" i="1"/>
  <c r="G2280" i="1"/>
  <c r="G2277" i="1"/>
  <c r="G2275" i="1"/>
  <c r="G2272" i="1"/>
  <c r="G2270" i="1"/>
  <c r="G2265" i="1"/>
  <c r="G2261" i="1"/>
  <c r="G2255" i="1"/>
  <c r="G2251" i="1"/>
  <c r="G2249" i="1"/>
  <c r="G2244" i="1"/>
  <c r="G2243" i="1" s="1"/>
  <c r="G2242" i="1" s="1"/>
  <c r="G2240" i="1"/>
  <c r="G2238" i="1"/>
  <c r="G2234" i="1"/>
  <c r="G2231" i="1"/>
  <c r="G2224" i="1"/>
  <c r="G2219" i="1"/>
  <c r="G2217" i="1"/>
  <c r="G2210" i="1"/>
  <c r="G2205" i="1"/>
  <c r="G2201" i="1"/>
  <c r="G2198" i="1"/>
  <c r="G2197" i="1" s="1"/>
  <c r="G2194" i="1"/>
  <c r="G2193" i="1" s="1"/>
  <c r="G2191" i="1"/>
  <c r="G2188" i="1"/>
  <c r="G2185" i="1"/>
  <c r="G2181" i="1"/>
  <c r="G2178" i="1"/>
  <c r="G2175" i="1"/>
  <c r="G2172" i="1"/>
  <c r="G2169" i="1"/>
  <c r="G2165" i="1"/>
  <c r="G2163" i="1"/>
  <c r="G2159" i="1"/>
  <c r="G2152" i="1"/>
  <c r="G2149" i="1"/>
  <c r="G2146" i="1"/>
  <c r="G2145" i="1" s="1"/>
  <c r="G2140" i="1"/>
  <c r="G2139" i="1" s="1"/>
  <c r="G2131" i="1"/>
  <c r="G2129" i="1"/>
  <c r="G2119" i="1"/>
  <c r="G2113" i="1"/>
  <c r="G2108" i="1"/>
  <c r="G2105" i="1"/>
  <c r="G2103" i="1"/>
  <c r="G2101" i="1"/>
  <c r="G2097" i="1"/>
  <c r="G2095" i="1"/>
  <c r="G2092" i="1"/>
  <c r="G2089" i="1"/>
  <c r="G2082" i="1"/>
  <c r="G2080" i="1"/>
  <c r="G2077" i="1"/>
  <c r="G2076" i="1" s="1"/>
  <c r="G2072" i="1"/>
  <c r="G2071" i="1" s="1"/>
  <c r="G2063" i="1"/>
  <c r="G2061" i="1"/>
  <c r="G2051" i="1"/>
  <c r="G2045" i="1"/>
  <c r="G2040" i="1"/>
  <c r="G2036" i="1"/>
  <c r="G2035" i="1" s="1"/>
  <c r="G2033" i="1"/>
  <c r="G2031" i="1"/>
  <c r="G2024" i="1"/>
  <c r="G2023" i="1" s="1"/>
  <c r="G2018" i="1"/>
  <c r="G2016" i="1"/>
  <c r="G2012" i="1"/>
  <c r="G2009" i="1"/>
  <c r="G2007" i="1"/>
  <c r="G2005" i="1"/>
  <c r="G2000" i="1"/>
  <c r="G1999" i="1" s="1"/>
  <c r="G1994" i="1"/>
  <c r="G1992" i="1"/>
  <c r="G1988" i="1"/>
  <c r="G1985" i="1"/>
  <c r="G1983" i="1"/>
  <c r="G1981" i="1"/>
  <c r="G1976" i="1"/>
  <c r="G1975" i="1" s="1"/>
  <c r="G1971" i="1"/>
  <c r="G1970" i="1" s="1"/>
  <c r="G1967" i="1"/>
  <c r="G1966" i="1" s="1"/>
  <c r="G1962" i="1"/>
  <c r="G1961" i="1" s="1"/>
  <c r="G1958" i="1"/>
  <c r="G1957" i="1" s="1"/>
  <c r="G1953" i="1"/>
  <c r="G1952" i="1" s="1"/>
  <c r="G1949" i="1"/>
  <c r="G1948" i="1" s="1"/>
  <c r="G1944" i="1"/>
  <c r="G1943" i="1" s="1"/>
  <c r="G1940" i="1"/>
  <c r="G1939" i="1" s="1"/>
  <c r="G1936" i="1"/>
  <c r="G1935" i="1" s="1"/>
  <c r="G1931" i="1"/>
  <c r="G1930" i="1" s="1"/>
  <c r="G1927" i="1"/>
  <c r="G1926" i="1" s="1"/>
  <c r="G1924" i="1"/>
  <c r="G1919" i="1"/>
  <c r="G1917" i="1"/>
  <c r="G1914" i="1"/>
  <c r="G1911" i="1"/>
  <c r="G1909" i="1"/>
  <c r="G1905" i="1"/>
  <c r="G1904" i="1" s="1"/>
  <c r="G1901" i="1"/>
  <c r="G1900" i="1" s="1"/>
  <c r="G1898" i="1"/>
  <c r="G1893" i="1"/>
  <c r="G1891" i="1"/>
  <c r="G1888" i="1"/>
  <c r="G1885" i="1"/>
  <c r="G1883" i="1"/>
  <c r="G1876" i="1"/>
  <c r="G1875" i="1" s="1"/>
  <c r="G1874" i="1" s="1"/>
  <c r="G1871" i="1"/>
  <c r="G1870" i="1" s="1"/>
  <c r="G1869" i="1" s="1"/>
  <c r="G1867" i="1"/>
  <c r="G1865" i="1"/>
  <c r="G1861" i="1"/>
  <c r="G1858" i="1"/>
  <c r="G1856" i="1"/>
  <c r="G1849" i="1"/>
  <c r="G1845" i="1"/>
  <c r="G1844" i="1" s="1"/>
  <c r="G1839" i="1"/>
  <c r="G1838" i="1" s="1"/>
  <c r="G1835" i="1"/>
  <c r="G1834" i="1" s="1"/>
  <c r="G1832" i="1"/>
  <c r="G1828" i="1"/>
  <c r="G1826" i="1"/>
  <c r="G1822" i="1"/>
  <c r="G1820" i="1"/>
  <c r="G1816" i="1"/>
  <c r="G1814" i="1"/>
  <c r="G1807" i="1"/>
  <c r="G1805" i="1"/>
  <c r="G1802" i="1"/>
  <c r="G1801" i="1" s="1"/>
  <c r="G1798" i="1"/>
  <c r="G1796" i="1"/>
  <c r="G1793" i="1"/>
  <c r="G1790" i="1"/>
  <c r="G1788" i="1"/>
  <c r="G1781" i="1"/>
  <c r="G1779" i="1"/>
  <c r="G1775" i="1"/>
  <c r="G1773" i="1"/>
  <c r="G1769" i="1"/>
  <c r="G1762" i="1"/>
  <c r="G1760" i="1"/>
  <c r="G1757" i="1"/>
  <c r="G1756" i="1" s="1"/>
  <c r="G1749" i="1"/>
  <c r="G1748" i="1" s="1"/>
  <c r="G1746" i="1"/>
  <c r="G1742" i="1"/>
  <c r="G1738" i="1"/>
  <c r="G1736" i="1"/>
  <c r="G1733" i="1"/>
  <c r="G1730" i="1"/>
  <c r="G1726" i="1"/>
  <c r="G1725" i="1" s="1"/>
  <c r="G1722" i="1"/>
  <c r="G1721" i="1" s="1"/>
  <c r="G1718" i="1"/>
  <c r="G1714" i="1"/>
  <c r="G1710" i="1"/>
  <c r="G1708" i="1"/>
  <c r="G1705" i="1"/>
  <c r="G1702" i="1"/>
  <c r="G1697" i="1"/>
  <c r="G1696" i="1" s="1"/>
  <c r="G1694" i="1"/>
  <c r="G1693" i="1" s="1"/>
  <c r="G1688" i="1"/>
  <c r="G1687" i="1" s="1"/>
  <c r="G1685" i="1"/>
  <c r="G1683" i="1"/>
  <c r="G1677" i="1"/>
  <c r="G1673" i="1"/>
  <c r="G1670" i="1"/>
  <c r="G1667" i="1"/>
  <c r="G1663" i="1"/>
  <c r="G1661" i="1"/>
  <c r="G1658" i="1"/>
  <c r="G1657" i="1" s="1"/>
  <c r="G1655" i="1"/>
  <c r="G1653" i="1"/>
  <c r="G1650" i="1"/>
  <c r="G1647" i="1"/>
  <c r="G1643" i="1"/>
  <c r="G1641" i="1"/>
  <c r="G1637" i="1"/>
  <c r="G1636" i="1" s="1"/>
  <c r="G1634" i="1"/>
  <c r="G1625" i="1"/>
  <c r="G1623" i="1"/>
  <c r="G1613" i="1"/>
  <c r="G1606" i="1"/>
  <c r="G1602" i="1"/>
  <c r="G1598" i="1"/>
  <c r="G1596" i="1"/>
  <c r="G1592" i="1"/>
  <c r="G1588" i="1"/>
  <c r="G1586" i="1"/>
  <c r="G1583" i="1"/>
  <c r="G1581" i="1"/>
  <c r="G1576" i="1"/>
  <c r="G1573" i="1"/>
  <c r="G1572" i="1" s="1"/>
  <c r="G1567" i="1"/>
  <c r="G1566" i="1" s="1"/>
  <c r="G1558" i="1"/>
  <c r="G1556" i="1"/>
  <c r="G1548" i="1"/>
  <c r="G1543" i="1"/>
  <c r="G1540" i="1"/>
  <c r="G1536" i="1"/>
  <c r="G1532" i="1"/>
  <c r="G1528" i="1"/>
  <c r="G1526" i="1"/>
  <c r="G1523" i="1"/>
  <c r="G1521" i="1"/>
  <c r="G1515" i="1"/>
  <c r="G1514" i="1" s="1"/>
  <c r="G1513" i="1" s="1"/>
  <c r="G1511" i="1"/>
  <c r="G1510" i="1" s="1"/>
  <c r="G1503" i="1"/>
  <c r="G1502" i="1" s="1"/>
  <c r="G1500" i="1"/>
  <c r="G1498" i="1"/>
  <c r="G1494" i="1"/>
  <c r="G1493" i="1" s="1"/>
  <c r="G1491" i="1"/>
  <c r="G1484" i="1"/>
  <c r="G1482" i="1"/>
  <c r="G1477" i="1"/>
  <c r="G1474" i="1"/>
  <c r="G1469" i="1"/>
  <c r="G1468" i="1" s="1"/>
  <c r="G1466" i="1"/>
  <c r="G1463" i="1"/>
  <c r="G1460" i="1"/>
  <c r="G1456" i="1"/>
  <c r="G1454" i="1"/>
  <c r="G1450" i="1"/>
  <c r="G1449" i="1" s="1"/>
  <c r="G1447" i="1"/>
  <c r="G1444" i="1"/>
  <c r="G1441" i="1"/>
  <c r="G1438" i="1"/>
  <c r="G1436" i="1"/>
  <c r="G1431" i="1"/>
  <c r="G1430" i="1" s="1"/>
  <c r="G1428" i="1"/>
  <c r="G1427" i="1"/>
  <c r="G1424" i="1"/>
  <c r="G1418" i="1"/>
  <c r="G1414" i="1"/>
  <c r="G1413" i="1" s="1"/>
  <c r="G1412" i="1" s="1"/>
  <c r="G1410" i="1"/>
  <c r="G1409" i="1" s="1"/>
  <c r="G1408" i="1" s="1"/>
  <c r="G1406" i="1"/>
  <c r="G1404" i="1"/>
  <c r="G1401" i="1"/>
  <c r="G1395" i="1"/>
  <c r="G1391" i="1"/>
  <c r="G1389" i="1"/>
  <c r="G1386" i="1"/>
  <c r="G1384" i="1"/>
  <c r="G1382" i="1"/>
  <c r="G1375" i="1"/>
  <c r="G1371" i="1"/>
  <c r="G1369" i="1"/>
  <c r="G1366" i="1"/>
  <c r="G1364" i="1"/>
  <c r="G1358" i="1"/>
  <c r="G1356" i="1"/>
  <c r="G1349" i="1"/>
  <c r="G1348" i="1" s="1"/>
  <c r="G1346" i="1"/>
  <c r="G1344" i="1"/>
  <c r="G1342" i="1"/>
  <c r="G1339" i="1"/>
  <c r="G1337" i="1"/>
  <c r="G1332" i="1"/>
  <c r="G1331" i="1" s="1"/>
  <c r="G1329" i="1"/>
  <c r="G1325" i="1"/>
  <c r="G1323" i="1"/>
  <c r="G1320" i="1"/>
  <c r="G1318" i="1"/>
  <c r="G1314" i="1"/>
  <c r="G1313" i="1" s="1"/>
  <c r="G1311" i="1"/>
  <c r="G1307" i="1"/>
  <c r="G1305" i="1"/>
  <c r="G1302" i="1"/>
  <c r="G1300" i="1"/>
  <c r="G1295" i="1"/>
  <c r="G1294" i="1" s="1"/>
  <c r="G1292" i="1"/>
  <c r="G1288" i="1"/>
  <c r="G1286" i="1"/>
  <c r="G1284" i="1"/>
  <c r="G1281" i="1"/>
  <c r="G1279" i="1"/>
  <c r="G1275" i="1"/>
  <c r="G1274" i="1" s="1"/>
  <c r="G1272" i="1"/>
  <c r="G1268" i="1"/>
  <c r="G1266" i="1"/>
  <c r="G1264" i="1"/>
  <c r="G1261" i="1"/>
  <c r="G1259" i="1"/>
  <c r="G1253" i="1"/>
  <c r="G1252" i="1" s="1"/>
  <c r="G1249" i="1"/>
  <c r="G1247" i="1"/>
  <c r="G1244" i="1"/>
  <c r="G1242" i="1"/>
  <c r="G1237" i="1"/>
  <c r="G1234" i="1"/>
  <c r="G1231" i="1"/>
  <c r="G1229" i="1"/>
  <c r="G1224" i="1"/>
  <c r="G1223" i="1" s="1"/>
  <c r="G1221" i="1"/>
  <c r="G1219" i="1"/>
  <c r="G1214" i="1"/>
  <c r="G1211" i="1"/>
  <c r="G1208" i="1"/>
  <c r="G1206" i="1"/>
  <c r="G1202" i="1"/>
  <c r="G1199" i="1"/>
  <c r="G1196" i="1"/>
  <c r="G1194" i="1"/>
  <c r="G1189" i="1"/>
  <c r="G1187" i="1"/>
  <c r="G1183" i="1"/>
  <c r="G1181" i="1"/>
  <c r="G1178" i="1"/>
  <c r="G1174" i="1"/>
  <c r="G1171" i="1"/>
  <c r="G1166" i="1"/>
  <c r="G1165" i="1" s="1"/>
  <c r="G1164" i="1" s="1"/>
  <c r="G1160" i="1"/>
  <c r="G1158" i="1"/>
  <c r="G1155" i="1"/>
  <c r="G1154" i="1" s="1"/>
  <c r="G1152" i="1"/>
  <c r="G1150" i="1"/>
  <c r="G1144" i="1"/>
  <c r="G1140" i="1"/>
  <c r="G1137" i="1"/>
  <c r="G1132" i="1"/>
  <c r="G1131" i="1" s="1"/>
  <c r="G1128" i="1"/>
  <c r="G1127" i="1" s="1"/>
  <c r="G1125" i="1"/>
  <c r="G1122" i="1"/>
  <c r="G1104" i="1"/>
  <c r="G1103" i="1" s="1"/>
  <c r="G1100" i="1"/>
  <c r="G1099" i="1" s="1"/>
  <c r="G1097" i="1"/>
  <c r="G1093" i="1"/>
  <c r="G1090" i="1"/>
  <c r="G1088" i="1"/>
  <c r="G1085" i="1"/>
  <c r="G1082" i="1"/>
  <c r="G1077" i="1"/>
  <c r="G1076" i="1" s="1"/>
  <c r="G1073" i="1"/>
  <c r="G1071" i="1"/>
  <c r="G1068" i="1"/>
  <c r="G1066" i="1"/>
  <c r="G1062" i="1"/>
  <c r="G1060" i="1"/>
  <c r="G1058" i="1"/>
  <c r="G1055" i="1"/>
  <c r="G1053" i="1"/>
  <c r="G1047" i="1"/>
  <c r="G1042" i="1"/>
  <c r="G1041" i="1" s="1"/>
  <c r="G1038" i="1"/>
  <c r="G1037" i="1" s="1"/>
  <c r="G1033" i="1"/>
  <c r="G1032" i="1" s="1"/>
  <c r="G1024" i="1"/>
  <c r="G1022" i="1"/>
  <c r="G1012" i="1"/>
  <c r="G1006" i="1"/>
  <c r="G1001" i="1"/>
  <c r="G996" i="1"/>
  <c r="G994" i="1"/>
  <c r="G991" i="1"/>
  <c r="G985" i="1"/>
  <c r="G983" i="1"/>
  <c r="G978" i="1"/>
  <c r="G976" i="1"/>
  <c r="G971" i="1"/>
  <c r="G966" i="1"/>
  <c r="G963" i="1"/>
  <c r="G960" i="1"/>
  <c r="G958" i="1"/>
  <c r="G954" i="1"/>
  <c r="G952" i="1"/>
  <c r="G946" i="1"/>
  <c r="G945" i="1" s="1"/>
  <c r="G940" i="1"/>
  <c r="G937" i="1"/>
  <c r="G934" i="1"/>
  <c r="G932" i="1"/>
  <c r="G928" i="1"/>
  <c r="G927" i="1" s="1"/>
  <c r="G922" i="1"/>
  <c r="G919" i="1"/>
  <c r="G916" i="1"/>
  <c r="G914" i="1"/>
  <c r="G909" i="1"/>
  <c r="G908" i="1" s="1"/>
  <c r="G906" i="1"/>
  <c r="G905" i="1" s="1"/>
  <c r="G903" i="1"/>
  <c r="G899" i="1"/>
  <c r="G895" i="1"/>
  <c r="G893" i="1"/>
  <c r="G889" i="1"/>
  <c r="G888" i="1" s="1"/>
  <c r="G886" i="1"/>
  <c r="G885" i="1" s="1"/>
  <c r="G883" i="1"/>
  <c r="G879" i="1"/>
  <c r="G875" i="1"/>
  <c r="G873" i="1"/>
  <c r="G868" i="1"/>
  <c r="G867" i="1" s="1"/>
  <c r="G866" i="1" s="1"/>
  <c r="G862" i="1"/>
  <c r="G860" i="1"/>
  <c r="G857" i="1"/>
  <c r="G856" i="1" s="1"/>
  <c r="G853" i="1"/>
  <c r="G852" i="1" s="1"/>
  <c r="G851" i="1" s="1"/>
  <c r="G847" i="1"/>
  <c r="G845" i="1"/>
  <c r="G841" i="1"/>
  <c r="G840" i="1" s="1"/>
  <c r="G838" i="1"/>
  <c r="G835" i="1"/>
  <c r="G831" i="1"/>
  <c r="G829" i="1"/>
  <c r="G825" i="1"/>
  <c r="G823" i="1"/>
  <c r="G819" i="1"/>
  <c r="G817" i="1"/>
  <c r="G815" i="1"/>
  <c r="G812" i="1"/>
  <c r="G810" i="1"/>
  <c r="G804" i="1"/>
  <c r="G800" i="1"/>
  <c r="G798" i="1"/>
  <c r="G795" i="1"/>
  <c r="G789" i="1"/>
  <c r="G787" i="1"/>
  <c r="G783" i="1"/>
  <c r="G782" i="1" s="1"/>
  <c r="G780" i="1"/>
  <c r="G778" i="1"/>
  <c r="G775" i="1"/>
  <c r="G773" i="1"/>
  <c r="G768" i="1"/>
  <c r="G766" i="1"/>
  <c r="G763" i="1"/>
  <c r="G762" i="1" s="1"/>
  <c r="G760" i="1"/>
  <c r="G758" i="1"/>
  <c r="G755" i="1"/>
  <c r="G754" i="1" s="1"/>
  <c r="G748" i="1"/>
  <c r="G747" i="1" s="1"/>
  <c r="G746" i="1" s="1"/>
  <c r="G744" i="1"/>
  <c r="G742" i="1"/>
  <c r="G739" i="1"/>
  <c r="G735" i="1"/>
  <c r="G734" i="1" s="1"/>
  <c r="G729" i="1"/>
  <c r="G728" i="1" s="1"/>
  <c r="G727" i="1" s="1"/>
  <c r="G725" i="1"/>
  <c r="G724" i="1" s="1"/>
  <c r="G723" i="1" s="1"/>
  <c r="G721" i="1"/>
  <c r="G719" i="1"/>
  <c r="G716" i="1"/>
  <c r="G714" i="1"/>
  <c r="G706" i="1"/>
  <c r="G704" i="1"/>
  <c r="G701" i="1"/>
  <c r="G700" i="1" s="1"/>
  <c r="G696" i="1"/>
  <c r="G695" i="1" s="1"/>
  <c r="G687" i="1"/>
  <c r="G677" i="1"/>
  <c r="G670" i="1"/>
  <c r="G665" i="1"/>
  <c r="G661" i="1"/>
  <c r="G659" i="1"/>
  <c r="G657" i="1"/>
  <c r="G653" i="1"/>
  <c r="G652" i="1" s="1"/>
  <c r="G650" i="1"/>
  <c r="G648" i="1"/>
  <c r="G646" i="1"/>
  <c r="G642" i="1"/>
  <c r="G640" i="1"/>
  <c r="G632" i="1"/>
  <c r="G629" i="1"/>
  <c r="G626" i="1"/>
  <c r="G625" i="1" s="1"/>
  <c r="G622" i="1"/>
  <c r="G619" i="1"/>
  <c r="G612" i="1"/>
  <c r="G602" i="1"/>
  <c r="G595" i="1"/>
  <c r="G590" i="1"/>
  <c r="G586" i="1"/>
  <c r="G584" i="1"/>
  <c r="G582" i="1"/>
  <c r="G575" i="1"/>
  <c r="G574" i="1" s="1"/>
  <c r="G573" i="1" s="1"/>
  <c r="G571" i="1"/>
  <c r="G570" i="1" s="1"/>
  <c r="G568" i="1"/>
  <c r="G567" i="1" s="1"/>
  <c r="G564" i="1"/>
  <c r="G563" i="1" s="1"/>
  <c r="G562" i="1" s="1"/>
  <c r="G560" i="1"/>
  <c r="G559" i="1" s="1"/>
  <c r="G555" i="1"/>
  <c r="G553" i="1"/>
  <c r="G548" i="1"/>
  <c r="G547" i="1" s="1"/>
  <c r="G546" i="1" s="1"/>
  <c r="G544" i="1"/>
  <c r="G542" i="1"/>
  <c r="G540" i="1"/>
  <c r="G537" i="1"/>
  <c r="G535" i="1"/>
  <c r="G530" i="1"/>
  <c r="G526" i="1"/>
  <c r="G525" i="1" s="1"/>
  <c r="G517" i="1"/>
  <c r="G516" i="1" s="1"/>
  <c r="G513" i="1"/>
  <c r="G512" i="1" s="1"/>
  <c r="G509" i="1"/>
  <c r="G507" i="1"/>
  <c r="G498" i="1"/>
  <c r="G493" i="1"/>
  <c r="G489" i="1"/>
  <c r="G485" i="1"/>
  <c r="G483" i="1"/>
  <c r="G481" i="1"/>
  <c r="G474" i="1"/>
  <c r="G473" i="1" s="1"/>
  <c r="G470" i="1"/>
  <c r="G469" i="1" s="1"/>
  <c r="G466" i="1"/>
  <c r="G464" i="1"/>
  <c r="G455" i="1"/>
  <c r="G450" i="1"/>
  <c r="G446" i="1"/>
  <c r="G442" i="1"/>
  <c r="G440" i="1"/>
  <c r="G438" i="1"/>
  <c r="G433" i="1"/>
  <c r="G432" i="1" s="1"/>
  <c r="G431" i="1" s="1"/>
  <c r="G429" i="1"/>
  <c r="G426" i="1"/>
  <c r="G423" i="1"/>
  <c r="G422" i="1" s="1"/>
  <c r="G420" i="1"/>
  <c r="G415" i="1"/>
  <c r="G411" i="1"/>
  <c r="G408" i="1"/>
  <c r="G405" i="1"/>
  <c r="G402" i="1"/>
  <c r="G398" i="1"/>
  <c r="G396" i="1"/>
  <c r="G392" i="1"/>
  <c r="G390" i="1"/>
  <c r="G385" i="1"/>
  <c r="G383" i="1"/>
  <c r="G375" i="1"/>
  <c r="G372" i="1"/>
  <c r="G367" i="1"/>
  <c r="G364" i="1"/>
  <c r="G362" i="1"/>
  <c r="G358" i="1"/>
  <c r="G354" i="1"/>
  <c r="G350" i="1"/>
  <c r="G347" i="1"/>
  <c r="G346" i="1" s="1"/>
  <c r="G343" i="1"/>
  <c r="G341" i="1"/>
  <c r="G336" i="1"/>
  <c r="G335" i="1" s="1"/>
  <c r="G333" i="1"/>
  <c r="G331" i="1"/>
  <c r="G322" i="1"/>
  <c r="G317" i="1"/>
  <c r="G313" i="1"/>
  <c r="G309" i="1"/>
  <c r="G307" i="1"/>
  <c r="G304" i="1"/>
  <c r="G300" i="1"/>
  <c r="G299" i="1" s="1"/>
  <c r="G297" i="1"/>
  <c r="G296" i="1" s="1"/>
  <c r="G294" i="1"/>
  <c r="G292" i="1"/>
  <c r="G287" i="1"/>
  <c r="G286" i="1" s="1"/>
  <c r="G279" i="1"/>
  <c r="G277" i="1"/>
  <c r="G267" i="1"/>
  <c r="G260" i="1"/>
  <c r="G255" i="1"/>
  <c r="G251" i="1"/>
  <c r="G249" i="1"/>
  <c r="G246" i="1"/>
  <c r="G242" i="1"/>
  <c r="G240" i="1"/>
  <c r="G238" i="1"/>
  <c r="G236" i="1"/>
  <c r="G233" i="1"/>
  <c r="G231" i="1"/>
  <c r="G224" i="1"/>
  <c r="G222" i="1"/>
  <c r="G218" i="1"/>
  <c r="G217" i="1" s="1"/>
  <c r="G215" i="1"/>
  <c r="G214" i="1" s="1"/>
  <c r="G210" i="1"/>
  <c r="G209" i="1" s="1"/>
  <c r="G201" i="1"/>
  <c r="G199" i="1"/>
  <c r="G189" i="1"/>
  <c r="G182" i="1"/>
  <c r="G177" i="1"/>
  <c r="G173" i="1"/>
  <c r="G171" i="1"/>
  <c r="G168" i="1"/>
  <c r="G163" i="1"/>
  <c r="G162" i="1" s="1"/>
  <c r="G161" i="1" s="1"/>
  <c r="G157" i="1"/>
  <c r="G156" i="1" s="1"/>
  <c r="G154" i="1"/>
  <c r="G152" i="1"/>
  <c r="G148" i="1"/>
  <c r="G145" i="1"/>
  <c r="G141" i="1"/>
  <c r="G140" i="1" s="1"/>
  <c r="G139" i="1" s="1"/>
  <c r="G137" i="1"/>
  <c r="G136" i="1" s="1"/>
  <c r="G134" i="1"/>
  <c r="G133" i="1" s="1"/>
  <c r="G131" i="1"/>
  <c r="G122" i="1"/>
  <c r="G121" i="1"/>
  <c r="G120" i="1" s="1"/>
  <c r="G118" i="1"/>
  <c r="G117" i="1" s="1"/>
  <c r="G116" i="1" s="1"/>
  <c r="G110" i="1"/>
  <c r="G108" i="1"/>
  <c r="G105" i="1"/>
  <c r="G104" i="1" s="1"/>
  <c r="G101" i="1"/>
  <c r="G99" i="1"/>
  <c r="G95" i="1"/>
  <c r="G93" i="1"/>
  <c r="G84" i="1"/>
  <c r="G82" i="1"/>
  <c r="G79" i="1"/>
  <c r="G78" i="1" s="1"/>
  <c r="G76" i="1"/>
  <c r="G75" i="1" s="1"/>
  <c r="G71" i="1"/>
  <c r="G68" i="1"/>
  <c r="G64" i="1"/>
  <c r="G62" i="1"/>
  <c r="G58" i="1"/>
  <c r="G55" i="1"/>
  <c r="G54" i="1" s="1"/>
  <c r="G52" i="1"/>
  <c r="G51" i="1" s="1"/>
  <c r="G49" i="1"/>
  <c r="G48" i="1" s="1"/>
  <c r="G41" i="1"/>
  <c r="G31" i="1"/>
  <c r="G24" i="1"/>
  <c r="G19" i="1"/>
  <c r="G15" i="1"/>
  <c r="G13" i="1"/>
  <c r="G10" i="1"/>
  <c r="F11661" i="1"/>
  <c r="F11660" i="1" s="1"/>
  <c r="F11657" i="1"/>
  <c r="F11656" i="1" s="1"/>
  <c r="F11655" i="1" s="1"/>
  <c r="F11654" i="1" s="1"/>
  <c r="F11652" i="1"/>
  <c r="F11651" i="1" s="1"/>
  <c r="F11649" i="1"/>
  <c r="F11647" i="1"/>
  <c r="F11641" i="1"/>
  <c r="F11639" i="1"/>
  <c r="F11633" i="1"/>
  <c r="F11629" i="1"/>
  <c r="F11625" i="1"/>
  <c r="F11622" i="1"/>
  <c r="F11620" i="1"/>
  <c r="F11618" i="1"/>
  <c r="F11614" i="1"/>
  <c r="F11613" i="1" s="1"/>
  <c r="F11611" i="1"/>
  <c r="F11609" i="1"/>
  <c r="F11607" i="1"/>
  <c r="F11604" i="1"/>
  <c r="F11602" i="1"/>
  <c r="F11600" i="1"/>
  <c r="F11596" i="1"/>
  <c r="F11595" i="1" s="1"/>
  <c r="F11594" i="1" s="1"/>
  <c r="F11592" i="1"/>
  <c r="F11591" i="1" s="1"/>
  <c r="F11587" i="1"/>
  <c r="F11586" i="1" s="1"/>
  <c r="F11582" i="1"/>
  <c r="F11581" i="1" s="1"/>
  <c r="F11573" i="1"/>
  <c r="F11571" i="1"/>
  <c r="F11561" i="1"/>
  <c r="F11555" i="1"/>
  <c r="F11550" i="1"/>
  <c r="F11546" i="1"/>
  <c r="F11544" i="1"/>
  <c r="F11540" i="1"/>
  <c r="F11536" i="1"/>
  <c r="F11534" i="1"/>
  <c r="F11527" i="1"/>
  <c r="F11525" i="1"/>
  <c r="F11522" i="1"/>
  <c r="F11521" i="1" s="1"/>
  <c r="F11519" i="1"/>
  <c r="F11518" i="1" s="1"/>
  <c r="F11515" i="1"/>
  <c r="F11514" i="1" s="1"/>
  <c r="F11507" i="1"/>
  <c r="F11505" i="1"/>
  <c r="F11496" i="1"/>
  <c r="F11491" i="1"/>
  <c r="F11488" i="1"/>
  <c r="F11485" i="1"/>
  <c r="F11483" i="1"/>
  <c r="F11481" i="1"/>
  <c r="F11477" i="1"/>
  <c r="F11476" i="1" s="1"/>
  <c r="F11475" i="1" s="1"/>
  <c r="F11469" i="1"/>
  <c r="F11468" i="1" s="1"/>
  <c r="F11466" i="1"/>
  <c r="F11462" i="1"/>
  <c r="F11460" i="1"/>
  <c r="F11457" i="1"/>
  <c r="F11455" i="1"/>
  <c r="F11449" i="1"/>
  <c r="F11448" i="1" s="1"/>
  <c r="F11446" i="1"/>
  <c r="F11442" i="1"/>
  <c r="F11440" i="1"/>
  <c r="F11437" i="1"/>
  <c r="F11435" i="1"/>
  <c r="F11430" i="1"/>
  <c r="F11429" i="1" s="1"/>
  <c r="F11428" i="1" s="1"/>
  <c r="F11426" i="1"/>
  <c r="F11425" i="1" s="1"/>
  <c r="F11423" i="1"/>
  <c r="F11422" i="1" s="1"/>
  <c r="F11420" i="1"/>
  <c r="F11417" i="1"/>
  <c r="F11414" i="1"/>
  <c r="F11413" i="1" s="1"/>
  <c r="F11407" i="1"/>
  <c r="F11406" i="1" s="1"/>
  <c r="F11404" i="1"/>
  <c r="F11402" i="1"/>
  <c r="F11397" i="1"/>
  <c r="F11396" i="1" s="1"/>
  <c r="F11395" i="1" s="1"/>
  <c r="F11393" i="1"/>
  <c r="F11392" i="1" s="1"/>
  <c r="F11390" i="1"/>
  <c r="F11388" i="1"/>
  <c r="F11382" i="1"/>
  <c r="F11380" i="1"/>
  <c r="F11377" i="1"/>
  <c r="F11370" i="1"/>
  <c r="F11366" i="1"/>
  <c r="F11362" i="1"/>
  <c r="F11359" i="1"/>
  <c r="F11357" i="1"/>
  <c r="F11355" i="1"/>
  <c r="F11351" i="1"/>
  <c r="F11350" i="1" s="1"/>
  <c r="F11346" i="1"/>
  <c r="F11345" i="1" s="1"/>
  <c r="F11342" i="1"/>
  <c r="F11341" i="1" s="1"/>
  <c r="F11338" i="1"/>
  <c r="F11336" i="1"/>
  <c r="F11333" i="1"/>
  <c r="F11331" i="1"/>
  <c r="F11328" i="1"/>
  <c r="F11325" i="1"/>
  <c r="F11323" i="1"/>
  <c r="F11321" i="1"/>
  <c r="F11315" i="1"/>
  <c r="F11314" i="1" s="1"/>
  <c r="F11312" i="1"/>
  <c r="F11311" i="1" s="1"/>
  <c r="F11306" i="1"/>
  <c r="F11305" i="1" s="1"/>
  <c r="F11297" i="1"/>
  <c r="F11295" i="1"/>
  <c r="F11285" i="1"/>
  <c r="F11278" i="1"/>
  <c r="F11273" i="1"/>
  <c r="F11269" i="1"/>
  <c r="F11267" i="1"/>
  <c r="F11263" i="1"/>
  <c r="F11259" i="1"/>
  <c r="F11257" i="1"/>
  <c r="F11254" i="1"/>
  <c r="F11253" i="1" s="1"/>
  <c r="F11251" i="1"/>
  <c r="F11249" i="1"/>
  <c r="F11247" i="1"/>
  <c r="F11240" i="1"/>
  <c r="F11238" i="1"/>
  <c r="F11235" i="1"/>
  <c r="F11234" i="1" s="1"/>
  <c r="F11230" i="1"/>
  <c r="F11229" i="1" s="1"/>
  <c r="F11227" i="1"/>
  <c r="F11226" i="1" s="1"/>
  <c r="F11222" i="1"/>
  <c r="F11221" i="1" s="1"/>
  <c r="F11214" i="1"/>
  <c r="F11212" i="1"/>
  <c r="F11202" i="1"/>
  <c r="F11197" i="1"/>
  <c r="F11192" i="1"/>
  <c r="F11189" i="1"/>
  <c r="F11187" i="1"/>
  <c r="F11185" i="1"/>
  <c r="F11181" i="1"/>
  <c r="F11180" i="1" s="1"/>
  <c r="F11179" i="1" s="1"/>
  <c r="F11175" i="1"/>
  <c r="F11174" i="1" s="1"/>
  <c r="F11173" i="1" s="1"/>
  <c r="F11172" i="1" s="1"/>
  <c r="F11170" i="1"/>
  <c r="F11169" i="1" s="1"/>
  <c r="F11167" i="1"/>
  <c r="F11163" i="1"/>
  <c r="F11159" i="1"/>
  <c r="F11158" i="1" s="1"/>
  <c r="F11155" i="1"/>
  <c r="F11151" i="1"/>
  <c r="F11144" i="1"/>
  <c r="F11143" i="1" s="1"/>
  <c r="F11141" i="1"/>
  <c r="F11137" i="1"/>
  <c r="F11135" i="1"/>
  <c r="F11132" i="1"/>
  <c r="F11130" i="1"/>
  <c r="F11124" i="1"/>
  <c r="F11123" i="1" s="1"/>
  <c r="F11121" i="1"/>
  <c r="F11117" i="1"/>
  <c r="F11115" i="1"/>
  <c r="F11112" i="1"/>
  <c r="F11110" i="1"/>
  <c r="F11101" i="1"/>
  <c r="F11100" i="1" s="1"/>
  <c r="F11099" i="1" s="1"/>
  <c r="F11097" i="1"/>
  <c r="F11096" i="1" s="1"/>
  <c r="F11093" i="1"/>
  <c r="F11092" i="1" s="1"/>
  <c r="F11089" i="1"/>
  <c r="F11087" i="1"/>
  <c r="F11084" i="1"/>
  <c r="F11082" i="1"/>
  <c r="F11076" i="1"/>
  <c r="F11073" i="1"/>
  <c r="F11072" i="1" s="1"/>
  <c r="F11069" i="1"/>
  <c r="F11068" i="1" s="1"/>
  <c r="F11066" i="1"/>
  <c r="F11065" i="1" s="1"/>
  <c r="F11059" i="1"/>
  <c r="F11057" i="1"/>
  <c r="F11054" i="1"/>
  <c r="F11052" i="1"/>
  <c r="F11046" i="1"/>
  <c r="F11045" i="1" s="1"/>
  <c r="F11044" i="1" s="1"/>
  <c r="F11042" i="1"/>
  <c r="F11041" i="1" s="1"/>
  <c r="F11039" i="1"/>
  <c r="F11037" i="1"/>
  <c r="F11031" i="1"/>
  <c r="F11029" i="1"/>
  <c r="F11023" i="1"/>
  <c r="F11019" i="1"/>
  <c r="F11015" i="1"/>
  <c r="F11012" i="1"/>
  <c r="F11010" i="1"/>
  <c r="F11008" i="1"/>
  <c r="F11001" i="1"/>
  <c r="F11000" i="1" s="1"/>
  <c r="F10998" i="1"/>
  <c r="F10996" i="1"/>
  <c r="F10991" i="1"/>
  <c r="F10988" i="1"/>
  <c r="F10986" i="1"/>
  <c r="F10984" i="1"/>
  <c r="F10979" i="1"/>
  <c r="F10978" i="1" s="1"/>
  <c r="F10974" i="1"/>
  <c r="F10973" i="1" s="1"/>
  <c r="F10965" i="1"/>
  <c r="F10963" i="1"/>
  <c r="F10953" i="1"/>
  <c r="F10947" i="1"/>
  <c r="F10942" i="1"/>
  <c r="F10938" i="1"/>
  <c r="F10936" i="1"/>
  <c r="F10932" i="1"/>
  <c r="F10928" i="1"/>
  <c r="F10926" i="1"/>
  <c r="F10919" i="1"/>
  <c r="F10917" i="1"/>
  <c r="F10914" i="1"/>
  <c r="F10912" i="1"/>
  <c r="F10907" i="1"/>
  <c r="F10906" i="1" s="1"/>
  <c r="F10899" i="1"/>
  <c r="F10897" i="1"/>
  <c r="F10887" i="1"/>
  <c r="F10882" i="1"/>
  <c r="F10878" i="1"/>
  <c r="F10875" i="1"/>
  <c r="F10873" i="1"/>
  <c r="F10871" i="1"/>
  <c r="F10867" i="1"/>
  <c r="F10865" i="1"/>
  <c r="F10857" i="1"/>
  <c r="F10856" i="1" s="1"/>
  <c r="F10854" i="1"/>
  <c r="F10850" i="1"/>
  <c r="F10848" i="1"/>
  <c r="F10845" i="1"/>
  <c r="F10843" i="1"/>
  <c r="F10837" i="1"/>
  <c r="F10836" i="1" s="1"/>
  <c r="F10834" i="1"/>
  <c r="F10830" i="1"/>
  <c r="F10828" i="1"/>
  <c r="F10825" i="1"/>
  <c r="F10823" i="1"/>
  <c r="F10816" i="1"/>
  <c r="F10815" i="1" s="1"/>
  <c r="F10814" i="1" s="1"/>
  <c r="F10812" i="1"/>
  <c r="F10811" i="1" s="1"/>
  <c r="F10809" i="1"/>
  <c r="F10808" i="1" s="1"/>
  <c r="F10801" i="1"/>
  <c r="F10800" i="1" s="1"/>
  <c r="F10799" i="1" s="1"/>
  <c r="F10797" i="1"/>
  <c r="F10796" i="1" s="1"/>
  <c r="F10792" i="1"/>
  <c r="F10791" i="1" s="1"/>
  <c r="F10789" i="1"/>
  <c r="F10788" i="1" s="1"/>
  <c r="F10786" i="1"/>
  <c r="F10785" i="1" s="1"/>
  <c r="F10779" i="1"/>
  <c r="F10777" i="1"/>
  <c r="F10772" i="1"/>
  <c r="F10771" i="1" s="1"/>
  <c r="F10770" i="1" s="1"/>
  <c r="F10768" i="1"/>
  <c r="F10767" i="1" s="1"/>
  <c r="F10765" i="1"/>
  <c r="F10763" i="1"/>
  <c r="F10757" i="1"/>
  <c r="F10755" i="1"/>
  <c r="F10752" i="1"/>
  <c r="F10751" i="1" s="1"/>
  <c r="F10746" i="1"/>
  <c r="F10742" i="1"/>
  <c r="F10738" i="1"/>
  <c r="F10735" i="1"/>
  <c r="F10733" i="1"/>
  <c r="F10731" i="1"/>
  <c r="F10727" i="1"/>
  <c r="F10726" i="1" s="1"/>
  <c r="F10723" i="1"/>
  <c r="F10722" i="1" s="1"/>
  <c r="F10720" i="1"/>
  <c r="F10718" i="1"/>
  <c r="F10716" i="1"/>
  <c r="F10713" i="1"/>
  <c r="F10711" i="1"/>
  <c r="F10708" i="1"/>
  <c r="F10704" i="1"/>
  <c r="F10703" i="1" s="1"/>
  <c r="F10699" i="1"/>
  <c r="F10698" i="1" s="1"/>
  <c r="F10690" i="1"/>
  <c r="F10688" i="1"/>
  <c r="F10678" i="1"/>
  <c r="F10671" i="1"/>
  <c r="F10666" i="1"/>
  <c r="F10662" i="1"/>
  <c r="F10660" i="1"/>
  <c r="F10656" i="1"/>
  <c r="F10652" i="1"/>
  <c r="F10651" i="1" s="1"/>
  <c r="F10649" i="1"/>
  <c r="F10647" i="1"/>
  <c r="F10640" i="1"/>
  <c r="F10638" i="1"/>
  <c r="F10635" i="1"/>
  <c r="F10634" i="1" s="1"/>
  <c r="F10631" i="1"/>
  <c r="F10630" i="1" s="1"/>
  <c r="F10627" i="1"/>
  <c r="F10626" i="1" s="1"/>
  <c r="F10619" i="1"/>
  <c r="F10617" i="1"/>
  <c r="F10608" i="1"/>
  <c r="F10603" i="1"/>
  <c r="F10600" i="1"/>
  <c r="F10597" i="1"/>
  <c r="F10595" i="1"/>
  <c r="F10593" i="1"/>
  <c r="F10588" i="1"/>
  <c r="F10585" i="1"/>
  <c r="F10577" i="1"/>
  <c r="F10576" i="1" s="1"/>
  <c r="F10574" i="1"/>
  <c r="F10570" i="1"/>
  <c r="F10568" i="1"/>
  <c r="F10565" i="1"/>
  <c r="F10563" i="1"/>
  <c r="F10557" i="1"/>
  <c r="F10556" i="1" s="1"/>
  <c r="F10554" i="1"/>
  <c r="F10550" i="1"/>
  <c r="F10548" i="1"/>
  <c r="F10545" i="1"/>
  <c r="F10543" i="1"/>
  <c r="F10538" i="1"/>
  <c r="F10537" i="1" s="1"/>
  <c r="F10536" i="1" s="1"/>
  <c r="F10533" i="1"/>
  <c r="F10532" i="1" s="1"/>
  <c r="F10531" i="1" s="1"/>
  <c r="F10529" i="1"/>
  <c r="F10528" i="1" s="1"/>
  <c r="F10527" i="1" s="1"/>
  <c r="F10525" i="1"/>
  <c r="F10524" i="1" s="1"/>
  <c r="F10523" i="1" s="1"/>
  <c r="F10521" i="1"/>
  <c r="F10520" i="1" s="1"/>
  <c r="F10515" i="1"/>
  <c r="F10514" i="1" s="1"/>
  <c r="F10512" i="1"/>
  <c r="F10511" i="1" s="1"/>
  <c r="F10508" i="1"/>
  <c r="F10505" i="1"/>
  <c r="F10498" i="1"/>
  <c r="F10496" i="1"/>
  <c r="F10491" i="1"/>
  <c r="F10490" i="1" s="1"/>
  <c r="F10489" i="1" s="1"/>
  <c r="F10487" i="1"/>
  <c r="F10486" i="1" s="1"/>
  <c r="F10484" i="1"/>
  <c r="F10482" i="1"/>
  <c r="F10476" i="1"/>
  <c r="F10474" i="1"/>
  <c r="F10468" i="1"/>
  <c r="F10464" i="1"/>
  <c r="F10460" i="1"/>
  <c r="F10457" i="1"/>
  <c r="F10455" i="1"/>
  <c r="F10453" i="1"/>
  <c r="F10449" i="1"/>
  <c r="F10448" i="1" s="1"/>
  <c r="F10446" i="1"/>
  <c r="F10444" i="1"/>
  <c r="F10442" i="1"/>
  <c r="F10439" i="1"/>
  <c r="F10437" i="1"/>
  <c r="F10435" i="1"/>
  <c r="F10431" i="1"/>
  <c r="F10430" i="1" s="1"/>
  <c r="F10426" i="1"/>
  <c r="F10425" i="1" s="1"/>
  <c r="F10417" i="1"/>
  <c r="F10415" i="1"/>
  <c r="F10405" i="1"/>
  <c r="F10399" i="1"/>
  <c r="F10394" i="1"/>
  <c r="F10390" i="1"/>
  <c r="F10388" i="1"/>
  <c r="F10384" i="1"/>
  <c r="F10380" i="1"/>
  <c r="F10378" i="1"/>
  <c r="F10371" i="1"/>
  <c r="F10369" i="1"/>
  <c r="F10366" i="1"/>
  <c r="F10365" i="1" s="1"/>
  <c r="F10362" i="1"/>
  <c r="F10361" i="1" s="1"/>
  <c r="F10354" i="1"/>
  <c r="F10352" i="1"/>
  <c r="F10343" i="1"/>
  <c r="F10338" i="1"/>
  <c r="F10335" i="1"/>
  <c r="F10332" i="1"/>
  <c r="F10330" i="1"/>
  <c r="F10328" i="1"/>
  <c r="F10324" i="1"/>
  <c r="F10323" i="1" s="1"/>
  <c r="F10322" i="1" s="1"/>
  <c r="F10316" i="1"/>
  <c r="F10315" i="1" s="1"/>
  <c r="F10313" i="1"/>
  <c r="F10309" i="1"/>
  <c r="F10307" i="1"/>
  <c r="F10304" i="1"/>
  <c r="F10302" i="1"/>
  <c r="F10296" i="1"/>
  <c r="F10295" i="1" s="1"/>
  <c r="F10293" i="1"/>
  <c r="F10289" i="1"/>
  <c r="F10287" i="1"/>
  <c r="F10284" i="1"/>
  <c r="F10282" i="1"/>
  <c r="F10277" i="1"/>
  <c r="F10276" i="1" s="1"/>
  <c r="F10274" i="1"/>
  <c r="F10273" i="1" s="1"/>
  <c r="F10270" i="1"/>
  <c r="F10269" i="1" s="1"/>
  <c r="F10266" i="1"/>
  <c r="F10265" i="1" s="1"/>
  <c r="F10263" i="1"/>
  <c r="F10262" i="1" s="1"/>
  <c r="F10259" i="1"/>
  <c r="F10258" i="1" s="1"/>
  <c r="F10252" i="1"/>
  <c r="F10251" i="1" s="1"/>
  <c r="F10250" i="1" s="1"/>
  <c r="F10249" i="1" s="1"/>
  <c r="F10247" i="1"/>
  <c r="F10245" i="1"/>
  <c r="F10242" i="1"/>
  <c r="F10241" i="1" s="1"/>
  <c r="F10238" i="1"/>
  <c r="F10237" i="1" s="1"/>
  <c r="F10235" i="1"/>
  <c r="F10233" i="1"/>
  <c r="F10227" i="1"/>
  <c r="F10225" i="1"/>
  <c r="F10219" i="1"/>
  <c r="F10215" i="1"/>
  <c r="F10211" i="1"/>
  <c r="F10208" i="1"/>
  <c r="F10206" i="1"/>
  <c r="F10204" i="1"/>
  <c r="F10200" i="1"/>
  <c r="F10199" i="1" s="1"/>
  <c r="F10197" i="1"/>
  <c r="F10196" i="1" s="1"/>
  <c r="F10194" i="1"/>
  <c r="F10193" i="1" s="1"/>
  <c r="F10191" i="1"/>
  <c r="F10189" i="1"/>
  <c r="F10187" i="1"/>
  <c r="F10184" i="1"/>
  <c r="F10182" i="1"/>
  <c r="F10180" i="1"/>
  <c r="F10176" i="1"/>
  <c r="F10175" i="1" s="1"/>
  <c r="F10172" i="1"/>
  <c r="F10171" i="1" s="1"/>
  <c r="F10169" i="1"/>
  <c r="F10167" i="1"/>
  <c r="F10162" i="1"/>
  <c r="F10161" i="1" s="1"/>
  <c r="F10158" i="1"/>
  <c r="F10157" i="1" s="1"/>
  <c r="F10153" i="1"/>
  <c r="F10152" i="1" s="1"/>
  <c r="F10144" i="1"/>
  <c r="F10142" i="1"/>
  <c r="F10132" i="1"/>
  <c r="F10125" i="1"/>
  <c r="F10120" i="1"/>
  <c r="F10116" i="1"/>
  <c r="F10114" i="1"/>
  <c r="F10109" i="1"/>
  <c r="F10104" i="1"/>
  <c r="F10103" i="1" s="1"/>
  <c r="F10101" i="1"/>
  <c r="F10100" i="1" s="1"/>
  <c r="F10098" i="1"/>
  <c r="F10096" i="1"/>
  <c r="F10094" i="1"/>
  <c r="F10087" i="1"/>
  <c r="F10085" i="1"/>
  <c r="F10082" i="1"/>
  <c r="F10081" i="1" s="1"/>
  <c r="F10079" i="1"/>
  <c r="F10078" i="1" s="1"/>
  <c r="F10075" i="1"/>
  <c r="F10072" i="1"/>
  <c r="F10064" i="1"/>
  <c r="F10062" i="1"/>
  <c r="F10052" i="1"/>
  <c r="F10046" i="1"/>
  <c r="F10041" i="1"/>
  <c r="F10038" i="1"/>
  <c r="F10036" i="1"/>
  <c r="F10034" i="1"/>
  <c r="F10030" i="1"/>
  <c r="F10029" i="1" s="1"/>
  <c r="F10024" i="1"/>
  <c r="F10023" i="1" s="1"/>
  <c r="F10020" i="1"/>
  <c r="F10019" i="1" s="1"/>
  <c r="F10017" i="1"/>
  <c r="F10015" i="1"/>
  <c r="F10011" i="1"/>
  <c r="F10010" i="1" s="1"/>
  <c r="F10007" i="1"/>
  <c r="F10006" i="1" s="1"/>
  <c r="F10004" i="1"/>
  <c r="F10002" i="1"/>
  <c r="F9997" i="1"/>
  <c r="F9995" i="1"/>
  <c r="F9992" i="1"/>
  <c r="F9991" i="1" s="1"/>
  <c r="F9990" i="1" s="1"/>
  <c r="F9987" i="1"/>
  <c r="F9985" i="1"/>
  <c r="F9982" i="1"/>
  <c r="F9981" i="1" s="1"/>
  <c r="F9980" i="1" s="1"/>
  <c r="F9975" i="1"/>
  <c r="F9974" i="1" s="1"/>
  <c r="F9972" i="1"/>
  <c r="F9968" i="1"/>
  <c r="F9966" i="1"/>
  <c r="F9963" i="1"/>
  <c r="F9961" i="1"/>
  <c r="F9955" i="1"/>
  <c r="F9954" i="1" s="1"/>
  <c r="F9952" i="1"/>
  <c r="F9948" i="1"/>
  <c r="F9946" i="1"/>
  <c r="F9943" i="1"/>
  <c r="F9941" i="1"/>
  <c r="F9936" i="1"/>
  <c r="F9935" i="1" s="1"/>
  <c r="F9934" i="1" s="1"/>
  <c r="F9933" i="1" s="1"/>
  <c r="F9928" i="1"/>
  <c r="F9926" i="1"/>
  <c r="F9923" i="1"/>
  <c r="F9921" i="1"/>
  <c r="F9916" i="1"/>
  <c r="F9915" i="1" s="1"/>
  <c r="F9914" i="1" s="1"/>
  <c r="F9912" i="1"/>
  <c r="F9911" i="1" s="1"/>
  <c r="F9909" i="1"/>
  <c r="F9908" i="1" s="1"/>
  <c r="F9905" i="1"/>
  <c r="F9904" i="1" s="1"/>
  <c r="F9902" i="1"/>
  <c r="F9901" i="1" s="1"/>
  <c r="F9899" i="1"/>
  <c r="F9895" i="1"/>
  <c r="F9893" i="1"/>
  <c r="F9886" i="1"/>
  <c r="F9884" i="1"/>
  <c r="F9879" i="1"/>
  <c r="F9878" i="1" s="1"/>
  <c r="F9877" i="1" s="1"/>
  <c r="F9875" i="1"/>
  <c r="F9874" i="1" s="1"/>
  <c r="F9872" i="1"/>
  <c r="F9870" i="1"/>
  <c r="F9864" i="1"/>
  <c r="F9862" i="1"/>
  <c r="F9856" i="1"/>
  <c r="F9852" i="1"/>
  <c r="F9848" i="1"/>
  <c r="F9845" i="1"/>
  <c r="F9843" i="1"/>
  <c r="F9841" i="1"/>
  <c r="F9837" i="1"/>
  <c r="F9836" i="1" s="1"/>
  <c r="F9833" i="1"/>
  <c r="F9832" i="1" s="1"/>
  <c r="F9828" i="1"/>
  <c r="F9823" i="1"/>
  <c r="F9820" i="1"/>
  <c r="F9817" i="1"/>
  <c r="F9815" i="1"/>
  <c r="F9813" i="1"/>
  <c r="F9809" i="1"/>
  <c r="F9808" i="1" s="1"/>
  <c r="F9805" i="1"/>
  <c r="F9804" i="1" s="1"/>
  <c r="F9802" i="1"/>
  <c r="F9801" i="1" s="1"/>
  <c r="F9797" i="1"/>
  <c r="F9794" i="1"/>
  <c r="F9785" i="1"/>
  <c r="F9783" i="1"/>
  <c r="F9773" i="1"/>
  <c r="F9767" i="1"/>
  <c r="F9762" i="1"/>
  <c r="F9757" i="1"/>
  <c r="F9755" i="1"/>
  <c r="F9751" i="1"/>
  <c r="F9747" i="1"/>
  <c r="F9746" i="1" s="1"/>
  <c r="F9744" i="1"/>
  <c r="F9742" i="1"/>
  <c r="F9735" i="1"/>
  <c r="F9733" i="1"/>
  <c r="F9730" i="1"/>
  <c r="F9729" i="1" s="1"/>
  <c r="F9727" i="1"/>
  <c r="F9726" i="1" s="1"/>
  <c r="F9723" i="1"/>
  <c r="F9722" i="1" s="1"/>
  <c r="F9715" i="1"/>
  <c r="F9713" i="1"/>
  <c r="F9704" i="1"/>
  <c r="F9699" i="1"/>
  <c r="F9695" i="1"/>
  <c r="F9692" i="1"/>
  <c r="F9690" i="1"/>
  <c r="F9688" i="1"/>
  <c r="F9684" i="1"/>
  <c r="F9683" i="1" s="1"/>
  <c r="F9682" i="1" s="1"/>
  <c r="F9676" i="1"/>
  <c r="F9675" i="1" s="1"/>
  <c r="F9673" i="1"/>
  <c r="F9669" i="1"/>
  <c r="F9667" i="1"/>
  <c r="F9664" i="1"/>
  <c r="F9662" i="1"/>
  <c r="F9656" i="1"/>
  <c r="F9655" i="1" s="1"/>
  <c r="F9653" i="1"/>
  <c r="F9649" i="1"/>
  <c r="F9647" i="1"/>
  <c r="F9644" i="1"/>
  <c r="F9642" i="1"/>
  <c r="F9637" i="1"/>
  <c r="F9636" i="1" s="1"/>
  <c r="F9633" i="1"/>
  <c r="F9632" i="1" s="1"/>
  <c r="F9629" i="1"/>
  <c r="F9628" i="1" s="1"/>
  <c r="F9626" i="1"/>
  <c r="F9620" i="1"/>
  <c r="F9617" i="1"/>
  <c r="F9616" i="1" s="1"/>
  <c r="F9610" i="1"/>
  <c r="F9608" i="1"/>
  <c r="F9603" i="1"/>
  <c r="F9602" i="1" s="1"/>
  <c r="F9595" i="1"/>
  <c r="F9594" i="1" s="1"/>
  <c r="F9591" i="1"/>
  <c r="F9590" i="1" s="1"/>
  <c r="F9588" i="1"/>
  <c r="F9586" i="1"/>
  <c r="F9580" i="1"/>
  <c r="F9578" i="1"/>
  <c r="F9575" i="1"/>
  <c r="F9574" i="1" s="1"/>
  <c r="F9569" i="1"/>
  <c r="F9565" i="1"/>
  <c r="F9561" i="1"/>
  <c r="F9558" i="1"/>
  <c r="F9556" i="1"/>
  <c r="F9554" i="1"/>
  <c r="F9550" i="1"/>
  <c r="F9549" i="1" s="1"/>
  <c r="F9543" i="1"/>
  <c r="F9541" i="1"/>
  <c r="F9538" i="1"/>
  <c r="F9536" i="1"/>
  <c r="F9534" i="1"/>
  <c r="F9532" i="1"/>
  <c r="F9529" i="1"/>
  <c r="F9527" i="1"/>
  <c r="F9524" i="1"/>
  <c r="F9520" i="1"/>
  <c r="F9519" i="1" s="1"/>
  <c r="F9517" i="1"/>
  <c r="F9516" i="1" s="1"/>
  <c r="F9512" i="1"/>
  <c r="F9511" i="1" s="1"/>
  <c r="F9503" i="1"/>
  <c r="F9501" i="1"/>
  <c r="F9491" i="1"/>
  <c r="F9484" i="1"/>
  <c r="F9479" i="1"/>
  <c r="F9475" i="1"/>
  <c r="F9473" i="1"/>
  <c r="F9469" i="1"/>
  <c r="F9465" i="1"/>
  <c r="F9463" i="1"/>
  <c r="F9460" i="1"/>
  <c r="F9458" i="1"/>
  <c r="F9451" i="1"/>
  <c r="F9448" i="1"/>
  <c r="F9445" i="1"/>
  <c r="F9444" i="1" s="1"/>
  <c r="F9442" i="1"/>
  <c r="F9441" i="1" s="1"/>
  <c r="F9438" i="1"/>
  <c r="F9437" i="1" s="1"/>
  <c r="F9430" i="1"/>
  <c r="F9428" i="1"/>
  <c r="F9419" i="1"/>
  <c r="F9413" i="1"/>
  <c r="F9410" i="1"/>
  <c r="F9407" i="1"/>
  <c r="F9405" i="1"/>
  <c r="F9403" i="1"/>
  <c r="F9399" i="1"/>
  <c r="F9398" i="1" s="1"/>
  <c r="F9397" i="1" s="1"/>
  <c r="F9393" i="1"/>
  <c r="F9392" i="1" s="1"/>
  <c r="F9390" i="1"/>
  <c r="F9389" i="1" s="1"/>
  <c r="F9386" i="1"/>
  <c r="F9385" i="1" s="1"/>
  <c r="F9383" i="1"/>
  <c r="F9382" i="1" s="1"/>
  <c r="F9377" i="1"/>
  <c r="F9376" i="1" s="1"/>
  <c r="F9374" i="1"/>
  <c r="F9370" i="1"/>
  <c r="F9368" i="1"/>
  <c r="F9365" i="1"/>
  <c r="F9363" i="1"/>
  <c r="F9357" i="1"/>
  <c r="F9356" i="1" s="1"/>
  <c r="F9354" i="1"/>
  <c r="F9350" i="1"/>
  <c r="F9348" i="1"/>
  <c r="F9345" i="1"/>
  <c r="F9343" i="1"/>
  <c r="F9338" i="1"/>
  <c r="F9337" i="1" s="1"/>
  <c r="F9335" i="1"/>
  <c r="F9334" i="1" s="1"/>
  <c r="F9331" i="1"/>
  <c r="F9330" i="1" s="1"/>
  <c r="F9328" i="1"/>
  <c r="F9327" i="1" s="1"/>
  <c r="F9323" i="1"/>
  <c r="F9321" i="1"/>
  <c r="F9318" i="1"/>
  <c r="F9317" i="1" s="1"/>
  <c r="F9311" i="1"/>
  <c r="F9309" i="1"/>
  <c r="F9304" i="1"/>
  <c r="F9303" i="1" s="1"/>
  <c r="F9302" i="1" s="1"/>
  <c r="F9300" i="1"/>
  <c r="F9299" i="1" s="1"/>
  <c r="F9297" i="1"/>
  <c r="F9295" i="1"/>
  <c r="F9289" i="1"/>
  <c r="F9287" i="1"/>
  <c r="F9281" i="1"/>
  <c r="F9277" i="1"/>
  <c r="F9273" i="1"/>
  <c r="F9270" i="1"/>
  <c r="F9268" i="1"/>
  <c r="F9266" i="1"/>
  <c r="F9262" i="1"/>
  <c r="F9260" i="1"/>
  <c r="F9258" i="1"/>
  <c r="F9255" i="1"/>
  <c r="F9253" i="1"/>
  <c r="F9251" i="1"/>
  <c r="F9247" i="1"/>
  <c r="F9246" i="1" s="1"/>
  <c r="F9241" i="1"/>
  <c r="F9240" i="1" s="1"/>
  <c r="F9232" i="1"/>
  <c r="F9230" i="1"/>
  <c r="F9221" i="1"/>
  <c r="F9214" i="1"/>
  <c r="F9209" i="1"/>
  <c r="F9205" i="1"/>
  <c r="F9203" i="1"/>
  <c r="F9199" i="1"/>
  <c r="F9195" i="1"/>
  <c r="F9194" i="1" s="1"/>
  <c r="F9192" i="1"/>
  <c r="F9190" i="1"/>
  <c r="F9183" i="1"/>
  <c r="F9179" i="1"/>
  <c r="F9175" i="1"/>
  <c r="F9174" i="1" s="1"/>
  <c r="F9171" i="1"/>
  <c r="F9170" i="1" s="1"/>
  <c r="F9163" i="1"/>
  <c r="F9161" i="1"/>
  <c r="F9152" i="1"/>
  <c r="F9147" i="1"/>
  <c r="F9144" i="1"/>
  <c r="F9141" i="1"/>
  <c r="F9139" i="1"/>
  <c r="F9137" i="1"/>
  <c r="F9133" i="1"/>
  <c r="F9132" i="1" s="1"/>
  <c r="F9131" i="1" s="1"/>
  <c r="F9125" i="1"/>
  <c r="F9124" i="1" s="1"/>
  <c r="F9122" i="1"/>
  <c r="F9118" i="1"/>
  <c r="F9116" i="1"/>
  <c r="F9113" i="1"/>
  <c r="F9111" i="1"/>
  <c r="F9105" i="1"/>
  <c r="F9104" i="1" s="1"/>
  <c r="F9102" i="1"/>
  <c r="F9098" i="1"/>
  <c r="F9096" i="1"/>
  <c r="F9093" i="1"/>
  <c r="F9091" i="1"/>
  <c r="F9086" i="1"/>
  <c r="F9085" i="1" s="1"/>
  <c r="F9084" i="1" s="1"/>
  <c r="F9082" i="1"/>
  <c r="F9079" i="1"/>
  <c r="F9078" i="1" s="1"/>
  <c r="F9072" i="1"/>
  <c r="F9071" i="1" s="1"/>
  <c r="F9069" i="1"/>
  <c r="F9068" i="1" s="1"/>
  <c r="F9066" i="1"/>
  <c r="F9065" i="1" s="1"/>
  <c r="F9059" i="1"/>
  <c r="F9058" i="1" s="1"/>
  <c r="F9056" i="1"/>
  <c r="F9054" i="1" s="1"/>
  <c r="F9053" i="1" s="1"/>
  <c r="F9049" i="1"/>
  <c r="F9048" i="1" s="1"/>
  <c r="F9047" i="1" s="1"/>
  <c r="F9045" i="1"/>
  <c r="F9044" i="1" s="1"/>
  <c r="F9042" i="1"/>
  <c r="F9040" i="1"/>
  <c r="F9034" i="1"/>
  <c r="F9032" i="1"/>
  <c r="F9026" i="1"/>
  <c r="F9022" i="1"/>
  <c r="F9018" i="1"/>
  <c r="F9015" i="1"/>
  <c r="F9013" i="1"/>
  <c r="F9011" i="1"/>
  <c r="F9007" i="1"/>
  <c r="F9006" i="1" s="1"/>
  <c r="F9004" i="1"/>
  <c r="F9003" i="1" s="1"/>
  <c r="F9001" i="1"/>
  <c r="F9000" i="1" s="1"/>
  <c r="F8997" i="1"/>
  <c r="F8995" i="1"/>
  <c r="F8992" i="1"/>
  <c r="F8990" i="1"/>
  <c r="F8987" i="1"/>
  <c r="F8985" i="1"/>
  <c r="F8983" i="1"/>
  <c r="F8979" i="1"/>
  <c r="F8978" i="1" s="1"/>
  <c r="F8974" i="1"/>
  <c r="F8973" i="1" s="1"/>
  <c r="F8965" i="1"/>
  <c r="F8963" i="1"/>
  <c r="F8954" i="1"/>
  <c r="F8948" i="1"/>
  <c r="F8943" i="1"/>
  <c r="F8939" i="1"/>
  <c r="F8937" i="1"/>
  <c r="F8933" i="1"/>
  <c r="F8929" i="1"/>
  <c r="F8927" i="1"/>
  <c r="F8920" i="1"/>
  <c r="F8918" i="1"/>
  <c r="F8914" i="1"/>
  <c r="F8913" i="1" s="1"/>
  <c r="F8909" i="1"/>
  <c r="F8908" i="1" s="1"/>
  <c r="F8901" i="1"/>
  <c r="F8899" i="1"/>
  <c r="F8890" i="1"/>
  <c r="F8885" i="1"/>
  <c r="F8882" i="1"/>
  <c r="F8879" i="1"/>
  <c r="F8877" i="1"/>
  <c r="F8875" i="1"/>
  <c r="F8871" i="1"/>
  <c r="F8869" i="1"/>
  <c r="F8861" i="1"/>
  <c r="F8860" i="1" s="1"/>
  <c r="F8858" i="1"/>
  <c r="F8854" i="1"/>
  <c r="F8852" i="1"/>
  <c r="F8849" i="1"/>
  <c r="F8847" i="1"/>
  <c r="F8841" i="1"/>
  <c r="F8840" i="1" s="1"/>
  <c r="F8838" i="1"/>
  <c r="F8834" i="1"/>
  <c r="F8832" i="1"/>
  <c r="F8829" i="1"/>
  <c r="F8827" i="1"/>
  <c r="F8821" i="1"/>
  <c r="F8820" i="1" s="1"/>
  <c r="F8818" i="1"/>
  <c r="F8817" i="1" s="1"/>
  <c r="F8814" i="1"/>
  <c r="F8813" i="1" s="1"/>
  <c r="F8812" i="1" s="1"/>
  <c r="F8810" i="1"/>
  <c r="F8804" i="1"/>
  <c r="F8800" i="1"/>
  <c r="F8799" i="1" s="1"/>
  <c r="F8798" i="1" s="1"/>
  <c r="F8796" i="1"/>
  <c r="F8794" i="1"/>
  <c r="F8787" i="1"/>
  <c r="F8783" i="1"/>
  <c r="F8782" i="1" s="1"/>
  <c r="F8780" i="1"/>
  <c r="F8779" i="1" s="1"/>
  <c r="F8777" i="1"/>
  <c r="F8774" i="1"/>
  <c r="F8771" i="1"/>
  <c r="F8770" i="1" s="1"/>
  <c r="F8768" i="1"/>
  <c r="F8767" i="1" s="1"/>
  <c r="F8761" i="1"/>
  <c r="F8759" i="1"/>
  <c r="F8754" i="1"/>
  <c r="F8753" i="1" s="1"/>
  <c r="F8752" i="1" s="1"/>
  <c r="F8750" i="1"/>
  <c r="F8749" i="1" s="1"/>
  <c r="F8747" i="1"/>
  <c r="F8745" i="1"/>
  <c r="F8739" i="1"/>
  <c r="F8737" i="1"/>
  <c r="F8731" i="1"/>
  <c r="F8727" i="1"/>
  <c r="F8723" i="1"/>
  <c r="F8720" i="1"/>
  <c r="F8718" i="1"/>
  <c r="F8716" i="1"/>
  <c r="F8712" i="1"/>
  <c r="F8711" i="1" s="1"/>
  <c r="F8709" i="1"/>
  <c r="F8707" i="1"/>
  <c r="F8705" i="1"/>
  <c r="F8702" i="1"/>
  <c r="F8700" i="1"/>
  <c r="F8698" i="1"/>
  <c r="F8693" i="1"/>
  <c r="F8692" i="1" s="1"/>
  <c r="F8690" i="1"/>
  <c r="F8689" i="1" s="1"/>
  <c r="F8685" i="1"/>
  <c r="F8684" i="1" s="1"/>
  <c r="F8676" i="1"/>
  <c r="F8674" i="1"/>
  <c r="F8664" i="1"/>
  <c r="F8657" i="1"/>
  <c r="F8652" i="1"/>
  <c r="F8647" i="1"/>
  <c r="F8645" i="1"/>
  <c r="F8641" i="1"/>
  <c r="F8637" i="1"/>
  <c r="F8636" i="1" s="1"/>
  <c r="F8634" i="1"/>
  <c r="F8633" i="1" s="1"/>
  <c r="F8631" i="1"/>
  <c r="F8629" i="1"/>
  <c r="F8622" i="1"/>
  <c r="F8620" i="1"/>
  <c r="F8617" i="1"/>
  <c r="F8615" i="1"/>
  <c r="F8611" i="1"/>
  <c r="F8609" i="1"/>
  <c r="F8601" i="1"/>
  <c r="F8599" i="1"/>
  <c r="F8590" i="1"/>
  <c r="F8585" i="1"/>
  <c r="F8582" i="1"/>
  <c r="F8579" i="1"/>
  <c r="F8577" i="1"/>
  <c r="F8575" i="1"/>
  <c r="F8571" i="1"/>
  <c r="F8570" i="1" s="1"/>
  <c r="F8569" i="1" s="1"/>
  <c r="F8565" i="1"/>
  <c r="F8561" i="1"/>
  <c r="F8559" i="1"/>
  <c r="F8556" i="1"/>
  <c r="F8552" i="1"/>
  <c r="F8550" i="1"/>
  <c r="F8547" i="1"/>
  <c r="F8545" i="1"/>
  <c r="F8541" i="1"/>
  <c r="F8537" i="1"/>
  <c r="F8535" i="1"/>
  <c r="F8532" i="1"/>
  <c r="F8528" i="1"/>
  <c r="F8526" i="1"/>
  <c r="F8523" i="1"/>
  <c r="F8521" i="1"/>
  <c r="F8516" i="1"/>
  <c r="F8514" i="1"/>
  <c r="F8510" i="1"/>
  <c r="F8508" i="1"/>
  <c r="F8503" i="1"/>
  <c r="F8502" i="1" s="1"/>
  <c r="F8497" i="1"/>
  <c r="F8496" i="1" s="1"/>
  <c r="F8490" i="1"/>
  <c r="F8488" i="1"/>
  <c r="F8483" i="1"/>
  <c r="F8482" i="1" s="1"/>
  <c r="F8481" i="1" s="1"/>
  <c r="F8479" i="1"/>
  <c r="F8478" i="1" s="1"/>
  <c r="F8476" i="1"/>
  <c r="F8474" i="1"/>
  <c r="F8468" i="1"/>
  <c r="F8466" i="1"/>
  <c r="F8460" i="1"/>
  <c r="F8456" i="1"/>
  <c r="F8451" i="1"/>
  <c r="F8448" i="1"/>
  <c r="F8446" i="1"/>
  <c r="F8444" i="1"/>
  <c r="F8440" i="1"/>
  <c r="F8438" i="1"/>
  <c r="F8436" i="1"/>
  <c r="F8433" i="1"/>
  <c r="F8431" i="1"/>
  <c r="F8428" i="1"/>
  <c r="F8422" i="1"/>
  <c r="F8421" i="1" s="1"/>
  <c r="F8417" i="1"/>
  <c r="F8416" i="1" s="1"/>
  <c r="F8408" i="1"/>
  <c r="F8406" i="1"/>
  <c r="F8397" i="1"/>
  <c r="F8392" i="1"/>
  <c r="F8387" i="1"/>
  <c r="F8383" i="1"/>
  <c r="F8381" i="1"/>
  <c r="F8377" i="1"/>
  <c r="F8373" i="1"/>
  <c r="F8371" i="1"/>
  <c r="F8368" i="1"/>
  <c r="F8366" i="1"/>
  <c r="F8359" i="1"/>
  <c r="F8357" i="1"/>
  <c r="F8354" i="1"/>
  <c r="F8353" i="1" s="1"/>
  <c r="F8351" i="1"/>
  <c r="F8350" i="1" s="1"/>
  <c r="F8347" i="1"/>
  <c r="F8346" i="1" s="1"/>
  <c r="F8339" i="1"/>
  <c r="F8337" i="1"/>
  <c r="F8328" i="1"/>
  <c r="F8323" i="1"/>
  <c r="F8320" i="1"/>
  <c r="F8317" i="1"/>
  <c r="F8315" i="1"/>
  <c r="F8313" i="1"/>
  <c r="F8309" i="1"/>
  <c r="F8308" i="1" s="1"/>
  <c r="F8307" i="1" s="1"/>
  <c r="F8301" i="1"/>
  <c r="F8300" i="1" s="1"/>
  <c r="F8298" i="1"/>
  <c r="F8294" i="1"/>
  <c r="F8292" i="1"/>
  <c r="F8289" i="1"/>
  <c r="F8287" i="1"/>
  <c r="F8281" i="1"/>
  <c r="F8280" i="1" s="1"/>
  <c r="F8278" i="1"/>
  <c r="F8274" i="1"/>
  <c r="F8272" i="1"/>
  <c r="F8269" i="1"/>
  <c r="F8267" i="1"/>
  <c r="F8262" i="1"/>
  <c r="F8261" i="1" s="1"/>
  <c r="F8260" i="1" s="1"/>
  <c r="F8258" i="1"/>
  <c r="F8256" i="1"/>
  <c r="F8253" i="1"/>
  <c r="F8247" i="1"/>
  <c r="F8244" i="1"/>
  <c r="F8243" i="1" s="1"/>
  <c r="F8240" i="1"/>
  <c r="F8239" i="1" s="1"/>
  <c r="F8236" i="1"/>
  <c r="F8235" i="1" s="1"/>
  <c r="F8233" i="1"/>
  <c r="F8232" i="1" s="1"/>
  <c r="F8228" i="1"/>
  <c r="F8227" i="1" s="1"/>
  <c r="F8221" i="1"/>
  <c r="F8219" i="1"/>
  <c r="F8214" i="1"/>
  <c r="F8213" i="1" s="1"/>
  <c r="F8212" i="1" s="1"/>
  <c r="F8210" i="1"/>
  <c r="F8209" i="1" s="1"/>
  <c r="F8207" i="1"/>
  <c r="F8205" i="1"/>
  <c r="F8199" i="1"/>
  <c r="F8197" i="1"/>
  <c r="F8191" i="1"/>
  <c r="F8187" i="1"/>
  <c r="F8183" i="1"/>
  <c r="F8180" i="1"/>
  <c r="F8178" i="1"/>
  <c r="F8176" i="1"/>
  <c r="F8172" i="1"/>
  <c r="F8170" i="1"/>
  <c r="F8168" i="1"/>
  <c r="F8165" i="1"/>
  <c r="F8163" i="1"/>
  <c r="F8161" i="1"/>
  <c r="F8157" i="1"/>
  <c r="F8156" i="1" s="1"/>
  <c r="F8152" i="1"/>
  <c r="F8151" i="1" s="1"/>
  <c r="F8143" i="1"/>
  <c r="F8141" i="1"/>
  <c r="F8131" i="1"/>
  <c r="F8124" i="1"/>
  <c r="F8119" i="1"/>
  <c r="F8115" i="1"/>
  <c r="F8113" i="1"/>
  <c r="F8109" i="1"/>
  <c r="F8105" i="1"/>
  <c r="F8103" i="1"/>
  <c r="F8096" i="1"/>
  <c r="F8094" i="1"/>
  <c r="F8091" i="1"/>
  <c r="F8090" i="1" s="1"/>
  <c r="F8087" i="1"/>
  <c r="F8086" i="1" s="1"/>
  <c r="F8079" i="1"/>
  <c r="F8077" i="1"/>
  <c r="F8068" i="1"/>
  <c r="F8063" i="1"/>
  <c r="F8060" i="1"/>
  <c r="F8057" i="1"/>
  <c r="F8055" i="1"/>
  <c r="F8053" i="1"/>
  <c r="F8049" i="1"/>
  <c r="F8048" i="1" s="1"/>
  <c r="F8047" i="1" s="1"/>
  <c r="F8041" i="1"/>
  <c r="F8040" i="1" s="1"/>
  <c r="F8038" i="1"/>
  <c r="F8034" i="1"/>
  <c r="F8032" i="1"/>
  <c r="F8029" i="1"/>
  <c r="F8027" i="1"/>
  <c r="F8021" i="1"/>
  <c r="F8020" i="1" s="1"/>
  <c r="F8018" i="1"/>
  <c r="F8014" i="1"/>
  <c r="F8012" i="1"/>
  <c r="F8009" i="1"/>
  <c r="F8007" i="1"/>
  <c r="F7997" i="1"/>
  <c r="F7995" i="1"/>
  <c r="F7987" i="1"/>
  <c r="F7985" i="1"/>
  <c r="F7976" i="1"/>
  <c r="F7974" i="1"/>
  <c r="F7970" i="1"/>
  <c r="F7969" i="1" s="1"/>
  <c r="F7967" i="1"/>
  <c r="F7966" i="1" s="1"/>
  <c r="F7964" i="1"/>
  <c r="F7961" i="1"/>
  <c r="F7960" i="1" s="1"/>
  <c r="F7958" i="1"/>
  <c r="F7957" i="1" s="1"/>
  <c r="F7951" i="1"/>
  <c r="F7949" i="1"/>
  <c r="F7944" i="1"/>
  <c r="F7943" i="1" s="1"/>
  <c r="F7941" i="1"/>
  <c r="F7939" i="1"/>
  <c r="F7933" i="1"/>
  <c r="F7931" i="1"/>
  <c r="F7925" i="1"/>
  <c r="F7921" i="1"/>
  <c r="F7917" i="1"/>
  <c r="F7914" i="1"/>
  <c r="F7912" i="1"/>
  <c r="F7910" i="1"/>
  <c r="F7906" i="1"/>
  <c r="F7904" i="1"/>
  <c r="F7902" i="1"/>
  <c r="F7900" i="1"/>
  <c r="F7896" i="1"/>
  <c r="F7894" i="1"/>
  <c r="F7892" i="1"/>
  <c r="F7888" i="1"/>
  <c r="F7887" i="1" s="1"/>
  <c r="F7883" i="1"/>
  <c r="F7882" i="1" s="1"/>
  <c r="F7874" i="1"/>
  <c r="F7872" i="1"/>
  <c r="F7862" i="1"/>
  <c r="F7855" i="1"/>
  <c r="F7850" i="1"/>
  <c r="F7846" i="1"/>
  <c r="F7844" i="1"/>
  <c r="F7840" i="1"/>
  <c r="F7836" i="1"/>
  <c r="F7834" i="1"/>
  <c r="F7827" i="1"/>
  <c r="F7825" i="1"/>
  <c r="F7822" i="1"/>
  <c r="F7821" i="1" s="1"/>
  <c r="F7818" i="1"/>
  <c r="F7817" i="1" s="1"/>
  <c r="F7810" i="1"/>
  <c r="F7808" i="1"/>
  <c r="F7799" i="1"/>
  <c r="F7794" i="1"/>
  <c r="F7791" i="1"/>
  <c r="F7788" i="1"/>
  <c r="F7786" i="1"/>
  <c r="F7784" i="1"/>
  <c r="F7780" i="1"/>
  <c r="F7778" i="1"/>
  <c r="F7770" i="1"/>
  <c r="F7769" i="1" s="1"/>
  <c r="F7767" i="1"/>
  <c r="F7763" i="1"/>
  <c r="F7761" i="1"/>
  <c r="F7758" i="1"/>
  <c r="F7756" i="1"/>
  <c r="F7750" i="1"/>
  <c r="F7749" i="1" s="1"/>
  <c r="F7747" i="1"/>
  <c r="F7743" i="1"/>
  <c r="F7741" i="1"/>
  <c r="F7738" i="1"/>
  <c r="F7736" i="1"/>
  <c r="F7731" i="1"/>
  <c r="F7730" i="1" s="1"/>
  <c r="F7729" i="1" s="1"/>
  <c r="F7727" i="1"/>
  <c r="F7726" i="1" s="1"/>
  <c r="F7722" i="1"/>
  <c r="F7721" i="1" s="1"/>
  <c r="F7719" i="1"/>
  <c r="F7718" i="1" s="1"/>
  <c r="F7712" i="1"/>
  <c r="F7710" i="1"/>
  <c r="F7705" i="1"/>
  <c r="F7704" i="1" s="1"/>
  <c r="F7702" i="1"/>
  <c r="F7700" i="1"/>
  <c r="F7693" i="1"/>
  <c r="F7690" i="1"/>
  <c r="F7689" i="1" s="1"/>
  <c r="F7686" i="1"/>
  <c r="F7685" i="1" s="1"/>
  <c r="F7683" i="1"/>
  <c r="F7681" i="1"/>
  <c r="F7675" i="1"/>
  <c r="F7673" i="1"/>
  <c r="F7670" i="1"/>
  <c r="F7669" i="1" s="1"/>
  <c r="F7667" i="1"/>
  <c r="F7662" i="1"/>
  <c r="F7656" i="1"/>
  <c r="F7652" i="1"/>
  <c r="F7649" i="1"/>
  <c r="F7647" i="1"/>
  <c r="F7645" i="1"/>
  <c r="F7641" i="1"/>
  <c r="F7639" i="1"/>
  <c r="F7637" i="1"/>
  <c r="F7635" i="1"/>
  <c r="F7632" i="1"/>
  <c r="F7630" i="1"/>
  <c r="F7627" i="1"/>
  <c r="F7623" i="1"/>
  <c r="F7622" i="1" s="1"/>
  <c r="F7618" i="1"/>
  <c r="F7617" i="1" s="1"/>
  <c r="F7609" i="1"/>
  <c r="F7607" i="1"/>
  <c r="F7598" i="1"/>
  <c r="F7591" i="1"/>
  <c r="F7586" i="1"/>
  <c r="F7582" i="1"/>
  <c r="F7580" i="1"/>
  <c r="F7576" i="1"/>
  <c r="F7572" i="1"/>
  <c r="F7570" i="1"/>
  <c r="F7563" i="1"/>
  <c r="F7561" i="1"/>
  <c r="F7558" i="1"/>
  <c r="F7557" i="1" s="1"/>
  <c r="F7555" i="1"/>
  <c r="F7554" i="1" s="1"/>
  <c r="F7550" i="1"/>
  <c r="F7549" i="1" s="1"/>
  <c r="F7542" i="1"/>
  <c r="F7540" i="1"/>
  <c r="F7531" i="1"/>
  <c r="F7526" i="1"/>
  <c r="F7523" i="1"/>
  <c r="F7520" i="1"/>
  <c r="F7518" i="1"/>
  <c r="F7516" i="1"/>
  <c r="F7512" i="1"/>
  <c r="F7510" i="1"/>
  <c r="F7509" i="1" s="1"/>
  <c r="F7507" i="1"/>
  <c r="F7506" i="1" s="1"/>
  <c r="F7504" i="1"/>
  <c r="F7503" i="1" s="1"/>
  <c r="F7496" i="1"/>
  <c r="F7495" i="1" s="1"/>
  <c r="F7493" i="1"/>
  <c r="F7489" i="1"/>
  <c r="F7487" i="1"/>
  <c r="F7484" i="1"/>
  <c r="F7482" i="1"/>
  <c r="F7476" i="1"/>
  <c r="F7475" i="1" s="1"/>
  <c r="F7473" i="1"/>
  <c r="F7469" i="1"/>
  <c r="F7467" i="1"/>
  <c r="F7464" i="1"/>
  <c r="F7462" i="1"/>
  <c r="F7457" i="1"/>
  <c r="F7456" i="1" s="1"/>
  <c r="F7454" i="1"/>
  <c r="F7452" i="1"/>
  <c r="F7445" i="1"/>
  <c r="F7442" i="1"/>
  <c r="F7441" i="1" s="1"/>
  <c r="F7434" i="1"/>
  <c r="F7433" i="1" s="1"/>
  <c r="F7432" i="1" s="1"/>
  <c r="F7430" i="1"/>
  <c r="F7429" i="1" s="1"/>
  <c r="F7428" i="1" s="1"/>
  <c r="F7424" i="1"/>
  <c r="F7423" i="1" s="1"/>
  <c r="F7422" i="1" s="1"/>
  <c r="F7420" i="1"/>
  <c r="F7419" i="1" s="1"/>
  <c r="F7417" i="1"/>
  <c r="F7416" i="1" s="1"/>
  <c r="F7412" i="1"/>
  <c r="F7411" i="1" s="1"/>
  <c r="F7409" i="1"/>
  <c r="F7408" i="1" s="1"/>
  <c r="F7406" i="1"/>
  <c r="F7405" i="1" s="1"/>
  <c r="F7399" i="1"/>
  <c r="F7397" i="1"/>
  <c r="F7392" i="1"/>
  <c r="F7391" i="1" s="1"/>
  <c r="F7390" i="1" s="1"/>
  <c r="F7388" i="1"/>
  <c r="F7387" i="1" s="1"/>
  <c r="F7385" i="1"/>
  <c r="F7383" i="1"/>
  <c r="F7377" i="1"/>
  <c r="F7375" i="1"/>
  <c r="F7369" i="1"/>
  <c r="F7364" i="1"/>
  <c r="F7360" i="1"/>
  <c r="F7357" i="1"/>
  <c r="F7355" i="1"/>
  <c r="F7353" i="1"/>
  <c r="F7349" i="1"/>
  <c r="F7347" i="1"/>
  <c r="F7345" i="1"/>
  <c r="F7342" i="1"/>
  <c r="F7340" i="1"/>
  <c r="F7338" i="1"/>
  <c r="F7334" i="1"/>
  <c r="F7333" i="1" s="1"/>
  <c r="F7331" i="1"/>
  <c r="F7330" i="1" s="1"/>
  <c r="F7326" i="1"/>
  <c r="F7325" i="1" s="1"/>
  <c r="F7317" i="1"/>
  <c r="F7315" i="1"/>
  <c r="F7306" i="1"/>
  <c r="F7299" i="1"/>
  <c r="F7294" i="1"/>
  <c r="F7290" i="1"/>
  <c r="F7288" i="1"/>
  <c r="F7284" i="1"/>
  <c r="F7280" i="1"/>
  <c r="F7278" i="1"/>
  <c r="F7271" i="1"/>
  <c r="F7269" i="1"/>
  <c r="F7265" i="1"/>
  <c r="F7263" i="1"/>
  <c r="F7259" i="1"/>
  <c r="F7258" i="1" s="1"/>
  <c r="F7251" i="1"/>
  <c r="F7249" i="1"/>
  <c r="F7240" i="1"/>
  <c r="F7235" i="1"/>
  <c r="F7232" i="1"/>
  <c r="F7229" i="1"/>
  <c r="F7227" i="1"/>
  <c r="F7225" i="1"/>
  <c r="F7221" i="1"/>
  <c r="F7220" i="1" s="1"/>
  <c r="F7219" i="1" s="1"/>
  <c r="F7213" i="1"/>
  <c r="F7212" i="1" s="1"/>
  <c r="F7210" i="1"/>
  <c r="F7206" i="1"/>
  <c r="F7204" i="1"/>
  <c r="F7201" i="1"/>
  <c r="F7199" i="1"/>
  <c r="F7193" i="1"/>
  <c r="F7192" i="1" s="1"/>
  <c r="F7190" i="1"/>
  <c r="F7186" i="1"/>
  <c r="F7184" i="1"/>
  <c r="F7181" i="1"/>
  <c r="F7179" i="1"/>
  <c r="F7174" i="1"/>
  <c r="F7173" i="1" s="1"/>
  <c r="F7172" i="1" s="1"/>
  <c r="F7166" i="1"/>
  <c r="F7165" i="1" s="1"/>
  <c r="F7164" i="1" s="1"/>
  <c r="F7162" i="1"/>
  <c r="F7161" i="1" s="1"/>
  <c r="F7156" i="1"/>
  <c r="F7155" i="1" s="1"/>
  <c r="F7153" i="1"/>
  <c r="F7152" i="1" s="1"/>
  <c r="F7146" i="1"/>
  <c r="F7144" i="1"/>
  <c r="F7141" i="1"/>
  <c r="F7139" i="1" s="1"/>
  <c r="F7138" i="1" s="1"/>
  <c r="F7134" i="1"/>
  <c r="F7133" i="1" s="1"/>
  <c r="F7131" i="1"/>
  <c r="F7129" i="1"/>
  <c r="F7123" i="1"/>
  <c r="F7121" i="1"/>
  <c r="F7115" i="1"/>
  <c r="F7111" i="1"/>
  <c r="F7107" i="1"/>
  <c r="F7104" i="1"/>
  <c r="F7102" i="1"/>
  <c r="F7100" i="1"/>
  <c r="F7096" i="1"/>
  <c r="F7095" i="1" s="1"/>
  <c r="F7093" i="1"/>
  <c r="F7091" i="1"/>
  <c r="F7089" i="1"/>
  <c r="F7086" i="1"/>
  <c r="F7084" i="1"/>
  <c r="F7082" i="1"/>
  <c r="F7078" i="1"/>
  <c r="F7077" i="1" s="1"/>
  <c r="F7072" i="1"/>
  <c r="F7071" i="1" s="1"/>
  <c r="F7063" i="1"/>
  <c r="F7061" i="1"/>
  <c r="F7052" i="1"/>
  <c r="F7047" i="1"/>
  <c r="F7042" i="1"/>
  <c r="F7038" i="1"/>
  <c r="F7036" i="1"/>
  <c r="F7032" i="1"/>
  <c r="F7028" i="1"/>
  <c r="F7027" i="1" s="1"/>
  <c r="F7025" i="1"/>
  <c r="F7023" i="1"/>
  <c r="F7016" i="1"/>
  <c r="F7013" i="1"/>
  <c r="F7010" i="1"/>
  <c r="F7009" i="1" s="1"/>
  <c r="F7006" i="1"/>
  <c r="F7005" i="1" s="1"/>
  <c r="F6998" i="1"/>
  <c r="F6996" i="1"/>
  <c r="F6987" i="1"/>
  <c r="F6982" i="1"/>
  <c r="F6979" i="1"/>
  <c r="F6976" i="1"/>
  <c r="F6974" i="1"/>
  <c r="F6972" i="1"/>
  <c r="F6968" i="1"/>
  <c r="F6967" i="1" s="1"/>
  <c r="F6966" i="1" s="1"/>
  <c r="F6960" i="1"/>
  <c r="F6959" i="1" s="1"/>
  <c r="F6957" i="1"/>
  <c r="F6953" i="1"/>
  <c r="F6951" i="1"/>
  <c r="F6948" i="1"/>
  <c r="F6946" i="1"/>
  <c r="F6940" i="1"/>
  <c r="F6939" i="1" s="1"/>
  <c r="F6937" i="1"/>
  <c r="F6933" i="1"/>
  <c r="F6931" i="1"/>
  <c r="F6928" i="1"/>
  <c r="F6926" i="1"/>
  <c r="F6921" i="1"/>
  <c r="F6920" i="1" s="1"/>
  <c r="F6919" i="1" s="1"/>
  <c r="F6917" i="1"/>
  <c r="F6916" i="1" s="1"/>
  <c r="F6909" i="1"/>
  <c r="F6907" i="1"/>
  <c r="F6903" i="1"/>
  <c r="F6901" i="1"/>
  <c r="F6897" i="1"/>
  <c r="F6896" i="1" s="1"/>
  <c r="F6892" i="1"/>
  <c r="F6891" i="1" s="1"/>
  <c r="F6885" i="1"/>
  <c r="F6883" i="1"/>
  <c r="F6878" i="1"/>
  <c r="F6877" i="1" s="1"/>
  <c r="F6876" i="1" s="1"/>
  <c r="F6874" i="1"/>
  <c r="F6873" i="1" s="1"/>
  <c r="F6871" i="1"/>
  <c r="F6869" i="1"/>
  <c r="F6863" i="1"/>
  <c r="F6861" i="1"/>
  <c r="F6855" i="1"/>
  <c r="F6851" i="1"/>
  <c r="F6847" i="1"/>
  <c r="F6844" i="1"/>
  <c r="F6842" i="1"/>
  <c r="F6840" i="1"/>
  <c r="F6835" i="1"/>
  <c r="F6834" i="1" s="1"/>
  <c r="F6832" i="1"/>
  <c r="F6830" i="1"/>
  <c r="F6827" i="1"/>
  <c r="F6825" i="1"/>
  <c r="F6823" i="1"/>
  <c r="F6820" i="1"/>
  <c r="F6818" i="1"/>
  <c r="F6816" i="1"/>
  <c r="F6811" i="1"/>
  <c r="F6810" i="1" s="1"/>
  <c r="F6805" i="1"/>
  <c r="F6804" i="1" s="1"/>
  <c r="F6796" i="1"/>
  <c r="F6794" i="1"/>
  <c r="F6784" i="1"/>
  <c r="F6777" i="1"/>
  <c r="F6772" i="1"/>
  <c r="F6768" i="1"/>
  <c r="F6766" i="1"/>
  <c r="F6762" i="1"/>
  <c r="F6758" i="1"/>
  <c r="F6757" i="1" s="1"/>
  <c r="F6755" i="1"/>
  <c r="F6753" i="1"/>
  <c r="F6746" i="1"/>
  <c r="F6744" i="1"/>
  <c r="F6740" i="1"/>
  <c r="F6739" i="1" s="1"/>
  <c r="F6737" i="1"/>
  <c r="F6736" i="1" s="1"/>
  <c r="F6733" i="1"/>
  <c r="F6732" i="1" s="1"/>
  <c r="F6725" i="1"/>
  <c r="F6723" i="1"/>
  <c r="F6714" i="1"/>
  <c r="F6709" i="1"/>
  <c r="F6706" i="1"/>
  <c r="F6703" i="1"/>
  <c r="F6701" i="1"/>
  <c r="F6699" i="1"/>
  <c r="F6695" i="1"/>
  <c r="F6694" i="1" s="1"/>
  <c r="F6693" i="1" s="1"/>
  <c r="F6687" i="1"/>
  <c r="F6686" i="1" s="1"/>
  <c r="F6684" i="1"/>
  <c r="F6680" i="1"/>
  <c r="F6678" i="1"/>
  <c r="F6675" i="1"/>
  <c r="F6673" i="1"/>
  <c r="F6667" i="1"/>
  <c r="F6666" i="1" s="1"/>
  <c r="F6664" i="1"/>
  <c r="F6660" i="1"/>
  <c r="F6658" i="1"/>
  <c r="F6655" i="1"/>
  <c r="F6653" i="1"/>
  <c r="F6645" i="1"/>
  <c r="F6644" i="1" s="1"/>
  <c r="F6643" i="1" s="1"/>
  <c r="F6641" i="1"/>
  <c r="F6640" i="1" s="1"/>
  <c r="F6635" i="1"/>
  <c r="F6634" i="1" s="1"/>
  <c r="F6626" i="1"/>
  <c r="F6623" i="1"/>
  <c r="F6619" i="1"/>
  <c r="F6618" i="1" s="1"/>
  <c r="F6616" i="1"/>
  <c r="F6612" i="1"/>
  <c r="F6605" i="1"/>
  <c r="F6604" i="1" s="1"/>
  <c r="F6603" i="1" s="1"/>
  <c r="F6602" i="1" s="1"/>
  <c r="F6600" i="1"/>
  <c r="F6599" i="1" s="1"/>
  <c r="F6597" i="1"/>
  <c r="F6596" i="1" s="1"/>
  <c r="F6593" i="1"/>
  <c r="F6592" i="1" s="1"/>
  <c r="F6590" i="1"/>
  <c r="F6588" i="1"/>
  <c r="F6582" i="1"/>
  <c r="F6580" i="1"/>
  <c r="F6577" i="1"/>
  <c r="F6572" i="1"/>
  <c r="F6568" i="1"/>
  <c r="F6564" i="1"/>
  <c r="F6561" i="1"/>
  <c r="F6559" i="1"/>
  <c r="F6557" i="1"/>
  <c r="F6553" i="1"/>
  <c r="F6551" i="1"/>
  <c r="F6549" i="1"/>
  <c r="F6546" i="1"/>
  <c r="F6544" i="1"/>
  <c r="F6542" i="1"/>
  <c r="F6538" i="1"/>
  <c r="F6537" i="1" s="1"/>
  <c r="F6536" i="1" s="1"/>
  <c r="F6534" i="1"/>
  <c r="F6533" i="1" s="1"/>
  <c r="F6529" i="1"/>
  <c r="F6528" i="1" s="1"/>
  <c r="F6520" i="1"/>
  <c r="F6518" i="1"/>
  <c r="F6508" i="1"/>
  <c r="F6501" i="1"/>
  <c r="F6496" i="1"/>
  <c r="F6492" i="1"/>
  <c r="F6490" i="1"/>
  <c r="F6486" i="1"/>
  <c r="F6482" i="1"/>
  <c r="F6481" i="1" s="1"/>
  <c r="F6479" i="1"/>
  <c r="F6477" i="1"/>
  <c r="F6470" i="1"/>
  <c r="F6468" i="1"/>
  <c r="F6465" i="1"/>
  <c r="F6464" i="1" s="1"/>
  <c r="F6460" i="1"/>
  <c r="F6459" i="1" s="1"/>
  <c r="F6452" i="1"/>
  <c r="F6450" i="1"/>
  <c r="F6441" i="1"/>
  <c r="F6436" i="1"/>
  <c r="F6433" i="1"/>
  <c r="F6430" i="1"/>
  <c r="F6428" i="1"/>
  <c r="F6426" i="1"/>
  <c r="F6422" i="1"/>
  <c r="F6421" i="1" s="1"/>
  <c r="F6420" i="1" s="1"/>
  <c r="F6414" i="1"/>
  <c r="F6413" i="1" s="1"/>
  <c r="F6411" i="1"/>
  <c r="F6407" i="1"/>
  <c r="F6405" i="1"/>
  <c r="F6402" i="1"/>
  <c r="F6400" i="1"/>
  <c r="F6394" i="1"/>
  <c r="F6393" i="1" s="1"/>
  <c r="F6391" i="1"/>
  <c r="F6387" i="1"/>
  <c r="F6385" i="1"/>
  <c r="F6382" i="1"/>
  <c r="F6380" i="1"/>
  <c r="F6371" i="1"/>
  <c r="F6370" i="1" s="1"/>
  <c r="F6369" i="1" s="1"/>
  <c r="F6367" i="1"/>
  <c r="F6366" i="1" s="1"/>
  <c r="F6365" i="1" s="1"/>
  <c r="F6363" i="1"/>
  <c r="F6362" i="1" s="1"/>
  <c r="F6360" i="1"/>
  <c r="F6359" i="1" s="1"/>
  <c r="F6353" i="1"/>
  <c r="F6352" i="1" s="1"/>
  <c r="F6350" i="1"/>
  <c r="F6349" i="1" s="1"/>
  <c r="F6347" i="1"/>
  <c r="F6346" i="1" s="1"/>
  <c r="F6344" i="1"/>
  <c r="F6343" i="1" s="1"/>
  <c r="F6337" i="1"/>
  <c r="F6335" i="1"/>
  <c r="F6330" i="1"/>
  <c r="F6329" i="1" s="1"/>
  <c r="F6327" i="1"/>
  <c r="F6325" i="1"/>
  <c r="F6319" i="1"/>
  <c r="F6317" i="1"/>
  <c r="F6309" i="1"/>
  <c r="F6304" i="1"/>
  <c r="F6300" i="1"/>
  <c r="F6297" i="1"/>
  <c r="F6295" i="1"/>
  <c r="F6293" i="1"/>
  <c r="F6289" i="1"/>
  <c r="F6288" i="1" s="1"/>
  <c r="F6284" i="1"/>
  <c r="F6282" i="1"/>
  <c r="F6280" i="1"/>
  <c r="F6277" i="1"/>
  <c r="F6275" i="1"/>
  <c r="F6273" i="1"/>
  <c r="F6269" i="1"/>
  <c r="F6268" i="1" s="1"/>
  <c r="F6264" i="1"/>
  <c r="F6263" i="1" s="1"/>
  <c r="F6255" i="1"/>
  <c r="F6253" i="1"/>
  <c r="F6244" i="1"/>
  <c r="F6237" i="1"/>
  <c r="F6232" i="1"/>
  <c r="F6228" i="1"/>
  <c r="F6226" i="1"/>
  <c r="F6222" i="1"/>
  <c r="F6218" i="1"/>
  <c r="F6216" i="1"/>
  <c r="F6209" i="1"/>
  <c r="F6207" i="1"/>
  <c r="F6201" i="1"/>
  <c r="F6200" i="1" s="1"/>
  <c r="F6197" i="1"/>
  <c r="F6196" i="1" s="1"/>
  <c r="F6189" i="1"/>
  <c r="F6187" i="1"/>
  <c r="F6178" i="1"/>
  <c r="F6173" i="1"/>
  <c r="F6170" i="1"/>
  <c r="F6167" i="1"/>
  <c r="F6165" i="1"/>
  <c r="F6163" i="1"/>
  <c r="F6159" i="1"/>
  <c r="F6158" i="1" s="1"/>
  <c r="F6157" i="1" s="1"/>
  <c r="F6151" i="1"/>
  <c r="F6150" i="1" s="1"/>
  <c r="F6148" i="1"/>
  <c r="F6144" i="1"/>
  <c r="F6142" i="1"/>
  <c r="F6139" i="1"/>
  <c r="F6137" i="1"/>
  <c r="F6131" i="1"/>
  <c r="F6130" i="1" s="1"/>
  <c r="F6128" i="1"/>
  <c r="F6124" i="1"/>
  <c r="F6122" i="1"/>
  <c r="F6119" i="1"/>
  <c r="F6117" i="1"/>
  <c r="F6109" i="1"/>
  <c r="F6107" i="1"/>
  <c r="F6106" i="1" s="1"/>
  <c r="F6105" i="1" s="1"/>
  <c r="F6103" i="1"/>
  <c r="F6102" i="1" s="1"/>
  <c r="F6100" i="1"/>
  <c r="F6096" i="1"/>
  <c r="F6093" i="1"/>
  <c r="F6092" i="1" s="1"/>
  <c r="F6086" i="1"/>
  <c r="F6084" i="1"/>
  <c r="F6079" i="1"/>
  <c r="F6078" i="1" s="1"/>
  <c r="F6075" i="1"/>
  <c r="F6074" i="1" s="1"/>
  <c r="F6072" i="1"/>
  <c r="F6071" i="1" s="1"/>
  <c r="F6068" i="1"/>
  <c r="F6067" i="1" s="1"/>
  <c r="F6065" i="1"/>
  <c r="F6063" i="1"/>
  <c r="F6056" i="1"/>
  <c r="F6054" i="1"/>
  <c r="F6048" i="1"/>
  <c r="F6044" i="1"/>
  <c r="F6040" i="1"/>
  <c r="F6037" i="1"/>
  <c r="F6035" i="1"/>
  <c r="F6033" i="1"/>
  <c r="F6029" i="1"/>
  <c r="F6027" i="1"/>
  <c r="F6025" i="1"/>
  <c r="F6022" i="1"/>
  <c r="F6020" i="1"/>
  <c r="F6018" i="1"/>
  <c r="F6014" i="1"/>
  <c r="F6013" i="1" s="1"/>
  <c r="F6011" i="1"/>
  <c r="F6010" i="1" s="1"/>
  <c r="F6005" i="1"/>
  <c r="F6003" i="1"/>
  <c r="F5994" i="1"/>
  <c r="F5992" i="1"/>
  <c r="F5982" i="1"/>
  <c r="F5975" i="1"/>
  <c r="F5970" i="1"/>
  <c r="F5966" i="1"/>
  <c r="F5964" i="1"/>
  <c r="F5960" i="1"/>
  <c r="F5956" i="1"/>
  <c r="F5955" i="1" s="1"/>
  <c r="F5953" i="1"/>
  <c r="F5951" i="1"/>
  <c r="F5944" i="1"/>
  <c r="F5942" i="1"/>
  <c r="F5939" i="1"/>
  <c r="F5938" i="1" s="1"/>
  <c r="F5936" i="1"/>
  <c r="F5935" i="1" s="1"/>
  <c r="F5932" i="1"/>
  <c r="F5931" i="1" s="1"/>
  <c r="F5924" i="1"/>
  <c r="F5922" i="1"/>
  <c r="F5913" i="1"/>
  <c r="F5908" i="1"/>
  <c r="F5905" i="1"/>
  <c r="F5902" i="1"/>
  <c r="F5900" i="1"/>
  <c r="F5898" i="1"/>
  <c r="F5894" i="1"/>
  <c r="F5893" i="1" s="1"/>
  <c r="F5892" i="1" s="1"/>
  <c r="F5886" i="1"/>
  <c r="F5885" i="1" s="1"/>
  <c r="F5883" i="1"/>
  <c r="F5879" i="1"/>
  <c r="F5877" i="1"/>
  <c r="F5874" i="1"/>
  <c r="F5872" i="1"/>
  <c r="F5866" i="1"/>
  <c r="F5865" i="1" s="1"/>
  <c r="F5863" i="1"/>
  <c r="F5859" i="1"/>
  <c r="F5857" i="1"/>
  <c r="F5854" i="1"/>
  <c r="F5852" i="1"/>
  <c r="F5847" i="1"/>
  <c r="F5846" i="1" s="1"/>
  <c r="F5845" i="1" s="1"/>
  <c r="F5843" i="1"/>
  <c r="F5842" i="1" s="1"/>
  <c r="F5838" i="1"/>
  <c r="F5837" i="1" s="1"/>
  <c r="F5831" i="1"/>
  <c r="F5830" i="1" s="1"/>
  <c r="F5829" i="1" s="1"/>
  <c r="F5828" i="1" s="1"/>
  <c r="F5826" i="1"/>
  <c r="F5825" i="1" s="1"/>
  <c r="F5823" i="1"/>
  <c r="F5821" i="1"/>
  <c r="F5815" i="1"/>
  <c r="F5813" i="1"/>
  <c r="F5807" i="1"/>
  <c r="F5803" i="1"/>
  <c r="F5799" i="1"/>
  <c r="F5796" i="1"/>
  <c r="F5794" i="1"/>
  <c r="F5792" i="1"/>
  <c r="F5788" i="1"/>
  <c r="F5786" i="1"/>
  <c r="F5784" i="1"/>
  <c r="F5781" i="1"/>
  <c r="F5779" i="1"/>
  <c r="F5776" i="1"/>
  <c r="F5772" i="1"/>
  <c r="F5771" i="1" s="1"/>
  <c r="F5767" i="1"/>
  <c r="F5766" i="1" s="1"/>
  <c r="F5758" i="1"/>
  <c r="F5756" i="1"/>
  <c r="F5747" i="1"/>
  <c r="F5742" i="1"/>
  <c r="F5737" i="1"/>
  <c r="F5733" i="1"/>
  <c r="F5731" i="1"/>
  <c r="F5727" i="1"/>
  <c r="F5723" i="1"/>
  <c r="F5721" i="1"/>
  <c r="F5711" i="1"/>
  <c r="F5709" i="1"/>
  <c r="F5706" i="1"/>
  <c r="F5705" i="1" s="1"/>
  <c r="F5702" i="1"/>
  <c r="F5701" i="1" s="1"/>
  <c r="F5694" i="1"/>
  <c r="F5692" i="1"/>
  <c r="F5683" i="1"/>
  <c r="F5678" i="1"/>
  <c r="F5675" i="1"/>
  <c r="F5672" i="1"/>
  <c r="F5670" i="1"/>
  <c r="F5668" i="1"/>
  <c r="F5664" i="1"/>
  <c r="F5663" i="1" s="1"/>
  <c r="F5662" i="1" s="1"/>
  <c r="F5656" i="1"/>
  <c r="F5655" i="1" s="1"/>
  <c r="F5653" i="1"/>
  <c r="F5649" i="1"/>
  <c r="F5647" i="1"/>
  <c r="F5644" i="1"/>
  <c r="F5642" i="1"/>
  <c r="F5636" i="1"/>
  <c r="F5635" i="1" s="1"/>
  <c r="F5633" i="1"/>
  <c r="F5629" i="1"/>
  <c r="F5627" i="1"/>
  <c r="F5624" i="1"/>
  <c r="F5622" i="1"/>
  <c r="F5617" i="1"/>
  <c r="F5616" i="1" s="1"/>
  <c r="F5615" i="1" s="1"/>
  <c r="F5613" i="1"/>
  <c r="F5611" i="1"/>
  <c r="F5608" i="1"/>
  <c r="F5604" i="1"/>
  <c r="F5597" i="1"/>
  <c r="F5596" i="1" s="1"/>
  <c r="F5595" i="1" s="1"/>
  <c r="F5594" i="1" s="1"/>
  <c r="F5592" i="1"/>
  <c r="F5591" i="1" s="1"/>
  <c r="F5590" i="1" s="1"/>
  <c r="F5588" i="1"/>
  <c r="F5587" i="1" s="1"/>
  <c r="F5585" i="1"/>
  <c r="F5583" i="1"/>
  <c r="F5577" i="1"/>
  <c r="F5575" i="1"/>
  <c r="F5569" i="1"/>
  <c r="F5565" i="1"/>
  <c r="F5561" i="1"/>
  <c r="F5558" i="1"/>
  <c r="F5556" i="1"/>
  <c r="F5554" i="1"/>
  <c r="F5550" i="1"/>
  <c r="F5548" i="1"/>
  <c r="F5546" i="1"/>
  <c r="F5543" i="1"/>
  <c r="F5541" i="1"/>
  <c r="F5539" i="1"/>
  <c r="F5535" i="1"/>
  <c r="F5534" i="1" s="1"/>
  <c r="F5530" i="1"/>
  <c r="F5529" i="1" s="1"/>
  <c r="F5521" i="1"/>
  <c r="F5519" i="1"/>
  <c r="F5510" i="1"/>
  <c r="F5505" i="1"/>
  <c r="F5500" i="1"/>
  <c r="F5496" i="1"/>
  <c r="F5494" i="1"/>
  <c r="F5490" i="1"/>
  <c r="F5486" i="1"/>
  <c r="F5484" i="1"/>
  <c r="F5477" i="1"/>
  <c r="F5475" i="1"/>
  <c r="F5472" i="1"/>
  <c r="F5471" i="1" s="1"/>
  <c r="F5468" i="1"/>
  <c r="F5467" i="1" s="1"/>
  <c r="F5460" i="1"/>
  <c r="F5458" i="1"/>
  <c r="F5449" i="1"/>
  <c r="F5444" i="1"/>
  <c r="F5441" i="1"/>
  <c r="F5438" i="1"/>
  <c r="F5436" i="1"/>
  <c r="F5434" i="1"/>
  <c r="F5430" i="1"/>
  <c r="F5428" i="1"/>
  <c r="F5422" i="1"/>
  <c r="F5421" i="1" s="1"/>
  <c r="F5420" i="1" s="1"/>
  <c r="F5418" i="1"/>
  <c r="F5417" i="1" s="1"/>
  <c r="F5413" i="1"/>
  <c r="F5412" i="1" s="1"/>
  <c r="F5406" i="1"/>
  <c r="F5405" i="1" s="1"/>
  <c r="F5403" i="1"/>
  <c r="F5399" i="1"/>
  <c r="F5397" i="1"/>
  <c r="F5394" i="1"/>
  <c r="F5392" i="1"/>
  <c r="F5386" i="1"/>
  <c r="F5385" i="1" s="1"/>
  <c r="F5383" i="1"/>
  <c r="F5379" i="1"/>
  <c r="F5377" i="1"/>
  <c r="F5374" i="1"/>
  <c r="F5372" i="1"/>
  <c r="F5367" i="1"/>
  <c r="F5366" i="1" s="1"/>
  <c r="F5365" i="1" s="1"/>
  <c r="F5363" i="1"/>
  <c r="F5362" i="1" s="1"/>
  <c r="F5360" i="1"/>
  <c r="F5359" i="1" s="1"/>
  <c r="F5352" i="1"/>
  <c r="F5347" i="1"/>
  <c r="F5345" i="1"/>
  <c r="F5340" i="1"/>
  <c r="F5338" i="1"/>
  <c r="F5335" i="1"/>
  <c r="F5333" i="1"/>
  <c r="F5328" i="1"/>
  <c r="F5326" i="1"/>
  <c r="F5323" i="1"/>
  <c r="F5321" i="1"/>
  <c r="F5316" i="1"/>
  <c r="F5314" i="1"/>
  <c r="F5309" i="1"/>
  <c r="F5307" i="1"/>
  <c r="F5306" i="1" s="1"/>
  <c r="F5304" i="1"/>
  <c r="F5303" i="1" s="1"/>
  <c r="F5297" i="1"/>
  <c r="F5296" i="1" s="1"/>
  <c r="F5293" i="1"/>
  <c r="F5289" i="1"/>
  <c r="F5285" i="1"/>
  <c r="F5283" i="1"/>
  <c r="F5280" i="1"/>
  <c r="F5277" i="1"/>
  <c r="F5274" i="1"/>
  <c r="F5272" i="1"/>
  <c r="F5268" i="1"/>
  <c r="F5264" i="1"/>
  <c r="F5259" i="1"/>
  <c r="F5258" i="1" s="1"/>
  <c r="F5256" i="1"/>
  <c r="F5255" i="1" s="1"/>
  <c r="F5252" i="1"/>
  <c r="F5251" i="1" s="1"/>
  <c r="F5243" i="1"/>
  <c r="F5241" i="1"/>
  <c r="F5231" i="1"/>
  <c r="F5224" i="1"/>
  <c r="F5219" i="1"/>
  <c r="F5215" i="1"/>
  <c r="F5213" i="1"/>
  <c r="F5210" i="1"/>
  <c r="F5201" i="1"/>
  <c r="F5199" i="1"/>
  <c r="F5196" i="1"/>
  <c r="F5195" i="1" s="1"/>
  <c r="F5191" i="1"/>
  <c r="F5190" i="1" s="1"/>
  <c r="F5188" i="1"/>
  <c r="F5187" i="1" s="1"/>
  <c r="F5183" i="1"/>
  <c r="F5182" i="1" s="1"/>
  <c r="F5174" i="1"/>
  <c r="F5172" i="1"/>
  <c r="F5163" i="1"/>
  <c r="F5156" i="1"/>
  <c r="F5153" i="1"/>
  <c r="F5150" i="1"/>
  <c r="F5148" i="1"/>
  <c r="F5145" i="1"/>
  <c r="F5134" i="1"/>
  <c r="F5133" i="1" s="1"/>
  <c r="F5132" i="1" s="1"/>
  <c r="F5125" i="1"/>
  <c r="F5123" i="1"/>
  <c r="F5120" i="1"/>
  <c r="F5119" i="1" s="1"/>
  <c r="F5113" i="1"/>
  <c r="F5112" i="1" s="1"/>
  <c r="F5111" i="1" s="1"/>
  <c r="F5103" i="1" s="1"/>
  <c r="F5109" i="1"/>
  <c r="F5108" i="1" s="1"/>
  <c r="F5107" i="1" s="1"/>
  <c r="F5105" i="1"/>
  <c r="F5104" i="1" s="1"/>
  <c r="F5100" i="1"/>
  <c r="F5096" i="1"/>
  <c r="F5093" i="1"/>
  <c r="F5091" i="1"/>
  <c r="F5088" i="1"/>
  <c r="F5086" i="1"/>
  <c r="F5082" i="1"/>
  <c r="F5078" i="1"/>
  <c r="F5075" i="1"/>
  <c r="F5074" i="1" s="1"/>
  <c r="F5069" i="1"/>
  <c r="F5065" i="1"/>
  <c r="F5062" i="1"/>
  <c r="F5061" i="1" s="1"/>
  <c r="F5059" i="1"/>
  <c r="F5057" i="1"/>
  <c r="F5051" i="1"/>
  <c r="F5046" i="1"/>
  <c r="F5043" i="1"/>
  <c r="F5040" i="1"/>
  <c r="F5038" i="1"/>
  <c r="F5034" i="1"/>
  <c r="F5030" i="1"/>
  <c r="F5027" i="1"/>
  <c r="F5026" i="1" s="1"/>
  <c r="F5024" i="1"/>
  <c r="F5022" i="1"/>
  <c r="F5016" i="1"/>
  <c r="F5011" i="1"/>
  <c r="F5008" i="1"/>
  <c r="F5005" i="1"/>
  <c r="F5003" i="1"/>
  <c r="F4997" i="1"/>
  <c r="F4996" i="1" s="1"/>
  <c r="F4993" i="1"/>
  <c r="F4991" i="1"/>
  <c r="F4988" i="1"/>
  <c r="F4985" i="1"/>
  <c r="F4983" i="1"/>
  <c r="F4977" i="1"/>
  <c r="F4974" i="1"/>
  <c r="F4970" i="1"/>
  <c r="F4968" i="1"/>
  <c r="F4963" i="1"/>
  <c r="F4962" i="1" s="1"/>
  <c r="F4957" i="1"/>
  <c r="F4955" i="1"/>
  <c r="F4952" i="1"/>
  <c r="F4948" i="1"/>
  <c r="F4946" i="1"/>
  <c r="F4941" i="1"/>
  <c r="F4940" i="1" s="1"/>
  <c r="F4939" i="1" s="1"/>
  <c r="F4937" i="1"/>
  <c r="F4936" i="1" s="1"/>
  <c r="F4935" i="1" s="1"/>
  <c r="F4933" i="1"/>
  <c r="F4931" i="1"/>
  <c r="F4926" i="1"/>
  <c r="F4923" i="1"/>
  <c r="F4922" i="1" s="1"/>
  <c r="F4920" i="1"/>
  <c r="F4918" i="1"/>
  <c r="F4915" i="1"/>
  <c r="F4914" i="1" s="1"/>
  <c r="F4911" i="1"/>
  <c r="F4910" i="1" s="1"/>
  <c r="F4902" i="1"/>
  <c r="F4900" i="1"/>
  <c r="F4890" i="1"/>
  <c r="F4883" i="1"/>
  <c r="F4878" i="1"/>
  <c r="F4875" i="1"/>
  <c r="F4873" i="1"/>
  <c r="F4869" i="1"/>
  <c r="F4862" i="1"/>
  <c r="F4861" i="1" s="1"/>
  <c r="F4856" i="1"/>
  <c r="F4854" i="1"/>
  <c r="F4850" i="1"/>
  <c r="F4847" i="1"/>
  <c r="F4845" i="1"/>
  <c r="F4843" i="1"/>
  <c r="F4839" i="1"/>
  <c r="F4838" i="1" s="1"/>
  <c r="F4833" i="1"/>
  <c r="F4831" i="1"/>
  <c r="F4827" i="1"/>
  <c r="F4824" i="1"/>
  <c r="F4822" i="1"/>
  <c r="F4820" i="1"/>
  <c r="F4815" i="1"/>
  <c r="F4814" i="1" s="1"/>
  <c r="F4813" i="1" s="1"/>
  <c r="F4812" i="1" s="1"/>
  <c r="F4810" i="1"/>
  <c r="F4809" i="1" s="1"/>
  <c r="F4807" i="1"/>
  <c r="F4806" i="1" s="1"/>
  <c r="F4803" i="1"/>
  <c r="F4802" i="1" s="1"/>
  <c r="F4801" i="1" s="1"/>
  <c r="F4799" i="1"/>
  <c r="F4798" i="1" s="1"/>
  <c r="F4796" i="1"/>
  <c r="F4790" i="1"/>
  <c r="F4787" i="1"/>
  <c r="F4785" i="1"/>
  <c r="F4782" i="1"/>
  <c r="F4776" i="1"/>
  <c r="F4775" i="1" s="1"/>
  <c r="F4773" i="1"/>
  <c r="F4772" i="1" s="1"/>
  <c r="F4769" i="1"/>
  <c r="F4768" i="1" s="1"/>
  <c r="F4766" i="1"/>
  <c r="F4765" i="1" s="1"/>
  <c r="F4762" i="1"/>
  <c r="F4761" i="1" s="1"/>
  <c r="F4753" i="1"/>
  <c r="F4751" i="1"/>
  <c r="F4741" i="1"/>
  <c r="F4734" i="1"/>
  <c r="F4730" i="1"/>
  <c r="F4727" i="1"/>
  <c r="F4725" i="1"/>
  <c r="F4722" i="1"/>
  <c r="F4716" i="1"/>
  <c r="F4715" i="1" s="1"/>
  <c r="F4713" i="1"/>
  <c r="F4712" i="1" s="1"/>
  <c r="F4708" i="1"/>
  <c r="F4707" i="1" s="1"/>
  <c r="F4705" i="1"/>
  <c r="F4704" i="1" s="1"/>
  <c r="F4701" i="1"/>
  <c r="F4700" i="1" s="1"/>
  <c r="F4692" i="1"/>
  <c r="F4690" i="1"/>
  <c r="F4680" i="1"/>
  <c r="F4673" i="1"/>
  <c r="F4669" i="1"/>
  <c r="F4665" i="1"/>
  <c r="F4663" i="1"/>
  <c r="F4660" i="1"/>
  <c r="F4654" i="1"/>
  <c r="F4653" i="1" s="1"/>
  <c r="F4651" i="1"/>
  <c r="F4646" i="1"/>
  <c r="F4639" i="1"/>
  <c r="F4638" i="1" s="1"/>
  <c r="F4636" i="1"/>
  <c r="F4635" i="1" s="1"/>
  <c r="F4631" i="1"/>
  <c r="F4630" i="1" s="1"/>
  <c r="F4627" i="1"/>
  <c r="F4625" i="1"/>
  <c r="F4623" i="1"/>
  <c r="F4617" i="1"/>
  <c r="F4615" i="1"/>
  <c r="F4612" i="1"/>
  <c r="F4610" i="1"/>
  <c r="F4605" i="1"/>
  <c r="F4604" i="1" s="1"/>
  <c r="F4602" i="1"/>
  <c r="F4601" i="1" s="1"/>
  <c r="F4597" i="1"/>
  <c r="F4596" i="1" s="1"/>
  <c r="F4595" i="1" s="1"/>
  <c r="F4594" i="1" s="1"/>
  <c r="F4592" i="1"/>
  <c r="F4591" i="1" s="1"/>
  <c r="F4590" i="1" s="1"/>
  <c r="F4588" i="1"/>
  <c r="F4587" i="1" s="1"/>
  <c r="F4580" i="1"/>
  <c r="F4579" i="1" s="1"/>
  <c r="F4577" i="1"/>
  <c r="F4576" i="1" s="1"/>
  <c r="F4574" i="1"/>
  <c r="F4572" i="1"/>
  <c r="F4570" i="1"/>
  <c r="F4567" i="1"/>
  <c r="F4563" i="1"/>
  <c r="F4562" i="1" s="1"/>
  <c r="F4560" i="1"/>
  <c r="F4558" i="1"/>
  <c r="F4556" i="1"/>
  <c r="F4553" i="1"/>
  <c r="F4550" i="1"/>
  <c r="F4546" i="1"/>
  <c r="F4544" i="1"/>
  <c r="F4541" i="1"/>
  <c r="F4539" i="1"/>
  <c r="F4535" i="1"/>
  <c r="F4534" i="1" s="1"/>
  <c r="F4532" i="1"/>
  <c r="F4531" i="1" s="1"/>
  <c r="F4528" i="1"/>
  <c r="F4527" i="1" s="1"/>
  <c r="F4521" i="1"/>
  <c r="F4511" i="1"/>
  <c r="F4504" i="1"/>
  <c r="F4500" i="1"/>
  <c r="F4495" i="1"/>
  <c r="F4493" i="1"/>
  <c r="F4489" i="1"/>
  <c r="F4485" i="1"/>
  <c r="F4484" i="1" s="1"/>
  <c r="F4482" i="1"/>
  <c r="F4480" i="1"/>
  <c r="F4477" i="1"/>
  <c r="F4475" i="1"/>
  <c r="F4473" i="1"/>
  <c r="F4466" i="1"/>
  <c r="F4463" i="1"/>
  <c r="F4460" i="1"/>
  <c r="F4459" i="1" s="1"/>
  <c r="F4456" i="1"/>
  <c r="F4455" i="1" s="1"/>
  <c r="F4453" i="1"/>
  <c r="F4452" i="1" s="1"/>
  <c r="F4447" i="1"/>
  <c r="F4445" i="1"/>
  <c r="F4436" i="1"/>
  <c r="F4434" i="1"/>
  <c r="F4425" i="1"/>
  <c r="F4418" i="1"/>
  <c r="F4414" i="1"/>
  <c r="F4411" i="1"/>
  <c r="F4409" i="1"/>
  <c r="F4407" i="1"/>
  <c r="F4403" i="1"/>
  <c r="F4402" i="1" s="1"/>
  <c r="F4400" i="1"/>
  <c r="F4398" i="1" s="1"/>
  <c r="F4397" i="1" s="1"/>
  <c r="F4392" i="1"/>
  <c r="F4391" i="1" s="1"/>
  <c r="F4390" i="1" s="1"/>
  <c r="F4389" i="1" s="1"/>
  <c r="F4387" i="1"/>
  <c r="F4386" i="1" s="1"/>
  <c r="F4385" i="1" s="1"/>
  <c r="F4383" i="1"/>
  <c r="F4382" i="1" s="1"/>
  <c r="F4381" i="1" s="1"/>
  <c r="F4377" i="1"/>
  <c r="F4376" i="1" s="1"/>
  <c r="F4375" i="1" s="1"/>
  <c r="F4374" i="1" s="1"/>
  <c r="F4372" i="1"/>
  <c r="F4371" i="1" s="1"/>
  <c r="F4369" i="1"/>
  <c r="F4368" i="1" s="1"/>
  <c r="F4365" i="1"/>
  <c r="F4364" i="1" s="1"/>
  <c r="F4361" i="1"/>
  <c r="F4360" i="1" s="1"/>
  <c r="F4358" i="1"/>
  <c r="F4357" i="1" s="1"/>
  <c r="F4354" i="1"/>
  <c r="F4353" i="1" s="1"/>
  <c r="F4350" i="1"/>
  <c r="F4349" i="1" s="1"/>
  <c r="F4347" i="1"/>
  <c r="F4346" i="1" s="1"/>
  <c r="F4343" i="1"/>
  <c r="F4342" i="1" s="1"/>
  <c r="F4338" i="1"/>
  <c r="F4337" i="1" s="1"/>
  <c r="F4335" i="1"/>
  <c r="F4334" i="1" s="1"/>
  <c r="F4331" i="1"/>
  <c r="F4330" i="1" s="1"/>
  <c r="F4327" i="1"/>
  <c r="F4326" i="1" s="1"/>
  <c r="F4324" i="1"/>
  <c r="F4323" i="1" s="1"/>
  <c r="F4321" i="1"/>
  <c r="F4320" i="1" s="1"/>
  <c r="F4316" i="1"/>
  <c r="F4315" i="1" s="1"/>
  <c r="F4314" i="1" s="1"/>
  <c r="F4312" i="1"/>
  <c r="F4311" i="1" s="1"/>
  <c r="F4310" i="1" s="1"/>
  <c r="F4308" i="1"/>
  <c r="F4307" i="1" s="1"/>
  <c r="F4304" i="1"/>
  <c r="F4303" i="1" s="1"/>
  <c r="F4299" i="1"/>
  <c r="F4297" i="1"/>
  <c r="F4293" i="1"/>
  <c r="F4292" i="1" s="1"/>
  <c r="F4290" i="1"/>
  <c r="F4288" i="1"/>
  <c r="F4284" i="1"/>
  <c r="F4280" i="1"/>
  <c r="F4276" i="1"/>
  <c r="F4274" i="1"/>
  <c r="F4271" i="1"/>
  <c r="F4269" i="1"/>
  <c r="F4262" i="1"/>
  <c r="F4260" i="1"/>
  <c r="F4257" i="1"/>
  <c r="F4256" i="1" s="1"/>
  <c r="F4253" i="1"/>
  <c r="F4252" i="1" s="1"/>
  <c r="F4250" i="1"/>
  <c r="F4248" i="1"/>
  <c r="F4246" i="1"/>
  <c r="F4238" i="1"/>
  <c r="F4237" i="1" s="1"/>
  <c r="F4235" i="1"/>
  <c r="F4233" i="1"/>
  <c r="F4229" i="1"/>
  <c r="F4226" i="1"/>
  <c r="F4223" i="1"/>
  <c r="F4222" i="1" s="1"/>
  <c r="F4218" i="1"/>
  <c r="F4217" i="1" s="1"/>
  <c r="F4215" i="1"/>
  <c r="F4213" i="1"/>
  <c r="F4209" i="1"/>
  <c r="F4206" i="1"/>
  <c r="F4203" i="1"/>
  <c r="F4202" i="1" s="1"/>
  <c r="F4198" i="1"/>
  <c r="F4197" i="1" s="1"/>
  <c r="F4196" i="1" s="1"/>
  <c r="F4194" i="1"/>
  <c r="F4192" i="1"/>
  <c r="F4189" i="1"/>
  <c r="F4182" i="1"/>
  <c r="F4178" i="1"/>
  <c r="F4176" i="1"/>
  <c r="F4171" i="1"/>
  <c r="F4166" i="1"/>
  <c r="F4162" i="1"/>
  <c r="F4158" i="1"/>
  <c r="F4156" i="1"/>
  <c r="F4154" i="1"/>
  <c r="F4150" i="1"/>
  <c r="F4149" i="1" s="1"/>
  <c r="F4146" i="1"/>
  <c r="F4145" i="1" s="1"/>
  <c r="F4143" i="1"/>
  <c r="F4141" i="1"/>
  <c r="F4139" i="1"/>
  <c r="F4135" i="1"/>
  <c r="F4131" i="1"/>
  <c r="F4128" i="1"/>
  <c r="F4124" i="1"/>
  <c r="F4122" i="1"/>
  <c r="F4119" i="1"/>
  <c r="F4112" i="1"/>
  <c r="F4109" i="1"/>
  <c r="F4108" i="1" s="1"/>
  <c r="F4106" i="1"/>
  <c r="F4105" i="1" s="1"/>
  <c r="F4101" i="1"/>
  <c r="F4100" i="1" s="1"/>
  <c r="F4092" i="1"/>
  <c r="F4090" i="1"/>
  <c r="F4080" i="1"/>
  <c r="F4073" i="1"/>
  <c r="F4069" i="1"/>
  <c r="F4064" i="1"/>
  <c r="F4062" i="1"/>
  <c r="F4059" i="1"/>
  <c r="F4055" i="1"/>
  <c r="F4052" i="1" s="1"/>
  <c r="F4050" i="1"/>
  <c r="F4048" i="1"/>
  <c r="F4041" i="1"/>
  <c r="F4038" i="1"/>
  <c r="F4037" i="1" s="1"/>
  <c r="F4033" i="1"/>
  <c r="F4032" i="1" s="1"/>
  <c r="F4024" i="1"/>
  <c r="F4022" i="1"/>
  <c r="F4012" i="1"/>
  <c r="F4005" i="1"/>
  <c r="F4002" i="1"/>
  <c r="F3998" i="1"/>
  <c r="F3996" i="1"/>
  <c r="F3993" i="1"/>
  <c r="F3989" i="1"/>
  <c r="F3988" i="1" s="1"/>
  <c r="F3986" i="1"/>
  <c r="F3984" i="1"/>
  <c r="F3982" i="1" s="1"/>
  <c r="F3976" i="1"/>
  <c r="F3975" i="1" s="1"/>
  <c r="F3974" i="1" s="1"/>
  <c r="F3972" i="1"/>
  <c r="F3971" i="1" s="1"/>
  <c r="F3970" i="1" s="1"/>
  <c r="F3967" i="1"/>
  <c r="F3966" i="1" s="1"/>
  <c r="F3963" i="1"/>
  <c r="F3962" i="1" s="1"/>
  <c r="F3960" i="1"/>
  <c r="F3957" i="1"/>
  <c r="F3955" i="1"/>
  <c r="F3951" i="1"/>
  <c r="F3950" i="1" s="1"/>
  <c r="F3947" i="1"/>
  <c r="F3946" i="1" s="1"/>
  <c r="F3944" i="1"/>
  <c r="F3941" i="1"/>
  <c r="F3939" i="1"/>
  <c r="F3934" i="1"/>
  <c r="F3933" i="1" s="1"/>
  <c r="F3929" i="1"/>
  <c r="F3928" i="1" s="1"/>
  <c r="F3925" i="1"/>
  <c r="F3924" i="1" s="1"/>
  <c r="F3922" i="1"/>
  <c r="F3921" i="1" s="1"/>
  <c r="F3918" i="1"/>
  <c r="F3916" i="1"/>
  <c r="F3913" i="1"/>
  <c r="F3906" i="1"/>
  <c r="F3904" i="1"/>
  <c r="F3900" i="1"/>
  <c r="F3898" i="1"/>
  <c r="F3895" i="1"/>
  <c r="F3893" i="1"/>
  <c r="F3886" i="1"/>
  <c r="F3884" i="1"/>
  <c r="F3880" i="1"/>
  <c r="F3878" i="1"/>
  <c r="F3875" i="1"/>
  <c r="F3868" i="1"/>
  <c r="F3865" i="1"/>
  <c r="F3864" i="1" s="1"/>
  <c r="F3848" i="1"/>
  <c r="F3847" i="1" s="1"/>
  <c r="F3845" i="1"/>
  <c r="F3844" i="1" s="1"/>
  <c r="F3842" i="1"/>
  <c r="F3840" i="1"/>
  <c r="F3834" i="1"/>
  <c r="F3829" i="1"/>
  <c r="F3826" i="1"/>
  <c r="F3823" i="1"/>
  <c r="F3820" i="1"/>
  <c r="F3815" i="1"/>
  <c r="F3814" i="1" s="1"/>
  <c r="F3812" i="1"/>
  <c r="F3805" i="1"/>
  <c r="F3802" i="1"/>
  <c r="F3801" i="1" s="1"/>
  <c r="F3799" i="1"/>
  <c r="F3797" i="1"/>
  <c r="F3791" i="1"/>
  <c r="F3786" i="1"/>
  <c r="F3783" i="1"/>
  <c r="F3780" i="1"/>
  <c r="F3777" i="1"/>
  <c r="F3772" i="1"/>
  <c r="F3771" i="1" s="1"/>
  <c r="F3769" i="1"/>
  <c r="F3761" i="1"/>
  <c r="F3757" i="1"/>
  <c r="F3754" i="1"/>
  <c r="F3750" i="1"/>
  <c r="F3748" i="1"/>
  <c r="F3743" i="1"/>
  <c r="F3742" i="1" s="1"/>
  <c r="F3741" i="1" s="1"/>
  <c r="F3738" i="1"/>
  <c r="F3736" i="1"/>
  <c r="F3731" i="1"/>
  <c r="F3729" i="1"/>
  <c r="F3722" i="1"/>
  <c r="F3716" i="1"/>
  <c r="F3713" i="1"/>
  <c r="F3710" i="1"/>
  <c r="F3708" i="1"/>
  <c r="F3706" i="1"/>
  <c r="F3702" i="1"/>
  <c r="F3700" i="1"/>
  <c r="F3696" i="1"/>
  <c r="F3694" i="1"/>
  <c r="F3688" i="1"/>
  <c r="F3684" i="1"/>
  <c r="F3679" i="1"/>
  <c r="F3676" i="1"/>
  <c r="F3674" i="1"/>
  <c r="F3672" i="1"/>
  <c r="F3666" i="1"/>
  <c r="F3665" i="1" s="1"/>
  <c r="F3663" i="1"/>
  <c r="F3662" i="1" s="1"/>
  <c r="F3658" i="1"/>
  <c r="F3655" i="1"/>
  <c r="F3651" i="1"/>
  <c r="F3647" i="1"/>
  <c r="F3643" i="1"/>
  <c r="F3641" i="1"/>
  <c r="F3637" i="1"/>
  <c r="F3636" i="1" s="1"/>
  <c r="F3632" i="1"/>
  <c r="F3624" i="1"/>
  <c r="F3617" i="1"/>
  <c r="F3612" i="1"/>
  <c r="F3608" i="1"/>
  <c r="F3606" i="1"/>
  <c r="F3602" i="1"/>
  <c r="F3598" i="1"/>
  <c r="F3597" i="1" s="1"/>
  <c r="F3595" i="1"/>
  <c r="F3593" i="1"/>
  <c r="F3588" i="1"/>
  <c r="F3586" i="1"/>
  <c r="F3583" i="1"/>
  <c r="F3582" i="1" s="1"/>
  <c r="F3580" i="1"/>
  <c r="F3579" i="1" s="1"/>
  <c r="F3575" i="1"/>
  <c r="F3574" i="1" s="1"/>
  <c r="F3566" i="1"/>
  <c r="F3564" i="1"/>
  <c r="F3554" i="1"/>
  <c r="F3547" i="1"/>
  <c r="F3542" i="1"/>
  <c r="F3538" i="1"/>
  <c r="F3536" i="1"/>
  <c r="F3532" i="1"/>
  <c r="F3530" i="1"/>
  <c r="F3524" i="1"/>
  <c r="F3523" i="1" s="1"/>
  <c r="F3521" i="1"/>
  <c r="F3520" i="1" s="1"/>
  <c r="F3516" i="1"/>
  <c r="F3515" i="1" s="1"/>
  <c r="F3514" i="1" s="1"/>
  <c r="F3511" i="1"/>
  <c r="F3510" i="1" s="1"/>
  <c r="F3509" i="1" s="1"/>
  <c r="F3506" i="1"/>
  <c r="F3505" i="1" s="1"/>
  <c r="F3503" i="1"/>
  <c r="F3496" i="1"/>
  <c r="F3490" i="1"/>
  <c r="F3488" i="1"/>
  <c r="F3486" i="1"/>
  <c r="F3483" i="1"/>
  <c r="F3480" i="1"/>
  <c r="F3476" i="1"/>
  <c r="F3475" i="1" s="1"/>
  <c r="F3473" i="1"/>
  <c r="F3466" i="1"/>
  <c r="F3460" i="1"/>
  <c r="F3458" i="1"/>
  <c r="F3456" i="1"/>
  <c r="F3453" i="1"/>
  <c r="F3450" i="1"/>
  <c r="F3445" i="1"/>
  <c r="F3444" i="1" s="1"/>
  <c r="F3439" i="1"/>
  <c r="F3437" i="1"/>
  <c r="F3433" i="1"/>
  <c r="F3432" i="1" s="1"/>
  <c r="F3431" i="1" s="1"/>
  <c r="F3429" i="1"/>
  <c r="F3427" i="1"/>
  <c r="F3424" i="1"/>
  <c r="F3417" i="1"/>
  <c r="F3413" i="1"/>
  <c r="F3406" i="1"/>
  <c r="F3404" i="1"/>
  <c r="F3401" i="1"/>
  <c r="F3396" i="1"/>
  <c r="F3390" i="1"/>
  <c r="F3389" i="1" s="1"/>
  <c r="F3388" i="1" s="1"/>
  <c r="F3384" i="1"/>
  <c r="F3383" i="1" s="1"/>
  <c r="F3382" i="1" s="1"/>
  <c r="F3376" i="1"/>
  <c r="F3375" i="1" s="1"/>
  <c r="F3374" i="1" s="1"/>
  <c r="F3370" i="1"/>
  <c r="F3369" i="1" s="1"/>
  <c r="F3367" i="1"/>
  <c r="F3361" i="1"/>
  <c r="F3358" i="1"/>
  <c r="F3357" i="1" s="1"/>
  <c r="F3354" i="1"/>
  <c r="F3352" i="1"/>
  <c r="F3349" i="1"/>
  <c r="F3347" i="1"/>
  <c r="F3340" i="1"/>
  <c r="F3338" i="1"/>
  <c r="F3335" i="1"/>
  <c r="F3334" i="1" s="1"/>
  <c r="F3328" i="1"/>
  <c r="F3327" i="1" s="1"/>
  <c r="F3326" i="1" s="1"/>
  <c r="F3324" i="1"/>
  <c r="F3323" i="1" s="1"/>
  <c r="F3321" i="1"/>
  <c r="F3319" i="1"/>
  <c r="F3315" i="1"/>
  <c r="F3309" i="1"/>
  <c r="F3306" i="1"/>
  <c r="F3305" i="1" s="1"/>
  <c r="F3302" i="1"/>
  <c r="F3301" i="1" s="1"/>
  <c r="F3293" i="1"/>
  <c r="F3291" i="1"/>
  <c r="F3282" i="1"/>
  <c r="F3275" i="1"/>
  <c r="F3271" i="1"/>
  <c r="F3268" i="1"/>
  <c r="F3266" i="1"/>
  <c r="F3263" i="1"/>
  <c r="F3259" i="1"/>
  <c r="F3252" i="1"/>
  <c r="F3249" i="1"/>
  <c r="F3247" i="1"/>
  <c r="F3243" i="1"/>
  <c r="F3241" i="1"/>
  <c r="F3235" i="1"/>
  <c r="F3233" i="1"/>
  <c r="F3227" i="1"/>
  <c r="F3220" i="1"/>
  <c r="F3219" i="1" s="1"/>
  <c r="F3215" i="1"/>
  <c r="F3212" i="1"/>
  <c r="F3209" i="1"/>
  <c r="F3206" i="1"/>
  <c r="F3203" i="1"/>
  <c r="F3200" i="1"/>
  <c r="F3196" i="1"/>
  <c r="F3195" i="1" s="1"/>
  <c r="F3191" i="1"/>
  <c r="F3188" i="1"/>
  <c r="F3185" i="1"/>
  <c r="F3182" i="1"/>
  <c r="F3179" i="1"/>
  <c r="F3176" i="1"/>
  <c r="F3171" i="1"/>
  <c r="F3170" i="1" s="1"/>
  <c r="F3169" i="1" s="1"/>
  <c r="F3167" i="1"/>
  <c r="F3166" i="1" s="1"/>
  <c r="F3162" i="1"/>
  <c r="F3161" i="1" s="1"/>
  <c r="F3159" i="1"/>
  <c r="F3152" i="1"/>
  <c r="F3147" i="1"/>
  <c r="F3143" i="1"/>
  <c r="F3140" i="1"/>
  <c r="F3138" i="1"/>
  <c r="F3134" i="1"/>
  <c r="F3133" i="1" s="1"/>
  <c r="F3131" i="1"/>
  <c r="F3128" i="1"/>
  <c r="F3125" i="1"/>
  <c r="F3124" i="1" s="1"/>
  <c r="F3122" i="1"/>
  <c r="F3121" i="1" s="1"/>
  <c r="F3119" i="1"/>
  <c r="F3113" i="1"/>
  <c r="F3108" i="1"/>
  <c r="F3103" i="1"/>
  <c r="F3099" i="1"/>
  <c r="F3097" i="1"/>
  <c r="F3093" i="1"/>
  <c r="F3089" i="1"/>
  <c r="F3086" i="1"/>
  <c r="F3078" i="1"/>
  <c r="F3075" i="1"/>
  <c r="F3071" i="1"/>
  <c r="F3067" i="1"/>
  <c r="F3065" i="1"/>
  <c r="F3063" i="1"/>
  <c r="F3058" i="1"/>
  <c r="F3057" i="1" s="1"/>
  <c r="F3054" i="1"/>
  <c r="F3053" i="1" s="1"/>
  <c r="F3045" i="1"/>
  <c r="F3043" i="1"/>
  <c r="F3034" i="1"/>
  <c r="F3027" i="1"/>
  <c r="F3022" i="1"/>
  <c r="F3018" i="1"/>
  <c r="F3016" i="1"/>
  <c r="F3012" i="1"/>
  <c r="F3008" i="1"/>
  <c r="F3007" i="1" s="1"/>
  <c r="F3002" i="1"/>
  <c r="F3001" i="1" s="1"/>
  <c r="F2997" i="1"/>
  <c r="F2996" i="1" s="1"/>
  <c r="F2993" i="1"/>
  <c r="F2992" i="1" s="1"/>
  <c r="F2986" i="1"/>
  <c r="F2984" i="1"/>
  <c r="F2976" i="1"/>
  <c r="F2970" i="1"/>
  <c r="F2967" i="1"/>
  <c r="F2964" i="1"/>
  <c r="F2962" i="1"/>
  <c r="F2958" i="1"/>
  <c r="F2956" i="1"/>
  <c r="F2954" i="1"/>
  <c r="F2952" i="1"/>
  <c r="F2948" i="1"/>
  <c r="F2946" i="1" s="1"/>
  <c r="F2940" i="1"/>
  <c r="F2937" i="1"/>
  <c r="F2935" i="1"/>
  <c r="F2932" i="1"/>
  <c r="F2931" i="1" s="1"/>
  <c r="F2929" i="1"/>
  <c r="F2924" i="1"/>
  <c r="F2921" i="1"/>
  <c r="F2918" i="1"/>
  <c r="F2915" i="1"/>
  <c r="F2913" i="1"/>
  <c r="F2909" i="1"/>
  <c r="F2908" i="1" s="1"/>
  <c r="F2907" i="1" s="1"/>
  <c r="F2905" i="1"/>
  <c r="F2903" i="1"/>
  <c r="F2899" i="1"/>
  <c r="F2897" i="1"/>
  <c r="F2892" i="1"/>
  <c r="F2890" i="1"/>
  <c r="F2887" i="1"/>
  <c r="F2882" i="1"/>
  <c r="F2880" i="1"/>
  <c r="F2877" i="1"/>
  <c r="F2875" i="1"/>
  <c r="F2871" i="1"/>
  <c r="F2870" i="1" s="1"/>
  <c r="F2867" i="1"/>
  <c r="F2865" i="1"/>
  <c r="F2861" i="1"/>
  <c r="F2860" i="1" s="1"/>
  <c r="F2853" i="1"/>
  <c r="F2852" i="1" s="1"/>
  <c r="F2851" i="1" s="1"/>
  <c r="F2849" i="1"/>
  <c r="F2848" i="1" s="1"/>
  <c r="F2843" i="1"/>
  <c r="F2841" i="1"/>
  <c r="F2837" i="1"/>
  <c r="F2836" i="1" s="1"/>
  <c r="F2834" i="1"/>
  <c r="F2833" i="1" s="1"/>
  <c r="F2831" i="1"/>
  <c r="F2830" i="1" s="1"/>
  <c r="F2827" i="1"/>
  <c r="F2826" i="1" s="1"/>
  <c r="F2824" i="1"/>
  <c r="F2819" i="1"/>
  <c r="F2817" i="1"/>
  <c r="F2814" i="1"/>
  <c r="F2813" i="1" s="1"/>
  <c r="F2809" i="1"/>
  <c r="F2808" i="1" s="1"/>
  <c r="F2807" i="1" s="1"/>
  <c r="F2805" i="1"/>
  <c r="F2804" i="1" s="1"/>
  <c r="F2801" i="1"/>
  <c r="F2800" i="1" s="1"/>
  <c r="F2797" i="1"/>
  <c r="F2796" i="1" s="1"/>
  <c r="F2794" i="1"/>
  <c r="F2792" i="1"/>
  <c r="F2790" i="1"/>
  <c r="F2785" i="1"/>
  <c r="F2783" i="1"/>
  <c r="F2780" i="1"/>
  <c r="F2779" i="1" s="1"/>
  <c r="F2776" i="1"/>
  <c r="F2775" i="1" s="1"/>
  <c r="F2773" i="1"/>
  <c r="F2770" i="1"/>
  <c r="F2768" i="1"/>
  <c r="F2760" i="1"/>
  <c r="F2759" i="1" s="1"/>
  <c r="F2755" i="1"/>
  <c r="F2753" i="1"/>
  <c r="F2750" i="1"/>
  <c r="F2747" i="1"/>
  <c r="F2746" i="1" s="1"/>
  <c r="F2742" i="1"/>
  <c r="F2741" i="1" s="1"/>
  <c r="F2737" i="1"/>
  <c r="F2735" i="1"/>
  <c r="F2732" i="1"/>
  <c r="F2729" i="1"/>
  <c r="F2728" i="1" s="1"/>
  <c r="F2724" i="1"/>
  <c r="F2723" i="1" s="1"/>
  <c r="F2721" i="1"/>
  <c r="F2720" i="1" s="1"/>
  <c r="F2717" i="1"/>
  <c r="F2716" i="1" s="1"/>
  <c r="F2714" i="1"/>
  <c r="F2712" i="1"/>
  <c r="F2707" i="1"/>
  <c r="F2704" i="1"/>
  <c r="F2703" i="1" s="1"/>
  <c r="F2701" i="1"/>
  <c r="F2700" i="1" s="1"/>
  <c r="F2697" i="1"/>
  <c r="F2691" i="1"/>
  <c r="F2686" i="1"/>
  <c r="F2683" i="1"/>
  <c r="F2679" i="1"/>
  <c r="F2678" i="1" s="1"/>
  <c r="F2675" i="1"/>
  <c r="F2674" i="1" s="1"/>
  <c r="F2672" i="1"/>
  <c r="F2671" i="1" s="1"/>
  <c r="F2668" i="1"/>
  <c r="F2666" i="1"/>
  <c r="F2661" i="1"/>
  <c r="F2655" i="1"/>
  <c r="F2651" i="1"/>
  <c r="F2647" i="1"/>
  <c r="F2644" i="1"/>
  <c r="F2640" i="1"/>
  <c r="F2639" i="1" s="1"/>
  <c r="F2637" i="1"/>
  <c r="F2635" i="1"/>
  <c r="F2629" i="1"/>
  <c r="F2626" i="1"/>
  <c r="F2621" i="1"/>
  <c r="F2620" i="1" s="1"/>
  <c r="F2618" i="1"/>
  <c r="F2617" i="1" s="1"/>
  <c r="F2613" i="1"/>
  <c r="F2612" i="1" s="1"/>
  <c r="F2604" i="1"/>
  <c r="F2602" i="1"/>
  <c r="F2592" i="1"/>
  <c r="F2585" i="1"/>
  <c r="F2581" i="1"/>
  <c r="F2577" i="1"/>
  <c r="F2575" i="1"/>
  <c r="F2571" i="1"/>
  <c r="F2567" i="1"/>
  <c r="F2566" i="1" s="1"/>
  <c r="F2564" i="1"/>
  <c r="F2562" i="1"/>
  <c r="F2556" i="1"/>
  <c r="F2554" i="1"/>
  <c r="F2551" i="1"/>
  <c r="F2550" i="1" s="1"/>
  <c r="F2546" i="1"/>
  <c r="F2545" i="1" s="1"/>
  <c r="F2543" i="1"/>
  <c r="F2542" i="1" s="1"/>
  <c r="F2538" i="1"/>
  <c r="F2537" i="1" s="1"/>
  <c r="F2529" i="1"/>
  <c r="F2524" i="1"/>
  <c r="F2521" i="1"/>
  <c r="F2518" i="1"/>
  <c r="F2515" i="1"/>
  <c r="F2514" i="1" s="1"/>
  <c r="F2511" i="1"/>
  <c r="F2509" i="1"/>
  <c r="F2502" i="1"/>
  <c r="F2501" i="1" s="1"/>
  <c r="F2499" i="1"/>
  <c r="F2497" i="1"/>
  <c r="F2494" i="1"/>
  <c r="F2492" i="1"/>
  <c r="F2487" i="1"/>
  <c r="F2486" i="1" s="1"/>
  <c r="F2484" i="1"/>
  <c r="F2482" i="1"/>
  <c r="F2479" i="1"/>
  <c r="F2477" i="1"/>
  <c r="F2472" i="1"/>
  <c r="F2470" i="1"/>
  <c r="F2466" i="1"/>
  <c r="F2465" i="1" s="1"/>
  <c r="F2462" i="1"/>
  <c r="F2460" i="1"/>
  <c r="F2456" i="1"/>
  <c r="F2455" i="1" s="1"/>
  <c r="F2452" i="1"/>
  <c r="F2451" i="1" s="1"/>
  <c r="F2449" i="1"/>
  <c r="F2448" i="1" s="1"/>
  <c r="F2445" i="1"/>
  <c r="F2443" i="1"/>
  <c r="F2439" i="1"/>
  <c r="F2438" i="1" s="1"/>
  <c r="F2435" i="1"/>
  <c r="F2433" i="1"/>
  <c r="F2428" i="1"/>
  <c r="F2427" i="1" s="1"/>
  <c r="F2425" i="1"/>
  <c r="F2423" i="1"/>
  <c r="F2419" i="1"/>
  <c r="F2418" i="1" s="1"/>
  <c r="F2409" i="1"/>
  <c r="F2406" i="1"/>
  <c r="F2405" i="1" s="1"/>
  <c r="F2402" i="1"/>
  <c r="F2400" i="1"/>
  <c r="F2395" i="1"/>
  <c r="F2394" i="1" s="1"/>
  <c r="F2391" i="1"/>
  <c r="F2389" i="1"/>
  <c r="F2386" i="1"/>
  <c r="F2384" i="1"/>
  <c r="F2377" i="1"/>
  <c r="F2374" i="1"/>
  <c r="F2371" i="1"/>
  <c r="F2370" i="1" s="1"/>
  <c r="F2367" i="1"/>
  <c r="F2365" i="1"/>
  <c r="F2362" i="1"/>
  <c r="F2360" i="1"/>
  <c r="F2358" i="1"/>
  <c r="F2351" i="1"/>
  <c r="F2346" i="1"/>
  <c r="F2342" i="1"/>
  <c r="F2341" i="1" s="1"/>
  <c r="F2338" i="1"/>
  <c r="F2337" i="1" s="1"/>
  <c r="F2335" i="1"/>
  <c r="F2328" i="1"/>
  <c r="F2325" i="1"/>
  <c r="F2322" i="1"/>
  <c r="F2321" i="1" s="1"/>
  <c r="F2319" i="1"/>
  <c r="F2317" i="1"/>
  <c r="F2310" i="1"/>
  <c r="F2307" i="1"/>
  <c r="F2305" i="1"/>
  <c r="F2303" i="1"/>
  <c r="F2300" i="1"/>
  <c r="F2298" i="1"/>
  <c r="F2294" i="1"/>
  <c r="F2291" i="1"/>
  <c r="F2289" i="1"/>
  <c r="F2286" i="1"/>
  <c r="F2284" i="1"/>
  <c r="F2280" i="1"/>
  <c r="F2277" i="1"/>
  <c r="F2275" i="1"/>
  <c r="F2272" i="1"/>
  <c r="F2270" i="1"/>
  <c r="F2265" i="1"/>
  <c r="F2261" i="1"/>
  <c r="F2255" i="1"/>
  <c r="F2251" i="1"/>
  <c r="F2249" i="1"/>
  <c r="F2244" i="1"/>
  <c r="F2243" i="1" s="1"/>
  <c r="F2242" i="1" s="1"/>
  <c r="F2240" i="1"/>
  <c r="F2238" i="1"/>
  <c r="F2234" i="1"/>
  <c r="F2231" i="1"/>
  <c r="F2224" i="1"/>
  <c r="F2219" i="1"/>
  <c r="F2217" i="1"/>
  <c r="F2210" i="1"/>
  <c r="F2205" i="1"/>
  <c r="F2201" i="1"/>
  <c r="F2198" i="1"/>
  <c r="F2197" i="1" s="1"/>
  <c r="F2194" i="1"/>
  <c r="F2193" i="1" s="1"/>
  <c r="F2191" i="1"/>
  <c r="F2188" i="1"/>
  <c r="F2185" i="1"/>
  <c r="F2181" i="1"/>
  <c r="F2178" i="1"/>
  <c r="F2175" i="1"/>
  <c r="F2172" i="1"/>
  <c r="F2169" i="1"/>
  <c r="F2165" i="1"/>
  <c r="F2163" i="1"/>
  <c r="F2159" i="1"/>
  <c r="F2152" i="1"/>
  <c r="F2149" i="1"/>
  <c r="F2146" i="1"/>
  <c r="F2145" i="1" s="1"/>
  <c r="F2140" i="1"/>
  <c r="F2139" i="1" s="1"/>
  <c r="F2131" i="1"/>
  <c r="F2129" i="1"/>
  <c r="F2119" i="1"/>
  <c r="F2113" i="1"/>
  <c r="F2108" i="1"/>
  <c r="F2105" i="1"/>
  <c r="F2103" i="1"/>
  <c r="F2101" i="1"/>
  <c r="F2097" i="1"/>
  <c r="F2095" i="1"/>
  <c r="F2092" i="1"/>
  <c r="F2089" i="1"/>
  <c r="F2082" i="1"/>
  <c r="F2080" i="1"/>
  <c r="F2077" i="1"/>
  <c r="F2076" i="1" s="1"/>
  <c r="F2072" i="1"/>
  <c r="F2071" i="1" s="1"/>
  <c r="F2063" i="1"/>
  <c r="F2061" i="1"/>
  <c r="F2051" i="1"/>
  <c r="F2045" i="1"/>
  <c r="F2040" i="1"/>
  <c r="F2036" i="1"/>
  <c r="F2035" i="1" s="1"/>
  <c r="F2033" i="1"/>
  <c r="F2031" i="1"/>
  <c r="F2024" i="1"/>
  <c r="F2023" i="1" s="1"/>
  <c r="F2018" i="1"/>
  <c r="F2016" i="1"/>
  <c r="F2012" i="1"/>
  <c r="F2009" i="1"/>
  <c r="F2007" i="1"/>
  <c r="F2005" i="1"/>
  <c r="F2000" i="1"/>
  <c r="F1999" i="1" s="1"/>
  <c r="F1994" i="1"/>
  <c r="F1992" i="1"/>
  <c r="F1988" i="1"/>
  <c r="F1985" i="1"/>
  <c r="F1983" i="1"/>
  <c r="F1981" i="1"/>
  <c r="F1976" i="1"/>
  <c r="F1975" i="1" s="1"/>
  <c r="F1971" i="1"/>
  <c r="F1970" i="1" s="1"/>
  <c r="F1967" i="1"/>
  <c r="F1966" i="1" s="1"/>
  <c r="F1962" i="1"/>
  <c r="F1961" i="1" s="1"/>
  <c r="F1958" i="1"/>
  <c r="F1957" i="1" s="1"/>
  <c r="F1953" i="1"/>
  <c r="F1952" i="1" s="1"/>
  <c r="F1949" i="1"/>
  <c r="F1948" i="1" s="1"/>
  <c r="F1944" i="1"/>
  <c r="F1943" i="1" s="1"/>
  <c r="F1940" i="1"/>
  <c r="F1939" i="1" s="1"/>
  <c r="F1936" i="1"/>
  <c r="F1935" i="1" s="1"/>
  <c r="F1931" i="1"/>
  <c r="F1930" i="1" s="1"/>
  <c r="F1927" i="1"/>
  <c r="F1926" i="1" s="1"/>
  <c r="F1924" i="1"/>
  <c r="F1919" i="1"/>
  <c r="F1917" i="1"/>
  <c r="F1914" i="1"/>
  <c r="F1911" i="1"/>
  <c r="F1909" i="1"/>
  <c r="F1905" i="1"/>
  <c r="F1904" i="1" s="1"/>
  <c r="F1901" i="1"/>
  <c r="F1900" i="1" s="1"/>
  <c r="F1898" i="1"/>
  <c r="F1893" i="1"/>
  <c r="F1891" i="1"/>
  <c r="F1888" i="1"/>
  <c r="F1885" i="1"/>
  <c r="F1883" i="1"/>
  <c r="F1876" i="1"/>
  <c r="F1875" i="1" s="1"/>
  <c r="F1874" i="1" s="1"/>
  <c r="F1871" i="1"/>
  <c r="F1870" i="1" s="1"/>
  <c r="F1869" i="1" s="1"/>
  <c r="F1867" i="1"/>
  <c r="F1865" i="1"/>
  <c r="F1861" i="1"/>
  <c r="F1858" i="1"/>
  <c r="F1856" i="1"/>
  <c r="F1849" i="1"/>
  <c r="F1845" i="1"/>
  <c r="F1844" i="1" s="1"/>
  <c r="F1839" i="1"/>
  <c r="F1838" i="1" s="1"/>
  <c r="F1835" i="1"/>
  <c r="F1834" i="1" s="1"/>
  <c r="F1832" i="1"/>
  <c r="F1828" i="1"/>
  <c r="F1826" i="1"/>
  <c r="F1822" i="1"/>
  <c r="F1820" i="1"/>
  <c r="F1816" i="1"/>
  <c r="F1814" i="1"/>
  <c r="F1807" i="1"/>
  <c r="F1805" i="1"/>
  <c r="F1802" i="1"/>
  <c r="F1801" i="1" s="1"/>
  <c r="F1798" i="1"/>
  <c r="F1796" i="1"/>
  <c r="F1793" i="1"/>
  <c r="F1790" i="1"/>
  <c r="F1788" i="1"/>
  <c r="F1781" i="1"/>
  <c r="F1779" i="1"/>
  <c r="F1775" i="1"/>
  <c r="F1773" i="1"/>
  <c r="F1769" i="1"/>
  <c r="F1762" i="1"/>
  <c r="F1760" i="1"/>
  <c r="F1757" i="1"/>
  <c r="F1756" i="1" s="1"/>
  <c r="F1749" i="1"/>
  <c r="F1748" i="1" s="1"/>
  <c r="F1746" i="1"/>
  <c r="F1742" i="1"/>
  <c r="F1738" i="1"/>
  <c r="F1736" i="1"/>
  <c r="F1733" i="1"/>
  <c r="F1730" i="1"/>
  <c r="F1726" i="1"/>
  <c r="F1725" i="1" s="1"/>
  <c r="F1722" i="1"/>
  <c r="F1721" i="1" s="1"/>
  <c r="F1718" i="1"/>
  <c r="F1714" i="1"/>
  <c r="F1710" i="1"/>
  <c r="F1708" i="1"/>
  <c r="F1705" i="1"/>
  <c r="F1702" i="1"/>
  <c r="F1697" i="1"/>
  <c r="F1696" i="1" s="1"/>
  <c r="F1694" i="1"/>
  <c r="F1693" i="1" s="1"/>
  <c r="F1688" i="1"/>
  <c r="F1687" i="1" s="1"/>
  <c r="F1685" i="1"/>
  <c r="F1683" i="1"/>
  <c r="F1677" i="1"/>
  <c r="F1673" i="1"/>
  <c r="F1670" i="1"/>
  <c r="F1667" i="1"/>
  <c r="F1663" i="1"/>
  <c r="F1661" i="1"/>
  <c r="F1658" i="1"/>
  <c r="F1657" i="1" s="1"/>
  <c r="F1655" i="1"/>
  <c r="F1653" i="1"/>
  <c r="F1650" i="1"/>
  <c r="F1647" i="1"/>
  <c r="F1643" i="1"/>
  <c r="F1641" i="1"/>
  <c r="F1637" i="1"/>
  <c r="F1636" i="1" s="1"/>
  <c r="F1634" i="1"/>
  <c r="F1625" i="1"/>
  <c r="F1623" i="1"/>
  <c r="F1613" i="1"/>
  <c r="F1606" i="1"/>
  <c r="F1602" i="1"/>
  <c r="F1598" i="1"/>
  <c r="F1596" i="1"/>
  <c r="F1592" i="1"/>
  <c r="F1588" i="1"/>
  <c r="F1586" i="1"/>
  <c r="F1583" i="1"/>
  <c r="F1581" i="1"/>
  <c r="F1576" i="1"/>
  <c r="F1573" i="1"/>
  <c r="F1572" i="1" s="1"/>
  <c r="F1567" i="1"/>
  <c r="F1566" i="1" s="1"/>
  <c r="F1558" i="1"/>
  <c r="F1556" i="1"/>
  <c r="F1548" i="1"/>
  <c r="F1543" i="1"/>
  <c r="F1540" i="1"/>
  <c r="F1536" i="1"/>
  <c r="F1532" i="1"/>
  <c r="F1528" i="1"/>
  <c r="F1526" i="1"/>
  <c r="F1523" i="1"/>
  <c r="F1521" i="1"/>
  <c r="F1515" i="1"/>
  <c r="F1514" i="1" s="1"/>
  <c r="F1513" i="1" s="1"/>
  <c r="F1511" i="1"/>
  <c r="F1510" i="1" s="1"/>
  <c r="F1503" i="1"/>
  <c r="F1502" i="1" s="1"/>
  <c r="F1500" i="1"/>
  <c r="F1498" i="1"/>
  <c r="F1494" i="1"/>
  <c r="F1493" i="1" s="1"/>
  <c r="F1491" i="1"/>
  <c r="F1484" i="1"/>
  <c r="F1482" i="1"/>
  <c r="F1477" i="1"/>
  <c r="F1474" i="1"/>
  <c r="F1469" i="1"/>
  <c r="F1468" i="1" s="1"/>
  <c r="F1466" i="1"/>
  <c r="F1463" i="1"/>
  <c r="F1460" i="1"/>
  <c r="F1456" i="1"/>
  <c r="F1454" i="1"/>
  <c r="F1450" i="1"/>
  <c r="F1449" i="1" s="1"/>
  <c r="F1447" i="1"/>
  <c r="F1444" i="1"/>
  <c r="F1441" i="1"/>
  <c r="F1438" i="1"/>
  <c r="F1436" i="1"/>
  <c r="F1431" i="1"/>
  <c r="F1430" i="1" s="1"/>
  <c r="F1428" i="1"/>
  <c r="F1427" i="1"/>
  <c r="F1424" i="1"/>
  <c r="F1418" i="1"/>
  <c r="F1414" i="1"/>
  <c r="F1413" i="1" s="1"/>
  <c r="F1412" i="1" s="1"/>
  <c r="F1410" i="1"/>
  <c r="F1409" i="1" s="1"/>
  <c r="F1408" i="1" s="1"/>
  <c r="F1406" i="1"/>
  <c r="F1404" i="1"/>
  <c r="F1401" i="1"/>
  <c r="F1395" i="1"/>
  <c r="F1391" i="1"/>
  <c r="F1389" i="1"/>
  <c r="F1386" i="1"/>
  <c r="F1384" i="1"/>
  <c r="F1382" i="1"/>
  <c r="F1375" i="1"/>
  <c r="F1371" i="1"/>
  <c r="F1369" i="1"/>
  <c r="F1366" i="1"/>
  <c r="F1364" i="1"/>
  <c r="F1358" i="1"/>
  <c r="F1356" i="1"/>
  <c r="F1349" i="1"/>
  <c r="F1348" i="1" s="1"/>
  <c r="F1346" i="1"/>
  <c r="F1344" i="1"/>
  <c r="F1342" i="1"/>
  <c r="F1339" i="1"/>
  <c r="F1337" i="1"/>
  <c r="F1332" i="1"/>
  <c r="F1331" i="1" s="1"/>
  <c r="F1329" i="1"/>
  <c r="F1325" i="1"/>
  <c r="F1323" i="1"/>
  <c r="F1320" i="1"/>
  <c r="F1318" i="1"/>
  <c r="F1314" i="1"/>
  <c r="F1313" i="1" s="1"/>
  <c r="F1311" i="1"/>
  <c r="F1307" i="1"/>
  <c r="F1305" i="1"/>
  <c r="F1302" i="1"/>
  <c r="F1300" i="1"/>
  <c r="F1295" i="1"/>
  <c r="F1294" i="1" s="1"/>
  <c r="F1292" i="1"/>
  <c r="F1288" i="1"/>
  <c r="F1286" i="1"/>
  <c r="F1284" i="1"/>
  <c r="F1281" i="1"/>
  <c r="F1279" i="1"/>
  <c r="F1275" i="1"/>
  <c r="F1274" i="1" s="1"/>
  <c r="F1272" i="1"/>
  <c r="F1268" i="1"/>
  <c r="F1266" i="1"/>
  <c r="F1264" i="1"/>
  <c r="F1261" i="1"/>
  <c r="F1259" i="1"/>
  <c r="F1253" i="1"/>
  <c r="F1252" i="1" s="1"/>
  <c r="F1249" i="1"/>
  <c r="F1247" i="1"/>
  <c r="F1244" i="1"/>
  <c r="F1242" i="1"/>
  <c r="F1237" i="1"/>
  <c r="F1234" i="1"/>
  <c r="F1231" i="1"/>
  <c r="F1229" i="1"/>
  <c r="F1224" i="1"/>
  <c r="F1223" i="1" s="1"/>
  <c r="F1221" i="1"/>
  <c r="F1219" i="1"/>
  <c r="F1214" i="1"/>
  <c r="F1211" i="1"/>
  <c r="F1208" i="1"/>
  <c r="F1206" i="1"/>
  <c r="F1202" i="1"/>
  <c r="F1199" i="1"/>
  <c r="F1196" i="1"/>
  <c r="F1194" i="1"/>
  <c r="F1189" i="1"/>
  <c r="F1187" i="1"/>
  <c r="F1183" i="1"/>
  <c r="F1181" i="1"/>
  <c r="F1178" i="1"/>
  <c r="F1174" i="1"/>
  <c r="F1171" i="1"/>
  <c r="F1166" i="1"/>
  <c r="F1165" i="1" s="1"/>
  <c r="F1164" i="1" s="1"/>
  <c r="F1160" i="1"/>
  <c r="F1158" i="1"/>
  <c r="F1155" i="1"/>
  <c r="F1154" i="1" s="1"/>
  <c r="F1152" i="1"/>
  <c r="F1150" i="1"/>
  <c r="F1144" i="1"/>
  <c r="F1140" i="1"/>
  <c r="F1137" i="1"/>
  <c r="F1132" i="1"/>
  <c r="F1131" i="1" s="1"/>
  <c r="F1128" i="1"/>
  <c r="F1127" i="1" s="1"/>
  <c r="F1125" i="1"/>
  <c r="F1122" i="1"/>
  <c r="F1104" i="1"/>
  <c r="F1103" i="1" s="1"/>
  <c r="F1100" i="1"/>
  <c r="F1099" i="1" s="1"/>
  <c r="F1097" i="1"/>
  <c r="F1093" i="1"/>
  <c r="F1090" i="1"/>
  <c r="F1088" i="1"/>
  <c r="F1085" i="1"/>
  <c r="F1082" i="1"/>
  <c r="F1077" i="1"/>
  <c r="F1076" i="1" s="1"/>
  <c r="F1073" i="1"/>
  <c r="F1071" i="1"/>
  <c r="F1068" i="1"/>
  <c r="F1066" i="1"/>
  <c r="F1062" i="1"/>
  <c r="F1060" i="1"/>
  <c r="F1058" i="1"/>
  <c r="F1055" i="1"/>
  <c r="F1053" i="1"/>
  <c r="F1047" i="1"/>
  <c r="F1042" i="1"/>
  <c r="F1041" i="1" s="1"/>
  <c r="F1038" i="1"/>
  <c r="F1037" i="1" s="1"/>
  <c r="F1033" i="1"/>
  <c r="F1032" i="1" s="1"/>
  <c r="F1024" i="1"/>
  <c r="F1022" i="1"/>
  <c r="F1012" i="1"/>
  <c r="F1006" i="1"/>
  <c r="F1001" i="1"/>
  <c r="F996" i="1"/>
  <c r="F994" i="1"/>
  <c r="F991" i="1"/>
  <c r="F985" i="1"/>
  <c r="F983" i="1"/>
  <c r="F978" i="1"/>
  <c r="F976" i="1"/>
  <c r="F971" i="1"/>
  <c r="F966" i="1"/>
  <c r="F963" i="1"/>
  <c r="F960" i="1"/>
  <c r="F958" i="1"/>
  <c r="F954" i="1"/>
  <c r="F952" i="1"/>
  <c r="F946" i="1"/>
  <c r="F945" i="1" s="1"/>
  <c r="F940" i="1"/>
  <c r="F937" i="1"/>
  <c r="F934" i="1"/>
  <c r="F932" i="1"/>
  <c r="F928" i="1"/>
  <c r="F927" i="1" s="1"/>
  <c r="F922" i="1"/>
  <c r="F919" i="1"/>
  <c r="F916" i="1"/>
  <c r="F914" i="1"/>
  <c r="F909" i="1"/>
  <c r="F908" i="1" s="1"/>
  <c r="F906" i="1"/>
  <c r="F905" i="1" s="1"/>
  <c r="F903" i="1"/>
  <c r="F899" i="1"/>
  <c r="F895" i="1"/>
  <c r="F893" i="1"/>
  <c r="F889" i="1"/>
  <c r="F888" i="1" s="1"/>
  <c r="F886" i="1"/>
  <c r="F885" i="1" s="1"/>
  <c r="F883" i="1"/>
  <c r="F879" i="1"/>
  <c r="F875" i="1"/>
  <c r="F873" i="1"/>
  <c r="F868" i="1"/>
  <c r="F867" i="1" s="1"/>
  <c r="F866" i="1" s="1"/>
  <c r="F862" i="1"/>
  <c r="F860" i="1"/>
  <c r="F857" i="1"/>
  <c r="F856" i="1" s="1"/>
  <c r="F853" i="1"/>
  <c r="F852" i="1" s="1"/>
  <c r="F851" i="1" s="1"/>
  <c r="F847" i="1"/>
  <c r="F845" i="1"/>
  <c r="F841" i="1"/>
  <c r="F840" i="1" s="1"/>
  <c r="F838" i="1"/>
  <c r="F835" i="1"/>
  <c r="F831" i="1"/>
  <c r="F829" i="1"/>
  <c r="F825" i="1"/>
  <c r="F823" i="1"/>
  <c r="F819" i="1"/>
  <c r="F817" i="1"/>
  <c r="F815" i="1"/>
  <c r="F812" i="1"/>
  <c r="F810" i="1"/>
  <c r="F804" i="1"/>
  <c r="F800" i="1"/>
  <c r="F798" i="1"/>
  <c r="F795" i="1"/>
  <c r="F789" i="1"/>
  <c r="F787" i="1"/>
  <c r="F783" i="1"/>
  <c r="F782" i="1" s="1"/>
  <c r="F780" i="1"/>
  <c r="F778" i="1"/>
  <c r="F775" i="1"/>
  <c r="F773" i="1"/>
  <c r="F768" i="1"/>
  <c r="F766" i="1"/>
  <c r="F763" i="1"/>
  <c r="F762" i="1" s="1"/>
  <c r="F760" i="1"/>
  <c r="F758" i="1"/>
  <c r="F755" i="1"/>
  <c r="F754" i="1" s="1"/>
  <c r="F748" i="1"/>
  <c r="F747" i="1" s="1"/>
  <c r="F746" i="1" s="1"/>
  <c r="F744" i="1"/>
  <c r="F742" i="1"/>
  <c r="F739" i="1"/>
  <c r="F735" i="1"/>
  <c r="F734" i="1" s="1"/>
  <c r="F729" i="1"/>
  <c r="F728" i="1" s="1"/>
  <c r="F727" i="1" s="1"/>
  <c r="F725" i="1"/>
  <c r="F724" i="1" s="1"/>
  <c r="F723" i="1" s="1"/>
  <c r="F721" i="1"/>
  <c r="F719" i="1"/>
  <c r="F716" i="1"/>
  <c r="F714" i="1"/>
  <c r="F706" i="1"/>
  <c r="F704" i="1"/>
  <c r="F701" i="1"/>
  <c r="F700" i="1" s="1"/>
  <c r="F696" i="1"/>
  <c r="F695" i="1" s="1"/>
  <c r="F687" i="1"/>
  <c r="F677" i="1"/>
  <c r="F670" i="1"/>
  <c r="F665" i="1"/>
  <c r="F661" i="1"/>
  <c r="F659" i="1"/>
  <c r="F657" i="1"/>
  <c r="F653" i="1"/>
  <c r="F652" i="1" s="1"/>
  <c r="F650" i="1"/>
  <c r="F648" i="1"/>
  <c r="F646" i="1"/>
  <c r="F642" i="1"/>
  <c r="F640" i="1"/>
  <c r="F632" i="1"/>
  <c r="F629" i="1"/>
  <c r="F626" i="1"/>
  <c r="F625" i="1" s="1"/>
  <c r="F622" i="1"/>
  <c r="F619" i="1"/>
  <c r="F612" i="1"/>
  <c r="F602" i="1"/>
  <c r="F595" i="1"/>
  <c r="F590" i="1"/>
  <c r="F586" i="1"/>
  <c r="F584" i="1"/>
  <c r="F582" i="1"/>
  <c r="F575" i="1"/>
  <c r="F574" i="1" s="1"/>
  <c r="F573" i="1" s="1"/>
  <c r="F571" i="1"/>
  <c r="F570" i="1" s="1"/>
  <c r="F568" i="1"/>
  <c r="F567" i="1" s="1"/>
  <c r="F564" i="1"/>
  <c r="F563" i="1" s="1"/>
  <c r="F562" i="1" s="1"/>
  <c r="F560" i="1"/>
  <c r="F559" i="1" s="1"/>
  <c r="F555" i="1"/>
  <c r="F553" i="1"/>
  <c r="F548" i="1"/>
  <c r="F547" i="1" s="1"/>
  <c r="F546" i="1" s="1"/>
  <c r="F544" i="1"/>
  <c r="F542" i="1"/>
  <c r="F540" i="1"/>
  <c r="F537" i="1"/>
  <c r="F535" i="1"/>
  <c r="F530" i="1"/>
  <c r="F526" i="1"/>
  <c r="F525" i="1" s="1"/>
  <c r="F517" i="1"/>
  <c r="F516" i="1" s="1"/>
  <c r="F513" i="1"/>
  <c r="F512" i="1" s="1"/>
  <c r="F509" i="1"/>
  <c r="F507" i="1"/>
  <c r="F498" i="1"/>
  <c r="F493" i="1"/>
  <c r="F489" i="1"/>
  <c r="F485" i="1"/>
  <c r="F483" i="1"/>
  <c r="F481" i="1"/>
  <c r="F474" i="1"/>
  <c r="F473" i="1" s="1"/>
  <c r="F470" i="1"/>
  <c r="F469" i="1" s="1"/>
  <c r="F466" i="1"/>
  <c r="F464" i="1"/>
  <c r="F455" i="1"/>
  <c r="F450" i="1"/>
  <c r="F446" i="1"/>
  <c r="F442" i="1"/>
  <c r="F440" i="1"/>
  <c r="F438" i="1"/>
  <c r="F433" i="1"/>
  <c r="F432" i="1" s="1"/>
  <c r="F431" i="1" s="1"/>
  <c r="F429" i="1"/>
  <c r="F426" i="1"/>
  <c r="F423" i="1"/>
  <c r="F422" i="1" s="1"/>
  <c r="F420" i="1"/>
  <c r="F415" i="1"/>
  <c r="F411" i="1"/>
  <c r="F408" i="1"/>
  <c r="F405" i="1"/>
  <c r="F402" i="1"/>
  <c r="F398" i="1"/>
  <c r="F396" i="1"/>
  <c r="F392" i="1"/>
  <c r="F390" i="1"/>
  <c r="F385" i="1"/>
  <c r="F383" i="1"/>
  <c r="F375" i="1"/>
  <c r="F372" i="1"/>
  <c r="F367" i="1"/>
  <c r="F364" i="1"/>
  <c r="F362" i="1"/>
  <c r="F358" i="1"/>
  <c r="F354" i="1"/>
  <c r="F350" i="1"/>
  <c r="F347" i="1"/>
  <c r="F346" i="1" s="1"/>
  <c r="F343" i="1"/>
  <c r="F341" i="1"/>
  <c r="F336" i="1"/>
  <c r="F335" i="1" s="1"/>
  <c r="F333" i="1"/>
  <c r="F331" i="1"/>
  <c r="F322" i="1"/>
  <c r="F317" i="1"/>
  <c r="F313" i="1"/>
  <c r="F309" i="1"/>
  <c r="F307" i="1"/>
  <c r="F304" i="1"/>
  <c r="F300" i="1"/>
  <c r="F299" i="1" s="1"/>
  <c r="F297" i="1"/>
  <c r="F296" i="1" s="1"/>
  <c r="F294" i="1"/>
  <c r="F292" i="1"/>
  <c r="F287" i="1"/>
  <c r="F286" i="1" s="1"/>
  <c r="F279" i="1"/>
  <c r="F277" i="1"/>
  <c r="F267" i="1"/>
  <c r="F260" i="1"/>
  <c r="F255" i="1"/>
  <c r="F251" i="1"/>
  <c r="F249" i="1"/>
  <c r="F246" i="1"/>
  <c r="F242" i="1"/>
  <c r="F240" i="1"/>
  <c r="F238" i="1"/>
  <c r="F236" i="1"/>
  <c r="F233" i="1"/>
  <c r="F231" i="1"/>
  <c r="F224" i="1"/>
  <c r="F222" i="1"/>
  <c r="F218" i="1"/>
  <c r="F217" i="1" s="1"/>
  <c r="F215" i="1"/>
  <c r="F214" i="1" s="1"/>
  <c r="F210" i="1"/>
  <c r="F209" i="1" s="1"/>
  <c r="F201" i="1"/>
  <c r="F199" i="1"/>
  <c r="F189" i="1"/>
  <c r="F182" i="1"/>
  <c r="F177" i="1"/>
  <c r="F173" i="1"/>
  <c r="F171" i="1"/>
  <c r="F168" i="1"/>
  <c r="F163" i="1"/>
  <c r="F162" i="1" s="1"/>
  <c r="F161" i="1" s="1"/>
  <c r="F157" i="1"/>
  <c r="F156" i="1" s="1"/>
  <c r="F154" i="1"/>
  <c r="F152" i="1"/>
  <c r="F148" i="1"/>
  <c r="F145" i="1"/>
  <c r="F141" i="1"/>
  <c r="F140" i="1" s="1"/>
  <c r="F139" i="1" s="1"/>
  <c r="F137" i="1"/>
  <c r="F136" i="1" s="1"/>
  <c r="F134" i="1"/>
  <c r="F133" i="1" s="1"/>
  <c r="F131" i="1"/>
  <c r="F122" i="1"/>
  <c r="F121" i="1"/>
  <c r="F120" i="1" s="1"/>
  <c r="F118" i="1"/>
  <c r="F117" i="1" s="1"/>
  <c r="F116" i="1" s="1"/>
  <c r="F110" i="1"/>
  <c r="F108" i="1"/>
  <c r="F105" i="1"/>
  <c r="F104" i="1" s="1"/>
  <c r="F101" i="1"/>
  <c r="F99" i="1"/>
  <c r="F95" i="1"/>
  <c r="F93" i="1"/>
  <c r="F84" i="1"/>
  <c r="F82" i="1"/>
  <c r="F79" i="1"/>
  <c r="F78" i="1" s="1"/>
  <c r="F76" i="1"/>
  <c r="F75" i="1" s="1"/>
  <c r="F71" i="1"/>
  <c r="F68" i="1"/>
  <c r="F64" i="1"/>
  <c r="F62" i="1"/>
  <c r="F58" i="1"/>
  <c r="F55" i="1"/>
  <c r="F54" i="1" s="1"/>
  <c r="F52" i="1"/>
  <c r="F51" i="1" s="1"/>
  <c r="F49" i="1"/>
  <c r="F48" i="1" s="1"/>
  <c r="F41" i="1"/>
  <c r="F31" i="1"/>
  <c r="F24" i="1"/>
  <c r="F19" i="1"/>
  <c r="F15" i="1"/>
  <c r="F13" i="1"/>
  <c r="F10" i="1"/>
  <c r="C1240" i="1" l="1"/>
  <c r="C1239" i="1" s="1"/>
  <c r="C6398" i="1"/>
  <c r="C9249" i="1"/>
  <c r="C9341" i="1"/>
  <c r="C9660" i="1"/>
  <c r="C9640" i="1"/>
  <c r="C3174" i="1"/>
  <c r="C1192" i="1"/>
  <c r="C11071" i="1"/>
  <c r="C7177" i="1"/>
  <c r="C7176" i="1" s="1"/>
  <c r="C7149" i="1" s="1"/>
  <c r="C6540" i="1"/>
  <c r="C1064" i="1"/>
  <c r="C9089" i="1"/>
  <c r="C7030" i="1"/>
  <c r="C7782" i="1"/>
  <c r="C6115" i="1"/>
  <c r="C5084" i="1"/>
  <c r="C6484" i="1"/>
  <c r="C8505" i="1"/>
  <c r="C2642" i="1"/>
  <c r="C1373" i="1"/>
  <c r="G73" i="3"/>
  <c r="C9839" i="1"/>
  <c r="C10654" i="1"/>
  <c r="C9959" i="1"/>
  <c r="C10869" i="1"/>
  <c r="C9749" i="1"/>
  <c r="C5001" i="1"/>
  <c r="C6016" i="1"/>
  <c r="C1907" i="1"/>
  <c r="C4610" i="1"/>
  <c r="C4609" i="1" s="1"/>
  <c r="C4981" i="1"/>
  <c r="C3198" i="1"/>
  <c r="C3173" i="1" s="1"/>
  <c r="C126" i="1"/>
  <c r="C6814" i="1"/>
  <c r="C5432" i="1"/>
  <c r="C7098" i="1"/>
  <c r="C8765" i="1"/>
  <c r="C5266" i="1"/>
  <c r="C8051" i="1"/>
  <c r="C8873" i="1"/>
  <c r="C2340" i="1"/>
  <c r="C10541" i="1"/>
  <c r="C11598" i="1"/>
  <c r="C11595" i="1" s="1"/>
  <c r="C11594" i="1" s="1"/>
  <c r="C11592" i="1" s="1"/>
  <c r="C11591" i="1" s="1"/>
  <c r="C8159" i="1"/>
  <c r="C6378" i="1"/>
  <c r="C6377" i="1" s="1"/>
  <c r="C6340" i="1" s="1"/>
  <c r="C1316" i="1"/>
  <c r="C6671" i="1"/>
  <c r="C9361" i="1"/>
  <c r="C9340" i="1" s="1"/>
  <c r="C9264" i="1"/>
  <c r="C7754" i="1"/>
  <c r="C8825" i="1"/>
  <c r="C930" i="1"/>
  <c r="C3061" i="1"/>
  <c r="C3863" i="1"/>
  <c r="C5319" i="1"/>
  <c r="C5640" i="1"/>
  <c r="C1080" i="1"/>
  <c r="C2268" i="1"/>
  <c r="C2513" i="1"/>
  <c r="C3775" i="1"/>
  <c r="C3774" i="1" s="1"/>
  <c r="C1728" i="1"/>
  <c r="C5143" i="1"/>
  <c r="C9811" i="1"/>
  <c r="C5117" i="1"/>
  <c r="C5116" i="1" s="1"/>
  <c r="C5111" i="1"/>
  <c r="C5103" i="1" s="1"/>
  <c r="C989" i="1"/>
  <c r="C2945" i="1"/>
  <c r="C1257" i="1"/>
  <c r="C550" i="1"/>
  <c r="C3408" i="1"/>
  <c r="C2167" i="1"/>
  <c r="C4057" i="1"/>
  <c r="C5870" i="1"/>
  <c r="C8285" i="1"/>
  <c r="C5208" i="1"/>
  <c r="C5488" i="1"/>
  <c r="C7643" i="1"/>
  <c r="C8174" i="1"/>
  <c r="C1471" i="1"/>
  <c r="C66" i="1"/>
  <c r="C1298" i="1"/>
  <c r="C1645" i="1"/>
  <c r="C1881" i="1"/>
  <c r="C4126" i="1"/>
  <c r="C4944" i="1"/>
  <c r="C7514" i="1"/>
  <c r="C8931" i="1"/>
  <c r="C9197" i="1"/>
  <c r="C8639" i="1"/>
  <c r="C7480" i="1"/>
  <c r="C8845" i="1"/>
  <c r="C8824" i="1" s="1"/>
  <c r="C9614" i="1"/>
  <c r="C8375" i="1"/>
  <c r="C2247" i="1"/>
  <c r="C2246" i="1" s="1"/>
  <c r="C90" i="1"/>
  <c r="C89" i="1" s="1"/>
  <c r="C5666" i="1"/>
  <c r="C3448" i="1"/>
  <c r="C3447" i="1" s="1"/>
  <c r="C1452" i="1"/>
  <c r="C8696" i="1"/>
  <c r="C11261" i="1"/>
  <c r="C7460" i="1"/>
  <c r="C7459" i="1" s="1"/>
  <c r="C436" i="1"/>
  <c r="C3091" i="1"/>
  <c r="C9135" i="1"/>
  <c r="C6424" i="1"/>
  <c r="C3902" i="1"/>
  <c r="C1335" i="1"/>
  <c r="C1334" i="1" s="1"/>
  <c r="C2296" i="1"/>
  <c r="C5390" i="1"/>
  <c r="C524" i="1"/>
  <c r="C523" i="1" s="1"/>
  <c r="C356" i="1"/>
  <c r="C9999" i="1"/>
  <c r="C11616" i="1"/>
  <c r="C11614" i="1" s="1"/>
  <c r="C11613" i="1" s="1"/>
  <c r="C11006" i="1"/>
  <c r="C11538" i="1"/>
  <c r="C3600" i="1"/>
  <c r="C2873" i="1"/>
  <c r="C10451" i="1"/>
  <c r="C11353" i="1"/>
  <c r="C4405" i="1"/>
  <c r="C5370" i="1"/>
  <c r="C4152" i="1"/>
  <c r="C8519" i="1"/>
  <c r="C9401" i="1"/>
  <c r="C11128" i="1"/>
  <c r="C9522" i="1"/>
  <c r="C7890" i="1"/>
  <c r="C2315" i="1"/>
  <c r="C10561" i="1"/>
  <c r="C166" i="1"/>
  <c r="C2911" i="1"/>
  <c r="C3394" i="1"/>
  <c r="C3261" i="1"/>
  <c r="C10032" i="1"/>
  <c r="C871" i="1"/>
  <c r="C1434" i="1"/>
  <c r="C1433" i="1" s="1"/>
  <c r="C2369" i="1"/>
  <c r="C1800" i="1"/>
  <c r="C2430" i="1"/>
  <c r="C3639" i="1"/>
  <c r="C1665" i="1"/>
  <c r="C8265" i="1"/>
  <c r="C8264" i="1" s="1"/>
  <c r="C6135" i="1"/>
  <c r="H6" i="3"/>
  <c r="C5369" i="1"/>
  <c r="C5356" i="1" s="1"/>
  <c r="C2038" i="1"/>
  <c r="C4487" i="1"/>
  <c r="C9919" i="1"/>
  <c r="C9918" i="1" s="1"/>
  <c r="C3746" i="1"/>
  <c r="C3745" i="1" s="1"/>
  <c r="C2196" i="1"/>
  <c r="C2569" i="1"/>
  <c r="C8005" i="1"/>
  <c r="C6220" i="1"/>
  <c r="C8573" i="1"/>
  <c r="C5620" i="1"/>
  <c r="C912" i="1"/>
  <c r="C911" i="1" s="1"/>
  <c r="C400" i="1"/>
  <c r="C1169" i="1"/>
  <c r="C1168" i="1" s="1"/>
  <c r="C1777" i="1"/>
  <c r="C4340" i="1"/>
  <c r="C5958" i="1"/>
  <c r="C6555" i="1"/>
  <c r="C6889" i="1"/>
  <c r="C7223" i="1"/>
  <c r="C8242" i="1"/>
  <c r="C8225" i="1" s="1"/>
  <c r="C7734" i="1"/>
  <c r="C7733" i="1" s="1"/>
  <c r="C7715" i="1" s="1"/>
  <c r="C9315" i="1"/>
  <c r="C11319" i="1"/>
  <c r="C479" i="1"/>
  <c r="C435" i="1" s="1"/>
  <c r="C3818" i="1"/>
  <c r="C3817" i="1" s="1"/>
  <c r="C5725" i="1"/>
  <c r="C5036" i="1"/>
  <c r="C5000" i="1" s="1"/>
  <c r="C10107" i="1"/>
  <c r="C10783" i="1"/>
  <c r="C10706" i="1"/>
  <c r="C4966" i="1"/>
  <c r="C1933" i="1"/>
  <c r="C5552" i="1"/>
  <c r="C6114" i="1"/>
  <c r="C6970" i="1"/>
  <c r="C7282" i="1"/>
  <c r="C7908" i="1"/>
  <c r="C8311" i="1"/>
  <c r="C9639" i="1"/>
  <c r="C1700" i="1"/>
  <c r="C1699" i="1" s="1"/>
  <c r="C3010" i="1"/>
  <c r="C244" i="1"/>
  <c r="C1277" i="1"/>
  <c r="C5790" i="1"/>
  <c r="C8981" i="1"/>
  <c r="C5537" i="1"/>
  <c r="C10729" i="1"/>
  <c r="C11183" i="1"/>
  <c r="C11453" i="1"/>
  <c r="C7336" i="1"/>
  <c r="C8442" i="1"/>
  <c r="C655" i="1"/>
  <c r="C5331" i="1"/>
  <c r="C5318" i="1" s="1"/>
  <c r="C5774" i="1"/>
  <c r="C6760" i="1"/>
  <c r="C3245" i="1"/>
  <c r="C3238" i="1" s="1"/>
  <c r="C3237" i="1" s="1"/>
  <c r="C3222" i="1" s="1"/>
  <c r="C10841" i="1"/>
  <c r="C10820" i="1" s="1"/>
  <c r="C10782" i="1" s="1"/>
  <c r="F73" i="3"/>
  <c r="C11433" i="1"/>
  <c r="C3333" i="1"/>
  <c r="C8543" i="1"/>
  <c r="C10591" i="1"/>
  <c r="C2475" i="1"/>
  <c r="C4255" i="1"/>
  <c r="C4243" i="1" s="1"/>
  <c r="C10202" i="1"/>
  <c r="C753" i="1"/>
  <c r="C6924" i="1"/>
  <c r="C7080" i="1"/>
  <c r="C2282" i="1"/>
  <c r="C2490" i="1"/>
  <c r="C9109" i="1"/>
  <c r="C9088" i="1" s="1"/>
  <c r="C9062" i="1" s="1"/>
  <c r="C11108" i="1"/>
  <c r="C11107" i="1" s="1"/>
  <c r="C6031" i="1"/>
  <c r="C9890" i="1"/>
  <c r="C4548" i="1"/>
  <c r="C1590" i="1"/>
  <c r="C3936" i="1"/>
  <c r="C3670" i="1"/>
  <c r="C522" i="1"/>
  <c r="C6944" i="1"/>
  <c r="C8107" i="1"/>
  <c r="C10326" i="1"/>
  <c r="C1393" i="1"/>
  <c r="C5850" i="1"/>
  <c r="C1130" i="1"/>
  <c r="C2099" i="1"/>
  <c r="C1979" i="1"/>
  <c r="C1978" i="1" s="1"/>
  <c r="C6650" i="1"/>
  <c r="C6161" i="1"/>
  <c r="C11063" i="1"/>
  <c r="C3882" i="1"/>
  <c r="C3991" i="1"/>
  <c r="C3989" i="1" s="1"/>
  <c r="C3988" i="1" s="1"/>
  <c r="C785" i="1"/>
  <c r="C752" i="1" s="1"/>
  <c r="C1227" i="1"/>
  <c r="C1216" i="1" s="1"/>
  <c r="C10382" i="1"/>
  <c r="C302" i="1"/>
  <c r="C2960" i="1"/>
  <c r="C2943" i="1" s="1"/>
  <c r="C9938" i="1"/>
  <c r="C9889" i="1" s="1"/>
  <c r="C10930" i="1"/>
  <c r="C10862" i="1" s="1"/>
  <c r="C10861" i="1" s="1"/>
  <c r="C1204" i="1"/>
  <c r="C1191" i="1" s="1"/>
  <c r="H73" i="3"/>
  <c r="C4200" i="1"/>
  <c r="C10433" i="1"/>
  <c r="C2765" i="1"/>
  <c r="H11150" i="1"/>
  <c r="H11149" i="1" s="1"/>
  <c r="G6" i="3"/>
  <c r="F6" i="3"/>
  <c r="C4867" i="1"/>
  <c r="C4866" i="1" s="1"/>
  <c r="C7403" i="1"/>
  <c r="C956" i="1"/>
  <c r="C2506" i="1"/>
  <c r="C8518" i="1"/>
  <c r="C8493" i="1" s="1"/>
  <c r="C11148" i="1"/>
  <c r="C9467" i="1"/>
  <c r="C10280" i="1"/>
  <c r="C10279" i="1" s="1"/>
  <c r="C1530" i="1"/>
  <c r="C1528" i="1" s="1"/>
  <c r="C1256" i="1"/>
  <c r="C1354" i="1"/>
  <c r="C8426" i="1"/>
  <c r="C11479" i="1"/>
  <c r="H834" i="1"/>
  <c r="H892" i="1"/>
  <c r="C9130" i="1"/>
  <c r="C9129" i="1" s="1"/>
  <c r="C3534" i="1"/>
  <c r="C4841" i="1"/>
  <c r="C4817" i="1" s="1"/>
  <c r="C6838" i="1"/>
  <c r="C7351" i="1"/>
  <c r="C8714" i="1"/>
  <c r="C4780" i="1"/>
  <c r="C2028" i="1"/>
  <c r="C3862" i="1"/>
  <c r="C3861" i="1" s="1"/>
  <c r="C9686" i="1"/>
  <c r="C9681" i="1" s="1"/>
  <c r="C9680" i="1" s="1"/>
  <c r="C10256" i="1"/>
  <c r="C10540" i="1"/>
  <c r="C10501" i="1" s="1"/>
  <c r="C9009" i="1"/>
  <c r="C9552" i="1"/>
  <c r="C8" i="1"/>
  <c r="C2726" i="1"/>
  <c r="C6697" i="1"/>
  <c r="C5142" i="1"/>
  <c r="C6089" i="1"/>
  <c r="C8046" i="1"/>
  <c r="C8045" i="1" s="1"/>
  <c r="C7953" i="1" s="1"/>
  <c r="C9613" i="1"/>
  <c r="C3704" i="1"/>
  <c r="C4720" i="1"/>
  <c r="C6291" i="1"/>
  <c r="C6286" i="1" s="1"/>
  <c r="C6279" i="1" s="1"/>
  <c r="C6271" i="1" s="1"/>
  <c r="C8025" i="1"/>
  <c r="C580" i="1"/>
  <c r="C579" i="1" s="1"/>
  <c r="C578" i="1" s="1"/>
  <c r="C577" i="1" s="1"/>
  <c r="C5896" i="1"/>
  <c r="C6609" i="1"/>
  <c r="C5107" i="1"/>
  <c r="C7775" i="1"/>
  <c r="C7774" i="1" s="1"/>
  <c r="C7574" i="1"/>
  <c r="C1297" i="1"/>
  <c r="C870" i="1"/>
  <c r="C4318" i="1"/>
  <c r="C5072" i="1"/>
  <c r="C5071" i="1" s="1"/>
  <c r="C4943" i="1"/>
  <c r="G2442" i="1"/>
  <c r="G2437" i="1" s="1"/>
  <c r="G107" i="1"/>
  <c r="G103" i="1" s="1"/>
  <c r="G951" i="1"/>
  <c r="G950" i="1" s="1"/>
  <c r="G2896" i="1"/>
  <c r="G2895" i="1" s="1"/>
  <c r="G2961" i="1"/>
  <c r="G6906" i="1"/>
  <c r="G6905" i="1" s="1"/>
  <c r="G9641" i="1"/>
  <c r="H8608" i="1"/>
  <c r="H718" i="1"/>
  <c r="H2297" i="1"/>
  <c r="F5313" i="1"/>
  <c r="F5312" i="1" s="1"/>
  <c r="F5311" i="1" s="1"/>
  <c r="F5325" i="1"/>
  <c r="F7735" i="1"/>
  <c r="G757" i="1"/>
  <c r="G1210" i="1"/>
  <c r="H6890" i="1"/>
  <c r="H7178" i="1"/>
  <c r="H10776" i="1"/>
  <c r="H10775" i="1" s="1"/>
  <c r="H10774" i="1" s="1"/>
  <c r="G9925" i="1"/>
  <c r="G3175" i="1"/>
  <c r="G11109" i="1"/>
  <c r="H1299" i="1"/>
  <c r="H2912" i="1"/>
  <c r="H3137" i="1"/>
  <c r="H3199" i="1"/>
  <c r="H3776" i="1"/>
  <c r="H3920" i="1"/>
  <c r="H4444" i="1"/>
  <c r="H5897" i="1"/>
  <c r="H8513" i="1"/>
  <c r="H8512" i="1" s="1"/>
  <c r="H8704" i="1"/>
  <c r="H8868" i="1"/>
  <c r="H8867" i="1" s="1"/>
  <c r="G5090" i="1"/>
  <c r="G7198" i="1"/>
  <c r="G7262" i="1"/>
  <c r="G4614" i="1"/>
  <c r="F5371" i="1"/>
  <c r="F8218" i="1"/>
  <c r="F8217" i="1" s="1"/>
  <c r="F8216" i="1" s="1"/>
  <c r="F8370" i="1"/>
  <c r="F8982" i="1"/>
  <c r="G67" i="1"/>
  <c r="G9342" i="1"/>
  <c r="F6334" i="1"/>
  <c r="F6333" i="1" s="1"/>
  <c r="F6332" i="1" s="1"/>
  <c r="G738" i="1"/>
  <c r="G5122" i="1"/>
  <c r="G5118" i="1" s="1"/>
  <c r="G5117" i="1" s="1"/>
  <c r="G5116" i="1" s="1"/>
  <c r="G5288" i="1"/>
  <c r="G5287" i="1" s="1"/>
  <c r="G5391" i="1"/>
  <c r="G11051" i="1"/>
  <c r="H566" i="1"/>
  <c r="H1258" i="1"/>
  <c r="H1278" i="1"/>
  <c r="H3449" i="1"/>
  <c r="H5085" i="1"/>
  <c r="H5209" i="1"/>
  <c r="H5276" i="1"/>
  <c r="H8803" i="1"/>
  <c r="H8802" i="1" s="1"/>
  <c r="H8982" i="1"/>
  <c r="H9052" i="1"/>
  <c r="H9051" i="1" s="1"/>
  <c r="H9631" i="1"/>
  <c r="H9984" i="1"/>
  <c r="G115" i="1"/>
  <c r="G6221" i="1"/>
  <c r="G7183" i="1"/>
  <c r="G7709" i="1"/>
  <c r="G7708" i="1" s="1"/>
  <c r="G7707" i="1" s="1"/>
  <c r="G7783" i="1"/>
  <c r="H7956" i="1"/>
  <c r="H8435" i="1"/>
  <c r="H11539" i="1"/>
  <c r="F5720" i="1"/>
  <c r="F6595" i="1"/>
  <c r="G718" i="1"/>
  <c r="G2345" i="1"/>
  <c r="G4191" i="1"/>
  <c r="G6116" i="1"/>
  <c r="G10084" i="1"/>
  <c r="H628" i="1"/>
  <c r="H664" i="1"/>
  <c r="H703" i="1"/>
  <c r="H757" i="1"/>
  <c r="H1304" i="1"/>
  <c r="H1759" i="1"/>
  <c r="H2442" i="1"/>
  <c r="H3535" i="1"/>
  <c r="H6136" i="1"/>
  <c r="H6633" i="1"/>
  <c r="H7198" i="1"/>
  <c r="H8614" i="1"/>
  <c r="G918" i="1"/>
  <c r="H2896" i="1"/>
  <c r="H2895" i="1" s="1"/>
  <c r="H8427" i="1"/>
  <c r="G1435" i="1"/>
  <c r="G2874" i="1"/>
  <c r="G3246" i="1"/>
  <c r="G9960" i="1"/>
  <c r="H1772" i="1"/>
  <c r="H5621" i="1"/>
  <c r="H6611" i="1"/>
  <c r="H6610" i="1" s="1"/>
  <c r="H7777" i="1"/>
  <c r="H7776" i="1" s="1"/>
  <c r="H8386" i="1"/>
  <c r="H9540" i="1"/>
  <c r="H9892" i="1"/>
  <c r="H9891" i="1" s="1"/>
  <c r="H10301" i="1"/>
  <c r="H10327" i="1"/>
  <c r="G765" i="1"/>
  <c r="G878" i="1"/>
  <c r="G1633" i="1"/>
  <c r="G1980" i="1"/>
  <c r="G3735" i="1"/>
  <c r="G3867" i="1"/>
  <c r="G3897" i="1"/>
  <c r="G4111" i="1"/>
  <c r="G4181" i="1"/>
  <c r="G5313" i="1"/>
  <c r="G5312" i="1" s="1"/>
  <c r="G5311" i="1" s="1"/>
  <c r="G6070" i="1"/>
  <c r="G6136" i="1"/>
  <c r="G6299" i="1"/>
  <c r="G6379" i="1"/>
  <c r="G8266" i="1"/>
  <c r="G9265" i="1"/>
  <c r="H2316" i="1"/>
  <c r="H2422" i="1"/>
  <c r="H2421" i="1" s="1"/>
  <c r="H2416" i="1" s="1"/>
  <c r="H2408" i="1" s="1"/>
  <c r="H2404" i="1" s="1"/>
  <c r="H2459" i="1"/>
  <c r="H2454" i="1" s="1"/>
  <c r="H8376" i="1"/>
  <c r="H11056" i="1"/>
  <c r="H11549" i="1"/>
  <c r="G2864" i="1"/>
  <c r="G2859" i="1" s="1"/>
  <c r="G3426" i="1"/>
  <c r="G6930" i="1"/>
  <c r="G6945" i="1"/>
  <c r="H6334" i="1"/>
  <c r="H6333" i="1" s="1"/>
  <c r="H6332" i="1" s="1"/>
  <c r="H6399" i="1"/>
  <c r="H8465" i="1"/>
  <c r="F4479" i="1"/>
  <c r="F8803" i="1"/>
  <c r="F8802" i="1" s="1"/>
  <c r="G1170" i="1"/>
  <c r="G5538" i="1"/>
  <c r="G6978" i="1"/>
  <c r="G8581" i="1"/>
  <c r="H822" i="1"/>
  <c r="H1336" i="1"/>
  <c r="H1403" i="1"/>
  <c r="H1735" i="1"/>
  <c r="H2248" i="1"/>
  <c r="H2302" i="1"/>
  <c r="H3062" i="1"/>
  <c r="H4945" i="1"/>
  <c r="H5002" i="1"/>
  <c r="H7352" i="1"/>
  <c r="H7515" i="1"/>
  <c r="H7644" i="1"/>
  <c r="H9388" i="1"/>
  <c r="H9940" i="1"/>
  <c r="H10179" i="1"/>
  <c r="H10877" i="1"/>
  <c r="H10941" i="1"/>
  <c r="G303" i="1"/>
  <c r="G395" i="1"/>
  <c r="G786" i="1"/>
  <c r="G814" i="1"/>
  <c r="G1228" i="1"/>
  <c r="G1278" i="1"/>
  <c r="G1520" i="1"/>
  <c r="G1585" i="1"/>
  <c r="G3092" i="1"/>
  <c r="G3403" i="1"/>
  <c r="G3529" i="1"/>
  <c r="G3528" i="1" s="1"/>
  <c r="G4279" i="1"/>
  <c r="G4278" i="1" s="1"/>
  <c r="G4868" i="1"/>
  <c r="G4917" i="1"/>
  <c r="G4945" i="1"/>
  <c r="G4973" i="1"/>
  <c r="G5209" i="1"/>
  <c r="G5427" i="1"/>
  <c r="G5426" i="1" s="1"/>
  <c r="G6334" i="1"/>
  <c r="G6333" i="1" s="1"/>
  <c r="G6332" i="1" s="1"/>
  <c r="G6495" i="1"/>
  <c r="G6882" i="1"/>
  <c r="G6881" i="1" s="1"/>
  <c r="G6880" i="1" s="1"/>
  <c r="G6900" i="1"/>
  <c r="G6899" i="1" s="1"/>
  <c r="G6971" i="1"/>
  <c r="G7143" i="1"/>
  <c r="G7396" i="1"/>
  <c r="G7395" i="1" s="1"/>
  <c r="G7394" i="1" s="1"/>
  <c r="G7790" i="1"/>
  <c r="G7916" i="1"/>
  <c r="G7948" i="1"/>
  <c r="G7947" i="1" s="1"/>
  <c r="G7946" i="1" s="1"/>
  <c r="G9619" i="1"/>
  <c r="G10864" i="1"/>
  <c r="G10863" i="1" s="1"/>
  <c r="G10911" i="1"/>
  <c r="G11320" i="1"/>
  <c r="G11599" i="1"/>
  <c r="H872" i="1"/>
  <c r="H936" i="1"/>
  <c r="H1205" i="1"/>
  <c r="H1317" i="1"/>
  <c r="H1525" i="1"/>
  <c r="H1633" i="1"/>
  <c r="H1646" i="1"/>
  <c r="H2508" i="1"/>
  <c r="H2507" i="1" s="1"/>
  <c r="H3021" i="1"/>
  <c r="H3360" i="1"/>
  <c r="H3356" i="1" s="1"/>
  <c r="H4951" i="1"/>
  <c r="H5037" i="1"/>
  <c r="H5282" i="1"/>
  <c r="H5371" i="1"/>
  <c r="H5489" i="1"/>
  <c r="H5610" i="1"/>
  <c r="H6900" i="1"/>
  <c r="H6899" i="1" s="1"/>
  <c r="H8218" i="1"/>
  <c r="H8217" i="1" s="1"/>
  <c r="H8216" i="1" s="1"/>
  <c r="H8246" i="1"/>
  <c r="H8507" i="1"/>
  <c r="H8506" i="1" s="1"/>
  <c r="H8520" i="1"/>
  <c r="H9342" i="1"/>
  <c r="H9661" i="1"/>
  <c r="H9840" i="1"/>
  <c r="H9925" i="1"/>
  <c r="H10001" i="1"/>
  <c r="H10000" i="1" s="1"/>
  <c r="H10166" i="1"/>
  <c r="H10244" i="1"/>
  <c r="H10842" i="1"/>
  <c r="F1193" i="1"/>
  <c r="F1317" i="1"/>
  <c r="F1368" i="1"/>
  <c r="F1394" i="1"/>
  <c r="F6136" i="1"/>
  <c r="G1233" i="1"/>
  <c r="G1246" i="1"/>
  <c r="G1283" i="1"/>
  <c r="G1374" i="1"/>
  <c r="G1394" i="1"/>
  <c r="G1864" i="1"/>
  <c r="G2030" i="1"/>
  <c r="G2029" i="1" s="1"/>
  <c r="G2767" i="1"/>
  <c r="G2766" i="1" s="1"/>
  <c r="F2324" i="1"/>
  <c r="G167" i="1"/>
  <c r="G291" i="1"/>
  <c r="G480" i="1"/>
  <c r="G1640" i="1"/>
  <c r="G1795" i="1"/>
  <c r="G3102" i="1"/>
  <c r="G3449" i="1"/>
  <c r="F1170" i="1"/>
  <c r="F3395" i="1"/>
  <c r="G129" i="1"/>
  <c r="G128" i="1" s="1"/>
  <c r="G127" i="1" s="1"/>
  <c r="G254" i="1"/>
  <c r="G1157" i="1"/>
  <c r="G1322" i="1"/>
  <c r="G1388" i="1"/>
  <c r="G1882" i="1"/>
  <c r="G2011" i="1"/>
  <c r="G2079" i="1"/>
  <c r="G3992" i="1"/>
  <c r="G4205" i="1"/>
  <c r="G4201" i="1" s="1"/>
  <c r="G5198" i="1"/>
  <c r="G5641" i="1"/>
  <c r="G6002" i="1"/>
  <c r="G6017" i="1"/>
  <c r="G7041" i="1"/>
  <c r="G9286" i="1"/>
  <c r="G9531" i="1"/>
  <c r="G9812" i="1"/>
  <c r="G9994" i="1"/>
  <c r="G10334" i="1"/>
  <c r="G10562" i="1"/>
  <c r="G401" i="1"/>
  <c r="G488" i="1"/>
  <c r="G822" i="1"/>
  <c r="G834" i="1"/>
  <c r="G833" i="1" s="1"/>
  <c r="G892" i="1"/>
  <c r="G1121" i="1"/>
  <c r="G1193" i="1"/>
  <c r="G1481" i="1"/>
  <c r="G1539" i="1"/>
  <c r="G1591" i="1"/>
  <c r="G1601" i="1"/>
  <c r="G1960" i="1"/>
  <c r="G1987" i="1"/>
  <c r="G2260" i="1"/>
  <c r="G2422" i="1"/>
  <c r="G2517" i="1"/>
  <c r="G2719" i="1"/>
  <c r="G2840" i="1"/>
  <c r="G3395" i="1"/>
  <c r="G3699" i="1"/>
  <c r="G3776" i="1"/>
  <c r="G3804" i="1"/>
  <c r="G3819" i="1"/>
  <c r="G4925" i="1"/>
  <c r="G4982" i="1"/>
  <c r="G5218" i="1"/>
  <c r="G5376" i="1"/>
  <c r="G5545" i="1"/>
  <c r="G6743" i="1"/>
  <c r="G6829" i="1"/>
  <c r="G6839" i="1"/>
  <c r="G7178" i="1"/>
  <c r="G8011" i="1"/>
  <c r="G8031" i="1"/>
  <c r="G8520" i="1"/>
  <c r="G8544" i="1"/>
  <c r="G8786" i="1"/>
  <c r="G8785" i="1" s="1"/>
  <c r="G9095" i="1"/>
  <c r="G9272" i="1"/>
  <c r="G9320" i="1"/>
  <c r="G9523" i="1"/>
  <c r="G9607" i="1"/>
  <c r="G9606" i="1" s="1"/>
  <c r="G9605" i="1" s="1"/>
  <c r="G10179" i="1"/>
  <c r="G10542" i="1"/>
  <c r="G10567" i="1"/>
  <c r="G10941" i="1"/>
  <c r="G10983" i="1"/>
  <c r="G11439" i="1"/>
  <c r="G3712" i="1"/>
  <c r="G4127" i="1"/>
  <c r="G4406" i="1"/>
  <c r="G4826" i="1"/>
  <c r="G6672" i="1"/>
  <c r="G8376" i="1"/>
  <c r="G9308" i="1"/>
  <c r="G9307" i="1" s="1"/>
  <c r="G9306" i="1" s="1"/>
  <c r="G10459" i="1"/>
  <c r="G10776" i="1"/>
  <c r="G10775" i="1" s="1"/>
  <c r="G10774" i="1" s="1"/>
  <c r="G11162" i="1"/>
  <c r="G11161" i="1" s="1"/>
  <c r="G11549" i="1"/>
  <c r="H349" i="1"/>
  <c r="H488" i="1"/>
  <c r="H1065" i="1"/>
  <c r="H1283" i="1"/>
  <c r="H1729" i="1"/>
  <c r="H2100" i="1"/>
  <c r="H2269" i="1"/>
  <c r="H2283" i="1"/>
  <c r="H2432" i="1"/>
  <c r="H2431" i="1" s="1"/>
  <c r="H2491" i="1"/>
  <c r="H2719" i="1"/>
  <c r="H2840" i="1"/>
  <c r="H2839" i="1" s="1"/>
  <c r="H2874" i="1"/>
  <c r="H3699" i="1"/>
  <c r="H4352" i="1"/>
  <c r="H5332" i="1"/>
  <c r="H6083" i="1"/>
  <c r="H6082" i="1" s="1"/>
  <c r="H6081" i="1" s="1"/>
  <c r="H6860" i="1"/>
  <c r="H7486" i="1"/>
  <c r="H7522" i="1"/>
  <c r="H9687" i="1"/>
  <c r="H10084" i="1"/>
  <c r="H10715" i="1"/>
  <c r="H10827" i="1"/>
  <c r="H10931" i="1"/>
  <c r="H480" i="1"/>
  <c r="H479" i="1" s="1"/>
  <c r="H2643" i="1"/>
  <c r="H3175" i="1"/>
  <c r="H3246" i="1"/>
  <c r="H3519" i="1"/>
  <c r="H3508" i="1" s="1"/>
  <c r="H3735" i="1"/>
  <c r="H3747" i="1"/>
  <c r="H3897" i="1"/>
  <c r="H4273" i="1"/>
  <c r="H4287" i="1"/>
  <c r="H4396" i="1"/>
  <c r="H6495" i="1"/>
  <c r="H7143" i="1"/>
  <c r="H7137" i="1" s="1"/>
  <c r="H7136" i="1" s="1"/>
  <c r="H7634" i="1"/>
  <c r="H7760" i="1"/>
  <c r="H7994" i="1"/>
  <c r="H7993" i="1" s="1"/>
  <c r="H8266" i="1"/>
  <c r="H8370" i="1"/>
  <c r="H8487" i="1"/>
  <c r="H8486" i="1" s="1"/>
  <c r="H8485" i="1" s="1"/>
  <c r="H8544" i="1"/>
  <c r="H8581" i="1"/>
  <c r="H8758" i="1"/>
  <c r="H8757" i="1" s="1"/>
  <c r="H8756" i="1" s="1"/>
  <c r="H8773" i="1"/>
  <c r="H9861" i="1"/>
  <c r="H11064" i="1"/>
  <c r="H11091" i="1"/>
  <c r="H11134" i="1"/>
  <c r="H11162" i="1"/>
  <c r="H11161" i="1" s="1"/>
  <c r="H11327" i="1"/>
  <c r="H11439" i="1"/>
  <c r="H11454" i="1"/>
  <c r="H11606" i="1"/>
  <c r="H67" i="1"/>
  <c r="H81" i="1"/>
  <c r="H618" i="1"/>
  <c r="H878" i="1"/>
  <c r="H918" i="1"/>
  <c r="H931" i="1"/>
  <c r="H930" i="1" s="1"/>
  <c r="H1157" i="1"/>
  <c r="H1218" i="1"/>
  <c r="H1217" i="1" s="1"/>
  <c r="H1233" i="1"/>
  <c r="H1246" i="1"/>
  <c r="H1374" i="1"/>
  <c r="H1531" i="1"/>
  <c r="H1585" i="1"/>
  <c r="H1640" i="1"/>
  <c r="H1864" i="1"/>
  <c r="H1942" i="1"/>
  <c r="H2476" i="1"/>
  <c r="H2496" i="1"/>
  <c r="H3142" i="1"/>
  <c r="H3136" i="1" s="1"/>
  <c r="H3485" i="1"/>
  <c r="H3646" i="1"/>
  <c r="H3927" i="1"/>
  <c r="H4329" i="1"/>
  <c r="H4543" i="1"/>
  <c r="H4668" i="1"/>
  <c r="H5302" i="1"/>
  <c r="H5358" i="1"/>
  <c r="H5357" i="1" s="1"/>
  <c r="H5499" i="1"/>
  <c r="H5876" i="1"/>
  <c r="H6095" i="1"/>
  <c r="H6091" i="1" s="1"/>
  <c r="H6090" i="1" s="1"/>
  <c r="H6221" i="1"/>
  <c r="H6316" i="1"/>
  <c r="H6950" i="1"/>
  <c r="H7466" i="1"/>
  <c r="H7481" i="1"/>
  <c r="H7626" i="1"/>
  <c r="H7709" i="1"/>
  <c r="H7708" i="1" s="1"/>
  <c r="H7707" i="1" s="1"/>
  <c r="H7909" i="1"/>
  <c r="H8534" i="1"/>
  <c r="H9136" i="1"/>
  <c r="H9478" i="1"/>
  <c r="H9847" i="1"/>
  <c r="H9883" i="1"/>
  <c r="H9882" i="1" s="1"/>
  <c r="H9881" i="1" s="1"/>
  <c r="H10807" i="1"/>
  <c r="H10822" i="1"/>
  <c r="H11599" i="1"/>
  <c r="F395" i="1"/>
  <c r="F982" i="1"/>
  <c r="F2269" i="1"/>
  <c r="F2442" i="1"/>
  <c r="F2874" i="1"/>
  <c r="F3819" i="1"/>
  <c r="F10776" i="1"/>
  <c r="F10775" i="1" s="1"/>
  <c r="F10774" i="1" s="1"/>
  <c r="G6950" i="1"/>
  <c r="G8218" i="1"/>
  <c r="G8217" i="1" s="1"/>
  <c r="G8216" i="1" s="1"/>
  <c r="G8574" i="1"/>
  <c r="G10327" i="1"/>
  <c r="F5396" i="1"/>
  <c r="F757" i="1"/>
  <c r="F1646" i="1"/>
  <c r="F5002" i="1"/>
  <c r="F5029" i="1"/>
  <c r="F6141" i="1"/>
  <c r="F6221" i="1"/>
  <c r="F6404" i="1"/>
  <c r="F7994" i="1"/>
  <c r="F7993" i="1" s="1"/>
  <c r="F10244" i="1"/>
  <c r="G3239" i="1"/>
  <c r="G3240" i="1"/>
  <c r="G7137" i="1"/>
  <c r="G7136" i="1" s="1"/>
  <c r="G8226" i="1"/>
  <c r="G8286" i="1"/>
  <c r="G8487" i="1"/>
  <c r="G8486" i="1" s="1"/>
  <c r="G8485" i="1" s="1"/>
  <c r="G11327" i="1"/>
  <c r="G18" i="1"/>
  <c r="G245" i="1"/>
  <c r="G552" i="1"/>
  <c r="G551" i="1" s="1"/>
  <c r="G566" i="1"/>
  <c r="G589" i="1"/>
  <c r="G777" i="1"/>
  <c r="G913" i="1"/>
  <c r="G931" i="1"/>
  <c r="G957" i="1"/>
  <c r="G990" i="1"/>
  <c r="G1299" i="1"/>
  <c r="G1368" i="1"/>
  <c r="G1443" i="1"/>
  <c r="G1473" i="1"/>
  <c r="G1652" i="1"/>
  <c r="G1707" i="1"/>
  <c r="G1778" i="1"/>
  <c r="G1819" i="1"/>
  <c r="G1908" i="1"/>
  <c r="G2107" i="1"/>
  <c r="G2168" i="1"/>
  <c r="G2269" i="1"/>
  <c r="G2316" i="1"/>
  <c r="G2399" i="1"/>
  <c r="G2393" i="1" s="1"/>
  <c r="G2650" i="1"/>
  <c r="G2816" i="1"/>
  <c r="G2934" i="1"/>
  <c r="G3021" i="1"/>
  <c r="G3199" i="1"/>
  <c r="G3465" i="1"/>
  <c r="G3479" i="1"/>
  <c r="G3585" i="1"/>
  <c r="G3705" i="1"/>
  <c r="G3915" i="1"/>
  <c r="G4001" i="1"/>
  <c r="G4566" i="1"/>
  <c r="G4565" i="1" s="1"/>
  <c r="G4819" i="1"/>
  <c r="G5002" i="1"/>
  <c r="G5029" i="1"/>
  <c r="G5267" i="1"/>
  <c r="G5302" i="1"/>
  <c r="G5337" i="1"/>
  <c r="G5775" i="1"/>
  <c r="G5871" i="1"/>
  <c r="G6121" i="1"/>
  <c r="G6162" i="1"/>
  <c r="G6485" i="1"/>
  <c r="G6611" i="1"/>
  <c r="G6610" i="1" s="1"/>
  <c r="G6677" i="1"/>
  <c r="G6815" i="1"/>
  <c r="G7106" i="1"/>
  <c r="G7692" i="1"/>
  <c r="G8167" i="1"/>
  <c r="G8182" i="1"/>
  <c r="G8722" i="1"/>
  <c r="G8932" i="1"/>
  <c r="G9367" i="1"/>
  <c r="G9687" i="1"/>
  <c r="G10166" i="1"/>
  <c r="G10210" i="1"/>
  <c r="G10306" i="1"/>
  <c r="G10393" i="1"/>
  <c r="G10434" i="1"/>
  <c r="G10452" i="1"/>
  <c r="G11401" i="1"/>
  <c r="G11400" i="1" s="1"/>
  <c r="G11399" i="1" s="1"/>
  <c r="G11434" i="1"/>
  <c r="G11454" i="1"/>
  <c r="G11539" i="1"/>
  <c r="G9" i="1"/>
  <c r="G581" i="1"/>
  <c r="G1136" i="1"/>
  <c r="G3270" i="1"/>
  <c r="G4161" i="1"/>
  <c r="G4600" i="1"/>
  <c r="G4599" i="1" s="1"/>
  <c r="G4622" i="1"/>
  <c r="G4621" i="1" s="1"/>
  <c r="G4620" i="1" s="1"/>
  <c r="G4951" i="1"/>
  <c r="G4987" i="1"/>
  <c r="G5433" i="1"/>
  <c r="G5959" i="1"/>
  <c r="G6705" i="1"/>
  <c r="G7099" i="1"/>
  <c r="G7268" i="1"/>
  <c r="G7344" i="1"/>
  <c r="G7352" i="1"/>
  <c r="G7626" i="1"/>
  <c r="G8006" i="1"/>
  <c r="G8386" i="1"/>
  <c r="G8435" i="1"/>
  <c r="G8619" i="1"/>
  <c r="G8704" i="1"/>
  <c r="G8881" i="1"/>
  <c r="G9178" i="1"/>
  <c r="G9462" i="1"/>
  <c r="G9560" i="1"/>
  <c r="G9646" i="1"/>
  <c r="G10203" i="1"/>
  <c r="G10244" i="1"/>
  <c r="G10240" i="1" s="1"/>
  <c r="G10286" i="1"/>
  <c r="G10301" i="1"/>
  <c r="G10383" i="1"/>
  <c r="G10504" i="1"/>
  <c r="G10503" i="1" s="1"/>
  <c r="G10502" i="1" s="1"/>
  <c r="G10754" i="1"/>
  <c r="G11056" i="1"/>
  <c r="G11191" i="1"/>
  <c r="G11272" i="1"/>
  <c r="G11524" i="1"/>
  <c r="G357" i="1"/>
  <c r="G389" i="1"/>
  <c r="G618" i="1"/>
  <c r="G797" i="1"/>
  <c r="G844" i="1"/>
  <c r="G843" i="1" s="1"/>
  <c r="G936" i="1"/>
  <c r="G982" i="1"/>
  <c r="G1241" i="1"/>
  <c r="G1240" i="1" s="1"/>
  <c r="G1239" i="1" s="1"/>
  <c r="G1304" i="1"/>
  <c r="G1317" i="1"/>
  <c r="G1403" i="1"/>
  <c r="G1646" i="1"/>
  <c r="G1692" i="1"/>
  <c r="G1837" i="1"/>
  <c r="G1934" i="1"/>
  <c r="G2162" i="1"/>
  <c r="G2187" i="1"/>
  <c r="G2364" i="1"/>
  <c r="G2373" i="1"/>
  <c r="G2447" i="1"/>
  <c r="G2459" i="1"/>
  <c r="G2454" i="1" s="1"/>
  <c r="G2643" i="1"/>
  <c r="G2706" i="1"/>
  <c r="G3181" i="1"/>
  <c r="G3174" i="1" s="1"/>
  <c r="G3262" i="1"/>
  <c r="G3318" i="1"/>
  <c r="G3317" i="1" s="1"/>
  <c r="G3351" i="1"/>
  <c r="G3412" i="1"/>
  <c r="G3646" i="1"/>
  <c r="G4121" i="1"/>
  <c r="G4413" i="1"/>
  <c r="G4479" i="1"/>
  <c r="G4781" i="1"/>
  <c r="G4794" i="1"/>
  <c r="G4789" i="1" s="1"/>
  <c r="G4805" i="1"/>
  <c r="G5085" i="1"/>
  <c r="G5084" i="1" s="1"/>
  <c r="G5095" i="1"/>
  <c r="G5332" i="1"/>
  <c r="G5344" i="1"/>
  <c r="G5343" i="1" s="1"/>
  <c r="G5371" i="1"/>
  <c r="G5411" i="1"/>
  <c r="G5410" i="1" s="1"/>
  <c r="G5667" i="1"/>
  <c r="G5783" i="1"/>
  <c r="G5876" i="1"/>
  <c r="G5870" i="1" s="1"/>
  <c r="G5904" i="1"/>
  <c r="G6024" i="1"/>
  <c r="G6556" i="1"/>
  <c r="G6698" i="1"/>
  <c r="G6925" i="1"/>
  <c r="G7481" i="1"/>
  <c r="G7644" i="1"/>
  <c r="G7755" i="1"/>
  <c r="G7839" i="1"/>
  <c r="G7930" i="1"/>
  <c r="G8093" i="1"/>
  <c r="G8846" i="1"/>
  <c r="G8874" i="1"/>
  <c r="G9208" i="1"/>
  <c r="G9347" i="1"/>
  <c r="G9478" i="1"/>
  <c r="G9965" i="1"/>
  <c r="G10001" i="1"/>
  <c r="G10000" i="1" s="1"/>
  <c r="G10186" i="1"/>
  <c r="G10178" i="1" s="1"/>
  <c r="G10257" i="1"/>
  <c r="G10281" i="1"/>
  <c r="G10368" i="1"/>
  <c r="G10822" i="1"/>
  <c r="G10990" i="1"/>
  <c r="G11134" i="1"/>
  <c r="G11150" i="1"/>
  <c r="G11149" i="1" s="1"/>
  <c r="G11606" i="1"/>
  <c r="G11598" i="1" s="1"/>
  <c r="H2879" i="1"/>
  <c r="H9" i="1"/>
  <c r="H107" i="1"/>
  <c r="H395" i="1"/>
  <c r="H656" i="1"/>
  <c r="H797" i="1"/>
  <c r="H844" i="1"/>
  <c r="H843" i="1" s="1"/>
  <c r="H957" i="1"/>
  <c r="H990" i="1"/>
  <c r="H1070" i="1"/>
  <c r="H1081" i="1"/>
  <c r="H1198" i="1"/>
  <c r="H1210" i="1"/>
  <c r="H1204" i="1" s="1"/>
  <c r="H1341" i="1"/>
  <c r="H1394" i="1"/>
  <c r="H1666" i="1"/>
  <c r="H2039" i="1"/>
  <c r="H2237" i="1"/>
  <c r="H2260" i="1"/>
  <c r="H2274" i="1"/>
  <c r="H2767" i="1"/>
  <c r="H2766" i="1" s="1"/>
  <c r="H2889" i="1"/>
  <c r="H2902" i="1"/>
  <c r="H2901" i="1" s="1"/>
  <c r="H3011" i="1"/>
  <c r="H3010" i="1" s="1"/>
  <c r="H3127" i="1"/>
  <c r="H3436" i="1"/>
  <c r="H3435" i="1" s="1"/>
  <c r="H6846" i="1"/>
  <c r="H7374" i="1"/>
  <c r="H7930" i="1"/>
  <c r="H144" i="1"/>
  <c r="H143" i="1" s="1"/>
  <c r="H235" i="1"/>
  <c r="H245" i="1"/>
  <c r="H1177" i="1"/>
  <c r="H1481" i="1"/>
  <c r="H1837" i="1"/>
  <c r="H1969" i="1"/>
  <c r="H1987" i="1"/>
  <c r="H2447" i="1"/>
  <c r="H2570" i="1"/>
  <c r="H2625" i="1"/>
  <c r="H2706" i="1"/>
  <c r="H3205" i="1"/>
  <c r="H3198" i="1" s="1"/>
  <c r="H3337" i="1"/>
  <c r="H3678" i="1"/>
  <c r="H6839" i="1"/>
  <c r="H7359" i="1"/>
  <c r="H7916" i="1"/>
  <c r="H115" i="1"/>
  <c r="H291" i="1"/>
  <c r="H366" i="1"/>
  <c r="H401" i="1"/>
  <c r="H552" i="1"/>
  <c r="H551" i="1" s="1"/>
  <c r="H645" i="1"/>
  <c r="H777" i="1"/>
  <c r="H859" i="1"/>
  <c r="H855" i="1" s="1"/>
  <c r="H982" i="1"/>
  <c r="H1136" i="1"/>
  <c r="H1193" i="1"/>
  <c r="H1241" i="1"/>
  <c r="H1435" i="1"/>
  <c r="H1496" i="1"/>
  <c r="H1520" i="1"/>
  <c r="H1701" i="1"/>
  <c r="H1778" i="1"/>
  <c r="H1795" i="1"/>
  <c r="H1804" i="1"/>
  <c r="H1951" i="1"/>
  <c r="H2107" i="1"/>
  <c r="H2162" i="1"/>
  <c r="H2187" i="1"/>
  <c r="H2364" i="1"/>
  <c r="H2388" i="1"/>
  <c r="H2399" i="1"/>
  <c r="H2393" i="1" s="1"/>
  <c r="H2816" i="1"/>
  <c r="H2812" i="1" s="1"/>
  <c r="H2864" i="1"/>
  <c r="H2859" i="1" s="1"/>
  <c r="H3251" i="1"/>
  <c r="H3395" i="1"/>
  <c r="H3671" i="1"/>
  <c r="H3867" i="1"/>
  <c r="H4001" i="1"/>
  <c r="H4127" i="1"/>
  <c r="H4181" i="1"/>
  <c r="H4205" i="1"/>
  <c r="H4201" i="1" s="1"/>
  <c r="H4296" i="1"/>
  <c r="H4295" i="1" s="1"/>
  <c r="H4413" i="1"/>
  <c r="H4499" i="1"/>
  <c r="H4600" i="1"/>
  <c r="H4599" i="1" s="1"/>
  <c r="H4614" i="1"/>
  <c r="H4659" i="1"/>
  <c r="H4805" i="1"/>
  <c r="H5122" i="1"/>
  <c r="H5118" i="1" s="1"/>
  <c r="H5117" i="1" s="1"/>
  <c r="H5116" i="1" s="1"/>
  <c r="H5871" i="1"/>
  <c r="H6169" i="1"/>
  <c r="H6425" i="1"/>
  <c r="H6672" i="1"/>
  <c r="H6705" i="1"/>
  <c r="H6743" i="1"/>
  <c r="H6930" i="1"/>
  <c r="H6945" i="1"/>
  <c r="H7231" i="1"/>
  <c r="H7502" i="1"/>
  <c r="H8286" i="1"/>
  <c r="H8525" i="1"/>
  <c r="H8519" i="1" s="1"/>
  <c r="H8558" i="1"/>
  <c r="H8722" i="1"/>
  <c r="H8942" i="1"/>
  <c r="H9090" i="1"/>
  <c r="H9320" i="1"/>
  <c r="H9316" i="1" s="1"/>
  <c r="H9333" i="1"/>
  <c r="H9920" i="1"/>
  <c r="H10014" i="1"/>
  <c r="H10013" i="1" s="1"/>
  <c r="H10306" i="1"/>
  <c r="H10599" i="1"/>
  <c r="H10754" i="1"/>
  <c r="H11014" i="1"/>
  <c r="H11320" i="1"/>
  <c r="H11401" i="1"/>
  <c r="H11400" i="1" s="1"/>
  <c r="H11399" i="1" s="1"/>
  <c r="H11416" i="1"/>
  <c r="H4040" i="1"/>
  <c r="H4134" i="1"/>
  <c r="H4259" i="1"/>
  <c r="H4255" i="1" s="1"/>
  <c r="H4406" i="1"/>
  <c r="H4721" i="1"/>
  <c r="H5440" i="1"/>
  <c r="H5545" i="1"/>
  <c r="H5836" i="1"/>
  <c r="H5835" i="1" s="1"/>
  <c r="H6384" i="1"/>
  <c r="H6579" i="1"/>
  <c r="H6698" i="1"/>
  <c r="H7183" i="1"/>
  <c r="H7224" i="1"/>
  <c r="H7344" i="1"/>
  <c r="H7839" i="1"/>
  <c r="H8549" i="1"/>
  <c r="H8786" i="1"/>
  <c r="H8785" i="1" s="1"/>
  <c r="H8932" i="1"/>
  <c r="H9272" i="1"/>
  <c r="H9593" i="1"/>
  <c r="H10119" i="1"/>
  <c r="H10203" i="1"/>
  <c r="H10257" i="1"/>
  <c r="H10547" i="1"/>
  <c r="H10567" i="1"/>
  <c r="H10730" i="1"/>
  <c r="H11638" i="1"/>
  <c r="H3819" i="1"/>
  <c r="H4341" i="1"/>
  <c r="H4380" i="1"/>
  <c r="H4917" i="1"/>
  <c r="H4973" i="1"/>
  <c r="H5029" i="1"/>
  <c r="H5313" i="1"/>
  <c r="H5312" i="1" s="1"/>
  <c r="H5311" i="1" s="1"/>
  <c r="H5337" i="1"/>
  <c r="H5376" i="1"/>
  <c r="H5391" i="1"/>
  <c r="H5538" i="1"/>
  <c r="H5720" i="1"/>
  <c r="H5775" i="1"/>
  <c r="H6032" i="1"/>
  <c r="H6556" i="1"/>
  <c r="H6652" i="1"/>
  <c r="H6906" i="1"/>
  <c r="H6905" i="1" s="1"/>
  <c r="H7120" i="1"/>
  <c r="H7755" i="1"/>
  <c r="H7754" i="1" s="1"/>
  <c r="H7948" i="1"/>
  <c r="H7947" i="1" s="1"/>
  <c r="H7946" i="1" s="1"/>
  <c r="H7984" i="1"/>
  <c r="H7983" i="1" s="1"/>
  <c r="H8108" i="1"/>
  <c r="H8826" i="1"/>
  <c r="H8851" i="1"/>
  <c r="H8989" i="1"/>
  <c r="H9115" i="1"/>
  <c r="H9362" i="1"/>
  <c r="H9607" i="1"/>
  <c r="H9606" i="1" s="1"/>
  <c r="H9605" i="1" s="1"/>
  <c r="H9641" i="1"/>
  <c r="H9761" i="1"/>
  <c r="H10186" i="1"/>
  <c r="H10334" i="1"/>
  <c r="H10655" i="1"/>
  <c r="H11075" i="1"/>
  <c r="H11109" i="1"/>
  <c r="H11256" i="1"/>
  <c r="H11434" i="1"/>
  <c r="H11624" i="1"/>
  <c r="G2094" i="1"/>
  <c r="G2148" i="1"/>
  <c r="G2174" i="1"/>
  <c r="G2200" i="1"/>
  <c r="G2237" i="1"/>
  <c r="G2302" i="1"/>
  <c r="G2388" i="1"/>
  <c r="G2469" i="1"/>
  <c r="G2464" i="1" s="1"/>
  <c r="G2481" i="1"/>
  <c r="G2491" i="1"/>
  <c r="G2682" i="1"/>
  <c r="G2681" i="1" s="1"/>
  <c r="G2731" i="1"/>
  <c r="G2727" i="1" s="1"/>
  <c r="G2782" i="1"/>
  <c r="G2778" i="1" s="1"/>
  <c r="G2889" i="1"/>
  <c r="G2902" i="1"/>
  <c r="G2901" i="1" s="1"/>
  <c r="G2912" i="1"/>
  <c r="G2966" i="1"/>
  <c r="G3070" i="1"/>
  <c r="G3127" i="1"/>
  <c r="G3137" i="1"/>
  <c r="G3251" i="1"/>
  <c r="G3308" i="1"/>
  <c r="G3360" i="1"/>
  <c r="G3356" i="1" s="1"/>
  <c r="G3436" i="1"/>
  <c r="G3435" i="1" s="1"/>
  <c r="G3535" i="1"/>
  <c r="G3541" i="1"/>
  <c r="G3747" i="1"/>
  <c r="G3753" i="1"/>
  <c r="G3903" i="1"/>
  <c r="G3902" i="1" s="1"/>
  <c r="G3920" i="1"/>
  <c r="G3954" i="1"/>
  <c r="G4040" i="1"/>
  <c r="G4225" i="1"/>
  <c r="G4221" i="1" s="1"/>
  <c r="G4273" i="1"/>
  <c r="G4287" i="1"/>
  <c r="G4296" i="1"/>
  <c r="G4295" i="1" s="1"/>
  <c r="G4380" i="1"/>
  <c r="G4488" i="1"/>
  <c r="G4538" i="1"/>
  <c r="G4555" i="1"/>
  <c r="G4609" i="1"/>
  <c r="G4608" i="1" s="1"/>
  <c r="G4607" i="1" s="1"/>
  <c r="G4659" i="1"/>
  <c r="G4721" i="1"/>
  <c r="G4842" i="1"/>
  <c r="G4877" i="1"/>
  <c r="G5037" i="1"/>
  <c r="G5282" i="1"/>
  <c r="G5320" i="1"/>
  <c r="G5358" i="1"/>
  <c r="G5357" i="1" s="1"/>
  <c r="G5440" i="1"/>
  <c r="G5626" i="1"/>
  <c r="G5674" i="1"/>
  <c r="G5856" i="1"/>
  <c r="G6032" i="1"/>
  <c r="G6316" i="1"/>
  <c r="G6384" i="1"/>
  <c r="G6425" i="1"/>
  <c r="G6579" i="1"/>
  <c r="G6846" i="1"/>
  <c r="G7293" i="1"/>
  <c r="G7404" i="1"/>
  <c r="G7515" i="1"/>
  <c r="G7560" i="1"/>
  <c r="G8160" i="1"/>
  <c r="G8175" i="1"/>
  <c r="G8255" i="1"/>
  <c r="G8271" i="1"/>
  <c r="G8507" i="1"/>
  <c r="G8506" i="1" s="1"/>
  <c r="G8614" i="1"/>
  <c r="G8697" i="1"/>
  <c r="G8831" i="1"/>
  <c r="F1729" i="1"/>
  <c r="F3127" i="1"/>
  <c r="F4805" i="1"/>
  <c r="F4877" i="1"/>
  <c r="F8435" i="1"/>
  <c r="F8465" i="1"/>
  <c r="G92" i="1"/>
  <c r="G144" i="1"/>
  <c r="G143" i="1" s="1"/>
  <c r="G235" i="1"/>
  <c r="G445" i="1"/>
  <c r="G733" i="1"/>
  <c r="G732" i="1" s="1"/>
  <c r="G731" i="1" s="1"/>
  <c r="G962" i="1"/>
  <c r="G1177" i="1"/>
  <c r="G1198" i="1"/>
  <c r="G1192" i="1" s="1"/>
  <c r="G1336" i="1"/>
  <c r="G1417" i="1"/>
  <c r="G1416" i="1" s="1"/>
  <c r="G1525" i="1"/>
  <c r="G1519" i="1" s="1"/>
  <c r="G1666" i="1"/>
  <c r="G1729" i="1"/>
  <c r="G1887" i="1"/>
  <c r="G1913" i="1"/>
  <c r="G1907" i="1" s="1"/>
  <c r="G1969" i="1"/>
  <c r="G2421" i="1"/>
  <c r="G2416" i="1" s="1"/>
  <c r="G2408" i="1" s="1"/>
  <c r="G2404" i="1" s="1"/>
  <c r="F913" i="1"/>
  <c r="F3426" i="1"/>
  <c r="F3485" i="1"/>
  <c r="F5288" i="1"/>
  <c r="F10584" i="1"/>
  <c r="F10583" i="1" s="1"/>
  <c r="G221" i="1"/>
  <c r="G340" i="1"/>
  <c r="G349" i="1"/>
  <c r="G437" i="1"/>
  <c r="G539" i="1"/>
  <c r="G645" i="1"/>
  <c r="G664" i="1"/>
  <c r="G803" i="1"/>
  <c r="G891" i="1"/>
  <c r="G1057" i="1"/>
  <c r="G1065" i="1"/>
  <c r="G1087" i="1"/>
  <c r="G1258" i="1"/>
  <c r="G1341" i="1"/>
  <c r="G1355" i="1"/>
  <c r="G1426" i="1"/>
  <c r="G1462" i="1"/>
  <c r="G1672" i="1"/>
  <c r="G1772" i="1"/>
  <c r="G1804" i="1"/>
  <c r="G2283" i="1"/>
  <c r="G2432" i="1"/>
  <c r="G2431" i="1" s="1"/>
  <c r="G2508" i="1"/>
  <c r="G2507" i="1" s="1"/>
  <c r="G2553" i="1"/>
  <c r="G2799" i="1"/>
  <c r="G2951" i="1"/>
  <c r="G2945" i="1" s="1"/>
  <c r="G2944" i="1" s="1"/>
  <c r="G3011" i="1"/>
  <c r="G3205" i="1"/>
  <c r="G3611" i="1"/>
  <c r="G3883" i="1"/>
  <c r="G4068" i="1"/>
  <c r="G4134" i="1"/>
  <c r="G4126" i="1" s="1"/>
  <c r="G4319" i="1"/>
  <c r="G4341" i="1"/>
  <c r="G5042" i="1"/>
  <c r="G5077" i="1"/>
  <c r="G5073" i="1" s="1"/>
  <c r="G5102" i="1"/>
  <c r="G5152" i="1"/>
  <c r="G5812" i="1"/>
  <c r="G6053" i="1"/>
  <c r="G6292" i="1"/>
  <c r="G6467" i="1"/>
  <c r="G6633" i="1"/>
  <c r="G6771" i="1"/>
  <c r="G7081" i="1"/>
  <c r="G8118" i="1"/>
  <c r="F167" i="1"/>
  <c r="F389" i="1"/>
  <c r="F878" i="1"/>
  <c r="F892" i="1"/>
  <c r="F891" i="1" s="1"/>
  <c r="F918" i="1"/>
  <c r="F1246" i="1"/>
  <c r="F2094" i="1"/>
  <c r="F2864" i="1"/>
  <c r="F3137" i="1"/>
  <c r="F3318" i="1"/>
  <c r="F3317" i="1" s="1"/>
  <c r="F3640" i="1"/>
  <c r="F3804" i="1"/>
  <c r="F4111" i="1"/>
  <c r="F5610" i="1"/>
  <c r="F6467" i="1"/>
  <c r="F6900" i="1"/>
  <c r="F6899" i="1" s="1"/>
  <c r="F7143" i="1"/>
  <c r="F7137" i="1" s="1"/>
  <c r="F7136" i="1" s="1"/>
  <c r="G57" i="1"/>
  <c r="G81" i="1"/>
  <c r="G176" i="1"/>
  <c r="G312" i="1"/>
  <c r="G366" i="1"/>
  <c r="G407" i="1"/>
  <c r="G425" i="1"/>
  <c r="G529" i="1"/>
  <c r="G628" i="1"/>
  <c r="G656" i="1"/>
  <c r="G703" i="1"/>
  <c r="G828" i="1"/>
  <c r="G821" i="1" s="1"/>
  <c r="G859" i="1"/>
  <c r="G855" i="1" s="1"/>
  <c r="G872" i="1"/>
  <c r="G1000" i="1"/>
  <c r="G1046" i="1"/>
  <c r="G1070" i="1"/>
  <c r="G1081" i="1"/>
  <c r="G1205" i="1"/>
  <c r="G1218" i="1"/>
  <c r="G1263" i="1"/>
  <c r="G1453" i="1"/>
  <c r="G1531" i="1"/>
  <c r="G1575" i="1"/>
  <c r="G1660" i="1"/>
  <c r="G1701" i="1"/>
  <c r="G1759" i="1"/>
  <c r="G1825" i="1"/>
  <c r="G1824" i="1" s="1"/>
  <c r="G1848" i="1"/>
  <c r="G1847" i="1" s="1"/>
  <c r="G1951" i="1"/>
  <c r="G2004" i="1"/>
  <c r="G2039" i="1"/>
  <c r="G2288" i="1"/>
  <c r="G2297" i="1"/>
  <c r="G2324" i="1"/>
  <c r="G2476" i="1"/>
  <c r="G2496" i="1"/>
  <c r="G2749" i="1"/>
  <c r="G2745" i="1" s="1"/>
  <c r="G2879" i="1"/>
  <c r="G2917" i="1"/>
  <c r="G3142" i="1"/>
  <c r="G3226" i="1"/>
  <c r="G3225" i="1" s="1"/>
  <c r="G3224" i="1" s="1"/>
  <c r="G3223" i="1" s="1"/>
  <c r="G3337" i="1"/>
  <c r="G3455" i="1"/>
  <c r="G3485" i="1"/>
  <c r="G3601" i="1"/>
  <c r="G3600" i="1" s="1"/>
  <c r="G3640" i="1"/>
  <c r="G3678" i="1"/>
  <c r="G3782" i="1"/>
  <c r="G3775" i="1" s="1"/>
  <c r="G3774" i="1" s="1"/>
  <c r="G3825" i="1"/>
  <c r="G3818" i="1" s="1"/>
  <c r="G3817" i="1" s="1"/>
  <c r="G3927" i="1"/>
  <c r="G4058" i="1"/>
  <c r="G4153" i="1"/>
  <c r="G4245" i="1"/>
  <c r="G4244" i="1" s="1"/>
  <c r="G4302" i="1"/>
  <c r="G4396" i="1"/>
  <c r="G4462" i="1"/>
  <c r="G4499" i="1"/>
  <c r="G4729" i="1"/>
  <c r="G4849" i="1"/>
  <c r="G5007" i="1"/>
  <c r="G5144" i="1"/>
  <c r="G5276" i="1"/>
  <c r="G5325" i="1"/>
  <c r="G5474" i="1"/>
  <c r="G5489" i="1"/>
  <c r="G5574" i="1"/>
  <c r="G5610" i="1"/>
  <c r="G5621" i="1"/>
  <c r="G5620" i="1" s="1"/>
  <c r="G5646" i="1"/>
  <c r="G5640" i="1" s="1"/>
  <c r="G5941" i="1"/>
  <c r="G6206" i="1"/>
  <c r="G6548" i="1"/>
  <c r="G6761" i="1"/>
  <c r="G6860" i="1"/>
  <c r="G7337" i="1"/>
  <c r="G7336" i="1" s="1"/>
  <c r="G7688" i="1"/>
  <c r="G7740" i="1"/>
  <c r="G7909" i="1"/>
  <c r="G8465" i="1"/>
  <c r="G7088" i="1"/>
  <c r="G7374" i="1"/>
  <c r="G7466" i="1"/>
  <c r="G7760" i="1"/>
  <c r="G7777" i="1"/>
  <c r="G7776" i="1" s="1"/>
  <c r="G8059" i="1"/>
  <c r="G8108" i="1"/>
  <c r="G8312" i="1"/>
  <c r="G8450" i="1"/>
  <c r="G9115" i="1"/>
  <c r="G9198" i="1"/>
  <c r="G9257" i="1"/>
  <c r="G9468" i="1"/>
  <c r="G9553" i="1"/>
  <c r="G9593" i="1"/>
  <c r="G9793" i="1"/>
  <c r="G9940" i="1"/>
  <c r="G10040" i="1"/>
  <c r="G10119" i="1"/>
  <c r="G10584" i="1"/>
  <c r="G10583" i="1" s="1"/>
  <c r="G10637" i="1"/>
  <c r="G10665" i="1"/>
  <c r="G10707" i="1"/>
  <c r="G10737" i="1"/>
  <c r="G10827" i="1"/>
  <c r="G10877" i="1"/>
  <c r="G10931" i="1"/>
  <c r="G11184" i="1"/>
  <c r="G11237" i="1"/>
  <c r="G11262" i="1"/>
  <c r="G11361" i="1"/>
  <c r="G11459" i="1"/>
  <c r="G11487" i="1"/>
  <c r="G11638" i="1"/>
  <c r="H221" i="1"/>
  <c r="H589" i="1"/>
  <c r="H2247" i="1"/>
  <c r="H2246" i="1" s="1"/>
  <c r="G7120" i="1"/>
  <c r="G7203" i="1"/>
  <c r="G7359" i="1"/>
  <c r="G7486" i="1"/>
  <c r="G7522" i="1"/>
  <c r="G7514" i="1" s="1"/>
  <c r="G7634" i="1"/>
  <c r="G7849" i="1"/>
  <c r="G7891" i="1"/>
  <c r="G8052" i="1"/>
  <c r="G8196" i="1"/>
  <c r="G8370" i="1"/>
  <c r="G8443" i="1"/>
  <c r="G8525" i="1"/>
  <c r="G8549" i="1"/>
  <c r="G8736" i="1"/>
  <c r="G8868" i="1"/>
  <c r="G8867" i="1" s="1"/>
  <c r="G8942" i="1"/>
  <c r="G9250" i="1"/>
  <c r="G9447" i="1"/>
  <c r="G9540" i="1"/>
  <c r="G9666" i="1"/>
  <c r="G9694" i="1"/>
  <c r="G9907" i="1"/>
  <c r="G9920" i="1"/>
  <c r="G9919" i="1" s="1"/>
  <c r="G9918" i="1" s="1"/>
  <c r="G9984" i="1"/>
  <c r="G9979" i="1" s="1"/>
  <c r="G10014" i="1"/>
  <c r="G10013" i="1" s="1"/>
  <c r="G10033" i="1"/>
  <c r="G10071" i="1"/>
  <c r="G10108" i="1"/>
  <c r="G10224" i="1"/>
  <c r="G10272" i="1"/>
  <c r="G10473" i="1"/>
  <c r="G10495" i="1"/>
  <c r="G10494" i="1" s="1"/>
  <c r="G10493" i="1" s="1"/>
  <c r="G10547" i="1"/>
  <c r="G10599" i="1"/>
  <c r="G10655" i="1"/>
  <c r="G10730" i="1"/>
  <c r="G10807" i="1"/>
  <c r="G10842" i="1"/>
  <c r="G10870" i="1"/>
  <c r="G11014" i="1"/>
  <c r="G11354" i="1"/>
  <c r="G11379" i="1"/>
  <c r="H18" i="1"/>
  <c r="H103" i="1"/>
  <c r="H129" i="1"/>
  <c r="H128" i="1" s="1"/>
  <c r="H127" i="1" s="1"/>
  <c r="H357" i="1"/>
  <c r="H389" i="1"/>
  <c r="H445" i="1"/>
  <c r="H828" i="1"/>
  <c r="H913" i="1"/>
  <c r="H912" i="1" s="1"/>
  <c r="H951" i="1"/>
  <c r="H950" i="1" s="1"/>
  <c r="G9052" i="1"/>
  <c r="G9051" i="1" s="1"/>
  <c r="G9110" i="1"/>
  <c r="G9388" i="1"/>
  <c r="G9840" i="1"/>
  <c r="G10441" i="1"/>
  <c r="G10433" i="1" s="1"/>
  <c r="G10592" i="1"/>
  <c r="G11007" i="1"/>
  <c r="G11075" i="1"/>
  <c r="G11114" i="1"/>
  <c r="G11129" i="1"/>
  <c r="G11256" i="1"/>
  <c r="G11617" i="1"/>
  <c r="H340" i="1"/>
  <c r="H4363" i="1"/>
  <c r="H962" i="1"/>
  <c r="H1121" i="1"/>
  <c r="H1106" i="1" s="1"/>
  <c r="H1322" i="1"/>
  <c r="H1316" i="1" s="1"/>
  <c r="H1368" i="1"/>
  <c r="H1462" i="1"/>
  <c r="H1601" i="1"/>
  <c r="H1848" i="1"/>
  <c r="H1913" i="1"/>
  <c r="H2829" i="1"/>
  <c r="H3102" i="1"/>
  <c r="H3403" i="1"/>
  <c r="H3712" i="1"/>
  <c r="H5267" i="1"/>
  <c r="H6882" i="1"/>
  <c r="H6881" i="1" s="1"/>
  <c r="H6880" i="1" s="1"/>
  <c r="H7293" i="1"/>
  <c r="H7404" i="1"/>
  <c r="H7692" i="1"/>
  <c r="H7688" i="1" s="1"/>
  <c r="H176" i="1"/>
  <c r="H312" i="1"/>
  <c r="H539" i="1"/>
  <c r="H581" i="1"/>
  <c r="H738" i="1"/>
  <c r="H733" i="1" s="1"/>
  <c r="H732" i="1" s="1"/>
  <c r="H731" i="1" s="1"/>
  <c r="H786" i="1"/>
  <c r="H833" i="1"/>
  <c r="H891" i="1"/>
  <c r="H1417" i="1"/>
  <c r="H1416" i="1" s="1"/>
  <c r="H1453" i="1"/>
  <c r="H1539" i="1"/>
  <c r="H1591" i="1"/>
  <c r="H1707" i="1"/>
  <c r="H1825" i="1"/>
  <c r="H1824" i="1" s="1"/>
  <c r="H2174" i="1"/>
  <c r="H2288" i="1"/>
  <c r="H2282" i="1" s="1"/>
  <c r="H2345" i="1"/>
  <c r="H2517" i="1"/>
  <c r="H2553" i="1"/>
  <c r="H2749" i="1"/>
  <c r="H2745" i="1" s="1"/>
  <c r="H2934" i="1"/>
  <c r="H2951" i="1"/>
  <c r="H2945" i="1" s="1"/>
  <c r="H2944" i="1" s="1"/>
  <c r="H2966" i="1"/>
  <c r="H3092" i="1"/>
  <c r="H3426" i="1"/>
  <c r="H3611" i="1"/>
  <c r="H3705" i="1"/>
  <c r="H3825" i="1"/>
  <c r="H3818" i="1" s="1"/>
  <c r="H3817" i="1" s="1"/>
  <c r="H4849" i="1"/>
  <c r="H5370" i="1"/>
  <c r="H5812" i="1"/>
  <c r="H6771" i="1"/>
  <c r="H6889" i="1"/>
  <c r="G11086" i="1"/>
  <c r="G11416" i="1"/>
  <c r="G11412" i="1" s="1"/>
  <c r="G11411" i="1" s="1"/>
  <c r="G11480" i="1"/>
  <c r="G11624" i="1"/>
  <c r="H167" i="1"/>
  <c r="H254" i="1"/>
  <c r="H303" i="1"/>
  <c r="H407" i="1"/>
  <c r="H425" i="1"/>
  <c r="H529" i="1"/>
  <c r="H765" i="1"/>
  <c r="H1087" i="1"/>
  <c r="H1080" i="1" s="1"/>
  <c r="H1170" i="1"/>
  <c r="H1228" i="1"/>
  <c r="H1388" i="1"/>
  <c r="H1373" i="1" s="1"/>
  <c r="H1426" i="1"/>
  <c r="H1443" i="1"/>
  <c r="H1473" i="1"/>
  <c r="H1660" i="1"/>
  <c r="H1882" i="1"/>
  <c r="H2030" i="1"/>
  <c r="H2029" i="1" s="1"/>
  <c r="H2094" i="1"/>
  <c r="H2223" i="1"/>
  <c r="H2469" i="1"/>
  <c r="H2464" i="1" s="1"/>
  <c r="H2961" i="1"/>
  <c r="H3181" i="1"/>
  <c r="H3351" i="1"/>
  <c r="H3412" i="1"/>
  <c r="H3479" i="1"/>
  <c r="H3529" i="1"/>
  <c r="H3528" i="1" s="1"/>
  <c r="H3601" i="1"/>
  <c r="H3938" i="1"/>
  <c r="H3937" i="1" s="1"/>
  <c r="H4121" i="1"/>
  <c r="H4225" i="1"/>
  <c r="H4221" i="1" s="1"/>
  <c r="H4319" i="1"/>
  <c r="H4318" i="1" s="1"/>
  <c r="H4538" i="1"/>
  <c r="H4622" i="1"/>
  <c r="H4621" i="1" s="1"/>
  <c r="H4620" i="1" s="1"/>
  <c r="H4634" i="1"/>
  <c r="H4633" i="1" s="1"/>
  <c r="H4781" i="1"/>
  <c r="H4842" i="1"/>
  <c r="H5144" i="1"/>
  <c r="H5288" i="1"/>
  <c r="H5287" i="1" s="1"/>
  <c r="H5427" i="1"/>
  <c r="H5426" i="1" s="1"/>
  <c r="H5641" i="1"/>
  <c r="H5904" i="1"/>
  <c r="H5941" i="1"/>
  <c r="H6039" i="1"/>
  <c r="H6116" i="1"/>
  <c r="H6595" i="1"/>
  <c r="H7012" i="1"/>
  <c r="H7088" i="1"/>
  <c r="H7106" i="1"/>
  <c r="H7651" i="1"/>
  <c r="H7717" i="1"/>
  <c r="H7716" i="1" s="1"/>
  <c r="H3877" i="1"/>
  <c r="H3915" i="1"/>
  <c r="H3954" i="1"/>
  <c r="H3953" i="1" s="1"/>
  <c r="H3981" i="1"/>
  <c r="H3980" i="1" s="1"/>
  <c r="H3992" i="1"/>
  <c r="H4111" i="1"/>
  <c r="H4191" i="1"/>
  <c r="H4462" i="1"/>
  <c r="H4488" i="1"/>
  <c r="H4487" i="1" s="1"/>
  <c r="H4609" i="1"/>
  <c r="H4967" i="1"/>
  <c r="H4966" i="1" s="1"/>
  <c r="H4982" i="1"/>
  <c r="H5007" i="1"/>
  <c r="H5095" i="1"/>
  <c r="H5198" i="1"/>
  <c r="H5325" i="1"/>
  <c r="H5433" i="1"/>
  <c r="H5603" i="1"/>
  <c r="H5602" i="1" s="1"/>
  <c r="H5601" i="1" s="1"/>
  <c r="H5646" i="1"/>
  <c r="H5708" i="1"/>
  <c r="H5726" i="1"/>
  <c r="H5856" i="1"/>
  <c r="H6279" i="1"/>
  <c r="H6761" i="1"/>
  <c r="H6822" i="1"/>
  <c r="H6829" i="1"/>
  <c r="H6925" i="1"/>
  <c r="H6924" i="1" s="1"/>
  <c r="H6978" i="1"/>
  <c r="H7081" i="1"/>
  <c r="H7080" i="1" s="1"/>
  <c r="H7283" i="1"/>
  <c r="H7461" i="1"/>
  <c r="H7575" i="1"/>
  <c r="H7899" i="1"/>
  <c r="H8052" i="1"/>
  <c r="H9064" i="1"/>
  <c r="H9063" i="1" s="1"/>
  <c r="H9462" i="1"/>
  <c r="H10071" i="1"/>
  <c r="H3903" i="1"/>
  <c r="H3902" i="1" s="1"/>
  <c r="H4279" i="1"/>
  <c r="H4278" i="1" s="1"/>
  <c r="H4479" i="1"/>
  <c r="H4566" i="1"/>
  <c r="H4565" i="1" s="1"/>
  <c r="H4729" i="1"/>
  <c r="H4794" i="1"/>
  <c r="H4789" i="1" s="1"/>
  <c r="H4819" i="1"/>
  <c r="H4877" i="1"/>
  <c r="H4925" i="1"/>
  <c r="H5042" i="1"/>
  <c r="H5090" i="1"/>
  <c r="H5102" i="1"/>
  <c r="H5320" i="1"/>
  <c r="H5344" i="1"/>
  <c r="H5343" i="1" s="1"/>
  <c r="H5396" i="1"/>
  <c r="H5553" i="1"/>
  <c r="H5626" i="1"/>
  <c r="H5620" i="1" s="1"/>
  <c r="H5667" i="1"/>
  <c r="H5791" i="1"/>
  <c r="H6053" i="1"/>
  <c r="H6206" i="1"/>
  <c r="H6231" i="1"/>
  <c r="H6220" i="1" s="1"/>
  <c r="H6272" i="1"/>
  <c r="H6563" i="1"/>
  <c r="H6971" i="1"/>
  <c r="H7151" i="1"/>
  <c r="H7150" i="1" s="1"/>
  <c r="H7560" i="1"/>
  <c r="H7672" i="1"/>
  <c r="H7973" i="1"/>
  <c r="H7972" i="1" s="1"/>
  <c r="H8093" i="1"/>
  <c r="H8118" i="1"/>
  <c r="H8175" i="1"/>
  <c r="H8226" i="1"/>
  <c r="H9010" i="1"/>
  <c r="H9143" i="1"/>
  <c r="H9198" i="1"/>
  <c r="H10737" i="1"/>
  <c r="H7790" i="1"/>
  <c r="H7824" i="1"/>
  <c r="H7891" i="1"/>
  <c r="H8011" i="1"/>
  <c r="H8031" i="1"/>
  <c r="H8167" i="1"/>
  <c r="H8196" i="1"/>
  <c r="H8312" i="1"/>
  <c r="H8356" i="1"/>
  <c r="H8450" i="1"/>
  <c r="H8574" i="1"/>
  <c r="H8651" i="1"/>
  <c r="H8874" i="1"/>
  <c r="H9031" i="1"/>
  <c r="H9110" i="1"/>
  <c r="H9178" i="1"/>
  <c r="H9257" i="1"/>
  <c r="H9381" i="1"/>
  <c r="H9468" i="1"/>
  <c r="H9467" i="1" s="1"/>
  <c r="H9531" i="1"/>
  <c r="H9750" i="1"/>
  <c r="H10393" i="1"/>
  <c r="H10707" i="1"/>
  <c r="H5959" i="1"/>
  <c r="H6299" i="1"/>
  <c r="H6379" i="1"/>
  <c r="H6622" i="1"/>
  <c r="H6621" i="1" s="1"/>
  <c r="H6657" i="1"/>
  <c r="H6677" i="1"/>
  <c r="H6815" i="1"/>
  <c r="H7099" i="1"/>
  <c r="H7203" i="1"/>
  <c r="H7268" i="1"/>
  <c r="H7337" i="1"/>
  <c r="H7396" i="1"/>
  <c r="H7395" i="1" s="1"/>
  <c r="H7394" i="1" s="1"/>
  <c r="H7740" i="1"/>
  <c r="H7783" i="1"/>
  <c r="H7849" i="1"/>
  <c r="H8006" i="1"/>
  <c r="H8026" i="1"/>
  <c r="H8059" i="1"/>
  <c r="H8160" i="1"/>
  <c r="H8182" i="1"/>
  <c r="H8291" i="1"/>
  <c r="H8285" i="1" s="1"/>
  <c r="H8443" i="1"/>
  <c r="H8640" i="1"/>
  <c r="H8697" i="1"/>
  <c r="H8696" i="1" s="1"/>
  <c r="H8736" i="1"/>
  <c r="H8846" i="1"/>
  <c r="H9250" i="1"/>
  <c r="H9308" i="1"/>
  <c r="H9307" i="1" s="1"/>
  <c r="H9306" i="1" s="1"/>
  <c r="H9347" i="1"/>
  <c r="H9577" i="1"/>
  <c r="H9666" i="1"/>
  <c r="H9793" i="1"/>
  <c r="H10210" i="1"/>
  <c r="H10240" i="1"/>
  <c r="H10281" i="1"/>
  <c r="H10383" i="1"/>
  <c r="H10473" i="1"/>
  <c r="H10504" i="1"/>
  <c r="H10503" i="1" s="1"/>
  <c r="H10502" i="1" s="1"/>
  <c r="H10542" i="1"/>
  <c r="H11129" i="1"/>
  <c r="H8271" i="1"/>
  <c r="H8319" i="1"/>
  <c r="H8715" i="1"/>
  <c r="H8881" i="1"/>
  <c r="H9017" i="1"/>
  <c r="H9265" i="1"/>
  <c r="H9367" i="1"/>
  <c r="H9560" i="1"/>
  <c r="H9732" i="1"/>
  <c r="H9907" i="1"/>
  <c r="H9960" i="1"/>
  <c r="H10040" i="1"/>
  <c r="H10108" i="1"/>
  <c r="H10368" i="1"/>
  <c r="H10441" i="1"/>
  <c r="H10452" i="1"/>
  <c r="H10990" i="1"/>
  <c r="H11007" i="1"/>
  <c r="H11191" i="1"/>
  <c r="H11272" i="1"/>
  <c r="H11459" i="1"/>
  <c r="H11453" i="1" s="1"/>
  <c r="H11487" i="1"/>
  <c r="H11617" i="1"/>
  <c r="H9447" i="1"/>
  <c r="H9553" i="1"/>
  <c r="H9646" i="1"/>
  <c r="H9640" i="1" s="1"/>
  <c r="H9694" i="1"/>
  <c r="H9812" i="1"/>
  <c r="H9945" i="1"/>
  <c r="H9939" i="1" s="1"/>
  <c r="H9994" i="1"/>
  <c r="H9989" i="1" s="1"/>
  <c r="H10033" i="1"/>
  <c r="H10224" i="1"/>
  <c r="H10272" i="1"/>
  <c r="H10434" i="1"/>
  <c r="H10433" i="1" s="1"/>
  <c r="H10847" i="1"/>
  <c r="H10864" i="1"/>
  <c r="H10863" i="1" s="1"/>
  <c r="H10911" i="1"/>
  <c r="H10983" i="1"/>
  <c r="H11051" i="1"/>
  <c r="H11050" i="1" s="1"/>
  <c r="H11049" i="1" s="1"/>
  <c r="H11086" i="1"/>
  <c r="H11114" i="1"/>
  <c r="H11184" i="1"/>
  <c r="H11237" i="1"/>
  <c r="H11262" i="1"/>
  <c r="H11379" i="1"/>
  <c r="H11480" i="1"/>
  <c r="H821" i="1"/>
  <c r="H3240" i="1"/>
  <c r="H3239" i="1"/>
  <c r="H57" i="1"/>
  <c r="H92" i="1"/>
  <c r="H437" i="1"/>
  <c r="H814" i="1"/>
  <c r="H1057" i="1"/>
  <c r="H1355" i="1"/>
  <c r="H1672" i="1"/>
  <c r="H803" i="1"/>
  <c r="H1000" i="1"/>
  <c r="H1046" i="1"/>
  <c r="H1263" i="1"/>
  <c r="H1575" i="1"/>
  <c r="H1652" i="1"/>
  <c r="H1692" i="1"/>
  <c r="H1908" i="1"/>
  <c r="H2011" i="1"/>
  <c r="H2340" i="1"/>
  <c r="H4286" i="1"/>
  <c r="H1934" i="1"/>
  <c r="H2200" i="1"/>
  <c r="H3969" i="1"/>
  <c r="H1887" i="1"/>
  <c r="H1960" i="1"/>
  <c r="H4302" i="1"/>
  <c r="H1819" i="1"/>
  <c r="H1980" i="1"/>
  <c r="H2004" i="1"/>
  <c r="H2168" i="1"/>
  <c r="H2373" i="1"/>
  <c r="H2437" i="1"/>
  <c r="H2731" i="1"/>
  <c r="H2727" i="1" s="1"/>
  <c r="H3270" i="1"/>
  <c r="H3541" i="1"/>
  <c r="H4058" i="1"/>
  <c r="H5218" i="1"/>
  <c r="H5798" i="1"/>
  <c r="H5851" i="1"/>
  <c r="H3262" i="1"/>
  <c r="H5574" i="1"/>
  <c r="H6342" i="1"/>
  <c r="H6341" i="1" s="1"/>
  <c r="H8375" i="1"/>
  <c r="H2079" i="1"/>
  <c r="H2148" i="1"/>
  <c r="H2324" i="1"/>
  <c r="H2315" i="1" s="1"/>
  <c r="H2650" i="1"/>
  <c r="H2642" i="1" s="1"/>
  <c r="H3495" i="1"/>
  <c r="H3782" i="1"/>
  <c r="H3883" i="1"/>
  <c r="H4153" i="1"/>
  <c r="H4549" i="1"/>
  <c r="H4645" i="1"/>
  <c r="H4644" i="1" s="1"/>
  <c r="H4643" i="1" s="1"/>
  <c r="H4642" i="1" s="1"/>
  <c r="H4826" i="1"/>
  <c r="H4987" i="1"/>
  <c r="H5064" i="1"/>
  <c r="H5077" i="1"/>
  <c r="H5073" i="1" s="1"/>
  <c r="H5152" i="1"/>
  <c r="H5411" i="1"/>
  <c r="H5410" i="1" s="1"/>
  <c r="H5560" i="1"/>
  <c r="H5674" i="1"/>
  <c r="H5736" i="1"/>
  <c r="H5783" i="1"/>
  <c r="H5774" i="1" s="1"/>
  <c r="H6002" i="1"/>
  <c r="H2799" i="1"/>
  <c r="H3226" i="1"/>
  <c r="H3225" i="1" s="1"/>
  <c r="H3224" i="1" s="1"/>
  <c r="H3223" i="1" s="1"/>
  <c r="H3318" i="1"/>
  <c r="H3317" i="1" s="1"/>
  <c r="H3465" i="1"/>
  <c r="H3585" i="1"/>
  <c r="H3753" i="1"/>
  <c r="H3746" i="1" s="1"/>
  <c r="H3745" i="1" s="1"/>
  <c r="H4245" i="1"/>
  <c r="H4244" i="1" s="1"/>
  <c r="H4555" i="1"/>
  <c r="H4868" i="1"/>
  <c r="H6024" i="1"/>
  <c r="H6141" i="1"/>
  <c r="H6135" i="1" s="1"/>
  <c r="H6162" i="1"/>
  <c r="H6292" i="1"/>
  <c r="H6485" i="1"/>
  <c r="H2481" i="1"/>
  <c r="H2475" i="1" s="1"/>
  <c r="H2580" i="1"/>
  <c r="H2682" i="1"/>
  <c r="H2681" i="1" s="1"/>
  <c r="H2782" i="1"/>
  <c r="H2778" i="1" s="1"/>
  <c r="H2917" i="1"/>
  <c r="H3070" i="1"/>
  <c r="H3308" i="1"/>
  <c r="H3455" i="1"/>
  <c r="H3640" i="1"/>
  <c r="H3639" i="1" s="1"/>
  <c r="H3804" i="1"/>
  <c r="H4068" i="1"/>
  <c r="H4161" i="1"/>
  <c r="H5474" i="1"/>
  <c r="H5969" i="1"/>
  <c r="H6017" i="1"/>
  <c r="H6070" i="1"/>
  <c r="H6121" i="1"/>
  <c r="H6467" i="1"/>
  <c r="H6548" i="1"/>
  <c r="H8981" i="1"/>
  <c r="H7041" i="1"/>
  <c r="H8766" i="1"/>
  <c r="H9095" i="1"/>
  <c r="H9409" i="1"/>
  <c r="H6404" i="1"/>
  <c r="H6398" i="1" s="1"/>
  <c r="H6432" i="1"/>
  <c r="H6541" i="1"/>
  <c r="H7031" i="1"/>
  <c r="H7262" i="1"/>
  <c r="H7444" i="1"/>
  <c r="H7440" i="1" s="1"/>
  <c r="H7403" i="1" s="1"/>
  <c r="H7585" i="1"/>
  <c r="H7735" i="1"/>
  <c r="H8255" i="1"/>
  <c r="H8242" i="1" s="1"/>
  <c r="H8495" i="1"/>
  <c r="H8494" i="1" s="1"/>
  <c r="H8831" i="1"/>
  <c r="H8917" i="1"/>
  <c r="H9208" i="1"/>
  <c r="H9286" i="1"/>
  <c r="H9402" i="1"/>
  <c r="H9819" i="1"/>
  <c r="H9979" i="1"/>
  <c r="H10165" i="1"/>
  <c r="H9965" i="1"/>
  <c r="H10784" i="1"/>
  <c r="H11412" i="1"/>
  <c r="H11411" i="1" s="1"/>
  <c r="H8619" i="1"/>
  <c r="H9523" i="1"/>
  <c r="H9619" i="1"/>
  <c r="H9615" i="1" s="1"/>
  <c r="H9614" i="1" s="1"/>
  <c r="H10286" i="1"/>
  <c r="H10459" i="1"/>
  <c r="H10592" i="1"/>
  <c r="H11361" i="1"/>
  <c r="H10495" i="1"/>
  <c r="H10494" i="1" s="1"/>
  <c r="H10493" i="1" s="1"/>
  <c r="H10562" i="1"/>
  <c r="H10584" i="1"/>
  <c r="H10583" i="1" s="1"/>
  <c r="H10637" i="1"/>
  <c r="H10665" i="1"/>
  <c r="H10654" i="1" s="1"/>
  <c r="H10870" i="1"/>
  <c r="H10916" i="1"/>
  <c r="H10930" i="1"/>
  <c r="H11028" i="1"/>
  <c r="H11354" i="1"/>
  <c r="H11524" i="1"/>
  <c r="H11538" i="1"/>
  <c r="G1496" i="1"/>
  <c r="G1106" i="1"/>
  <c r="G1217" i="1"/>
  <c r="G91" i="1"/>
  <c r="G1942" i="1"/>
  <c r="G2570" i="1"/>
  <c r="G2812" i="1"/>
  <c r="G2829" i="1"/>
  <c r="G2839" i="1"/>
  <c r="G3495" i="1"/>
  <c r="G3671" i="1"/>
  <c r="G3670" i="1" s="1"/>
  <c r="G3953" i="1"/>
  <c r="G3981" i="1"/>
  <c r="G3980" i="1" s="1"/>
  <c r="G4259" i="1"/>
  <c r="G4286" i="1"/>
  <c r="G4329" i="1"/>
  <c r="G4543" i="1"/>
  <c r="G3062" i="1"/>
  <c r="G3091" i="1"/>
  <c r="G3519" i="1"/>
  <c r="G3508" i="1" s="1"/>
  <c r="G3877" i="1"/>
  <c r="G3938" i="1"/>
  <c r="G3937" i="1" s="1"/>
  <c r="G3969" i="1"/>
  <c r="G4352" i="1"/>
  <c r="G4363" i="1"/>
  <c r="G4444" i="1"/>
  <c r="G4549" i="1"/>
  <c r="G4634" i="1"/>
  <c r="G4633" i="1" s="1"/>
  <c r="G4645" i="1"/>
  <c r="G4644" i="1" s="1"/>
  <c r="G4643" i="1" s="1"/>
  <c r="G4642" i="1" s="1"/>
  <c r="G4668" i="1"/>
  <c r="G4967" i="1"/>
  <c r="G4966" i="1" s="1"/>
  <c r="G5064" i="1"/>
  <c r="G1735" i="1"/>
  <c r="G1728" i="1" s="1"/>
  <c r="G2100" i="1"/>
  <c r="G2223" i="1"/>
  <c r="G2248" i="1"/>
  <c r="G2247" i="1" s="1"/>
  <c r="G2246" i="1" s="1"/>
  <c r="G2274" i="1"/>
  <c r="G2580" i="1"/>
  <c r="G2625" i="1"/>
  <c r="G5603" i="1"/>
  <c r="G6342" i="1"/>
  <c r="G6341" i="1" s="1"/>
  <c r="G5560" i="1"/>
  <c r="G5836" i="1"/>
  <c r="G5835" i="1" s="1"/>
  <c r="G5396" i="1"/>
  <c r="G5390" i="1" s="1"/>
  <c r="G5499" i="1"/>
  <c r="G5553" i="1"/>
  <c r="G5720" i="1"/>
  <c r="G5791" i="1"/>
  <c r="G5897" i="1"/>
  <c r="G6039" i="1"/>
  <c r="G6095" i="1"/>
  <c r="G6091" i="1" s="1"/>
  <c r="G6090" i="1" s="1"/>
  <c r="G6141" i="1"/>
  <c r="G6135" i="1" s="1"/>
  <c r="G6404" i="1"/>
  <c r="G6541" i="1"/>
  <c r="G6563" i="1"/>
  <c r="G6622" i="1"/>
  <c r="G6621" i="1" s="1"/>
  <c r="G6652" i="1"/>
  <c r="G7224" i="1"/>
  <c r="G7585" i="1"/>
  <c r="G5708" i="1"/>
  <c r="G5736" i="1"/>
  <c r="G5851" i="1"/>
  <c r="G5969" i="1"/>
  <c r="G6083" i="1"/>
  <c r="G6082" i="1" s="1"/>
  <c r="G6081" i="1" s="1"/>
  <c r="G6169" i="1"/>
  <c r="G6231" i="1"/>
  <c r="G6279" i="1"/>
  <c r="G6399" i="1"/>
  <c r="G6822" i="1"/>
  <c r="G6890" i="1"/>
  <c r="G7031" i="1"/>
  <c r="G7030" i="1" s="1"/>
  <c r="G7956" i="1"/>
  <c r="G9615" i="1"/>
  <c r="G5726" i="1"/>
  <c r="G5798" i="1"/>
  <c r="G6272" i="1"/>
  <c r="G6432" i="1"/>
  <c r="G6595" i="1"/>
  <c r="G7502" i="1"/>
  <c r="G6657" i="1"/>
  <c r="G7012" i="1"/>
  <c r="G7151" i="1"/>
  <c r="G7150" i="1" s="1"/>
  <c r="G7231" i="1"/>
  <c r="G7444" i="1"/>
  <c r="G7440" i="1" s="1"/>
  <c r="G7575" i="1"/>
  <c r="G7651" i="1"/>
  <c r="G7717" i="1"/>
  <c r="G7716" i="1" s="1"/>
  <c r="G7735" i="1"/>
  <c r="G7824" i="1"/>
  <c r="G7899" i="1"/>
  <c r="G7973" i="1"/>
  <c r="G7972" i="1" s="1"/>
  <c r="G7994" i="1"/>
  <c r="G7993" i="1" s="1"/>
  <c r="G8246" i="1"/>
  <c r="G8291" i="1"/>
  <c r="G8356" i="1"/>
  <c r="G8427" i="1"/>
  <c r="G8426" i="1" s="1"/>
  <c r="G8495" i="1"/>
  <c r="G8494" i="1" s="1"/>
  <c r="G9010" i="1"/>
  <c r="G9064" i="1"/>
  <c r="G9063" i="1" s="1"/>
  <c r="G9136" i="1"/>
  <c r="G9316" i="1"/>
  <c r="G9381" i="1"/>
  <c r="G9402" i="1"/>
  <c r="G9750" i="1"/>
  <c r="G7283" i="1"/>
  <c r="G7461" i="1"/>
  <c r="G7460" i="1" s="1"/>
  <c r="G7672" i="1"/>
  <c r="G7984" i="1"/>
  <c r="G7983" i="1" s="1"/>
  <c r="G8026" i="1"/>
  <c r="G8025" i="1" s="1"/>
  <c r="G8319" i="1"/>
  <c r="G8558" i="1"/>
  <c r="G8758" i="1"/>
  <c r="G8757" i="1" s="1"/>
  <c r="G8756" i="1" s="1"/>
  <c r="G8982" i="1"/>
  <c r="G9333" i="1"/>
  <c r="G9847" i="1"/>
  <c r="G9989" i="1"/>
  <c r="G8608" i="1"/>
  <c r="G8651" i="1"/>
  <c r="G8715" i="1"/>
  <c r="G8803" i="1"/>
  <c r="G8802" i="1" s="1"/>
  <c r="G8851" i="1"/>
  <c r="G8845" i="1" s="1"/>
  <c r="G9031" i="1"/>
  <c r="G9090" i="1"/>
  <c r="G9089" i="1" s="1"/>
  <c r="G9362" i="1"/>
  <c r="G9361" i="1" s="1"/>
  <c r="G9577" i="1"/>
  <c r="G9552" i="1" s="1"/>
  <c r="G9631" i="1"/>
  <c r="G9732" i="1"/>
  <c r="G8513" i="1"/>
  <c r="G8512" i="1" s="1"/>
  <c r="G8534" i="1"/>
  <c r="G8640" i="1"/>
  <c r="G8773" i="1"/>
  <c r="G8766" i="1" s="1"/>
  <c r="G8826" i="1"/>
  <c r="G8825" i="1" s="1"/>
  <c r="G8917" i="1"/>
  <c r="G8989" i="1"/>
  <c r="G9017" i="1"/>
  <c r="G9143" i="1"/>
  <c r="G9409" i="1"/>
  <c r="G9661" i="1"/>
  <c r="G9761" i="1"/>
  <c r="G9819" i="1"/>
  <c r="G9861" i="1"/>
  <c r="G9883" i="1"/>
  <c r="G9882" i="1" s="1"/>
  <c r="G9881" i="1" s="1"/>
  <c r="G9892" i="1"/>
  <c r="G9891" i="1" s="1"/>
  <c r="G10784" i="1"/>
  <c r="G10783" i="1" s="1"/>
  <c r="G9945" i="1"/>
  <c r="G10165" i="1"/>
  <c r="G10916" i="1"/>
  <c r="G11064" i="1"/>
  <c r="G11453" i="1"/>
  <c r="G10715" i="1"/>
  <c r="G10847" i="1"/>
  <c r="G11028" i="1"/>
  <c r="G11091" i="1"/>
  <c r="F7984" i="1"/>
  <c r="F7983" i="1" s="1"/>
  <c r="F8167" i="1"/>
  <c r="F10737" i="1"/>
  <c r="F11638" i="1"/>
  <c r="F2174" i="1"/>
  <c r="F2496" i="1"/>
  <c r="F235" i="1"/>
  <c r="F786" i="1"/>
  <c r="F1666" i="1"/>
  <c r="F1772" i="1"/>
  <c r="F1980" i="1"/>
  <c r="F4614" i="1"/>
  <c r="F10224" i="1"/>
  <c r="F10459" i="1"/>
  <c r="F11487" i="1"/>
  <c r="F2297" i="1"/>
  <c r="F2364" i="1"/>
  <c r="F2682" i="1"/>
  <c r="F2681" i="1" s="1"/>
  <c r="F2799" i="1"/>
  <c r="F777" i="1"/>
  <c r="F1443" i="1"/>
  <c r="F2643" i="1"/>
  <c r="F6925" i="1"/>
  <c r="F7709" i="1"/>
  <c r="F7708" i="1" s="1"/>
  <c r="F7707" i="1" s="1"/>
  <c r="F7777" i="1"/>
  <c r="F7776" i="1" s="1"/>
  <c r="F9115" i="1"/>
  <c r="F9661" i="1"/>
  <c r="F9840" i="1"/>
  <c r="F9883" i="1"/>
  <c r="F9882" i="1" s="1"/>
  <c r="F9881" i="1" s="1"/>
  <c r="F10452" i="1"/>
  <c r="F11480" i="1"/>
  <c r="F4729" i="1"/>
  <c r="F822" i="1"/>
  <c r="F2011" i="1"/>
  <c r="F2039" i="1"/>
  <c r="F2079" i="1"/>
  <c r="F2553" i="1"/>
  <c r="F4058" i="1"/>
  <c r="F5812" i="1"/>
  <c r="F6083" i="1"/>
  <c r="F6082" i="1" s="1"/>
  <c r="F6081" i="1" s="1"/>
  <c r="F221" i="1"/>
  <c r="F254" i="1"/>
  <c r="F645" i="1"/>
  <c r="F1241" i="1"/>
  <c r="F1481" i="1"/>
  <c r="F3927" i="1"/>
  <c r="F10637" i="1"/>
  <c r="F6978" i="1"/>
  <c r="F7651" i="1"/>
  <c r="F7930" i="1"/>
  <c r="F8558" i="1"/>
  <c r="F9347" i="1"/>
  <c r="F10599" i="1"/>
  <c r="F10911" i="1"/>
  <c r="F11109" i="1"/>
  <c r="F11459" i="1"/>
  <c r="F703" i="1"/>
  <c r="F1778" i="1"/>
  <c r="F2719" i="1"/>
  <c r="F3412" i="1"/>
  <c r="F3519" i="1"/>
  <c r="F3508" i="1" s="1"/>
  <c r="F3903" i="1"/>
  <c r="F5007" i="1"/>
  <c r="F5001" i="1" s="1"/>
  <c r="F5090" i="1"/>
  <c r="F5287" i="1"/>
  <c r="F5798" i="1"/>
  <c r="F6815" i="1"/>
  <c r="F6860" i="1"/>
  <c r="F6971" i="1"/>
  <c r="F7486" i="1"/>
  <c r="F8059" i="1"/>
  <c r="F8271" i="1"/>
  <c r="F8831" i="1"/>
  <c r="F9409" i="1"/>
  <c r="F9960" i="1"/>
  <c r="F10495" i="1"/>
  <c r="F10494" i="1" s="1"/>
  <c r="F10493" i="1" s="1"/>
  <c r="F10592" i="1"/>
  <c r="F10730" i="1"/>
  <c r="F10822" i="1"/>
  <c r="F401" i="1"/>
  <c r="F425" i="1"/>
  <c r="F529" i="1"/>
  <c r="F581" i="1"/>
  <c r="F628" i="1"/>
  <c r="F797" i="1"/>
  <c r="F1198" i="1"/>
  <c r="F1210" i="1"/>
  <c r="F1322" i="1"/>
  <c r="F1336" i="1"/>
  <c r="F1403" i="1"/>
  <c r="F1473" i="1"/>
  <c r="F1652" i="1"/>
  <c r="F1969" i="1"/>
  <c r="F2030" i="1"/>
  <c r="F2029" i="1" s="1"/>
  <c r="F2168" i="1"/>
  <c r="F2508" i="1"/>
  <c r="F2507" i="1" s="1"/>
  <c r="F2625" i="1"/>
  <c r="F2879" i="1"/>
  <c r="F2896" i="1"/>
  <c r="F2895" i="1" s="1"/>
  <c r="F2934" i="1"/>
  <c r="F2961" i="1"/>
  <c r="F3175" i="1"/>
  <c r="F3436" i="1"/>
  <c r="F3435" i="1" s="1"/>
  <c r="F3465" i="1"/>
  <c r="F3747" i="1"/>
  <c r="F4296" i="1"/>
  <c r="F4295" i="1" s="1"/>
  <c r="F4538" i="1"/>
  <c r="F4634" i="1"/>
  <c r="F4633" i="1" s="1"/>
  <c r="F4917" i="1"/>
  <c r="F5267" i="1"/>
  <c r="F5344" i="1"/>
  <c r="F5343" i="1" s="1"/>
  <c r="F5603" i="1"/>
  <c r="F5708" i="1"/>
  <c r="F5791" i="1"/>
  <c r="F5836" i="1"/>
  <c r="F5835" i="1" s="1"/>
  <c r="F6053" i="1"/>
  <c r="F8006" i="1"/>
  <c r="F8246" i="1"/>
  <c r="F8520" i="1"/>
  <c r="F8826" i="1"/>
  <c r="F8874" i="1"/>
  <c r="F9017" i="1"/>
  <c r="F9402" i="1"/>
  <c r="F10014" i="1"/>
  <c r="F10013" i="1" s="1"/>
  <c r="F10473" i="1"/>
  <c r="F10842" i="1"/>
  <c r="F10870" i="1"/>
  <c r="F10990" i="1"/>
  <c r="F11007" i="1"/>
  <c r="F11051" i="1"/>
  <c r="F11064" i="1"/>
  <c r="F11162" i="1"/>
  <c r="F11161" i="1" s="1"/>
  <c r="F11401" i="1"/>
  <c r="F11400" i="1" s="1"/>
  <c r="F11399" i="1" s="1"/>
  <c r="F11416" i="1"/>
  <c r="F11412" i="1" s="1"/>
  <c r="F11411" i="1" s="1"/>
  <c r="F81" i="1"/>
  <c r="F480" i="1"/>
  <c r="F828" i="1"/>
  <c r="F931" i="1"/>
  <c r="F957" i="1"/>
  <c r="F1065" i="1"/>
  <c r="F1177" i="1"/>
  <c r="F1169" i="1" s="1"/>
  <c r="F1168" i="1" s="1"/>
  <c r="F1228" i="1"/>
  <c r="F1299" i="1"/>
  <c r="F1520" i="1"/>
  <c r="F1531" i="1"/>
  <c r="F1585" i="1"/>
  <c r="F1591" i="1"/>
  <c r="F1804" i="1"/>
  <c r="F1882" i="1"/>
  <c r="F1887" i="1"/>
  <c r="F1908" i="1"/>
  <c r="F2260" i="1"/>
  <c r="F2422" i="1"/>
  <c r="F2421" i="1" s="1"/>
  <c r="F2416" i="1" s="1"/>
  <c r="F2408" i="1" s="1"/>
  <c r="F2404" i="1" s="1"/>
  <c r="F2570" i="1"/>
  <c r="F2767" i="1"/>
  <c r="F2766" i="1" s="1"/>
  <c r="F2816" i="1"/>
  <c r="F2812" i="1" s="1"/>
  <c r="F2966" i="1"/>
  <c r="F3239" i="1"/>
  <c r="F4153" i="1"/>
  <c r="F4555" i="1"/>
  <c r="F8851" i="1"/>
  <c r="F8989" i="1"/>
  <c r="F8981" i="1" s="1"/>
  <c r="F129" i="1"/>
  <c r="F128" i="1" s="1"/>
  <c r="F127" i="1" s="1"/>
  <c r="F312" i="1"/>
  <c r="F340" i="1"/>
  <c r="F366" i="1"/>
  <c r="F618" i="1"/>
  <c r="F718" i="1"/>
  <c r="F814" i="1"/>
  <c r="F951" i="1"/>
  <c r="F950" i="1" s="1"/>
  <c r="F1121" i="1"/>
  <c r="F1106" i="1" s="1"/>
  <c r="F1388" i="1"/>
  <c r="F1525" i="1"/>
  <c r="F1934" i="1"/>
  <c r="F2187" i="1"/>
  <c r="F2476" i="1"/>
  <c r="F2517" i="1"/>
  <c r="F7151" i="1"/>
  <c r="F7150" i="1" s="1"/>
  <c r="F303" i="1"/>
  <c r="F357" i="1"/>
  <c r="F803" i="1"/>
  <c r="F802" i="1" s="1"/>
  <c r="F962" i="1"/>
  <c r="F1355" i="1"/>
  <c r="F1354" i="1" s="1"/>
  <c r="F1374" i="1"/>
  <c r="F1601" i="1"/>
  <c r="F1825" i="1"/>
  <c r="F1824" i="1" s="1"/>
  <c r="F2148" i="1"/>
  <c r="F2200" i="1"/>
  <c r="F2223" i="1"/>
  <c r="F2481" i="1"/>
  <c r="F2580" i="1"/>
  <c r="F3062" i="1"/>
  <c r="F3226" i="1"/>
  <c r="F3225" i="1" s="1"/>
  <c r="F3224" i="1" s="1"/>
  <c r="F3223" i="1" s="1"/>
  <c r="F4161" i="1"/>
  <c r="F6384" i="1"/>
  <c r="F3246" i="1"/>
  <c r="F3479" i="1"/>
  <c r="F3529" i="1"/>
  <c r="F3528" i="1" s="1"/>
  <c r="F3585" i="1"/>
  <c r="F3782" i="1"/>
  <c r="F3992" i="1"/>
  <c r="F4127" i="1"/>
  <c r="F4499" i="1"/>
  <c r="F4543" i="1"/>
  <c r="F4721" i="1"/>
  <c r="F4849" i="1"/>
  <c r="F4982" i="1"/>
  <c r="F5037" i="1"/>
  <c r="F5122" i="1"/>
  <c r="F5118" i="1" s="1"/>
  <c r="F5117" i="1" s="1"/>
  <c r="F5116" i="1" s="1"/>
  <c r="F5499" i="1"/>
  <c r="F5538" i="1"/>
  <c r="F5904" i="1"/>
  <c r="F5941" i="1"/>
  <c r="F6761" i="1"/>
  <c r="F7031" i="1"/>
  <c r="F7198" i="1"/>
  <c r="F7644" i="1"/>
  <c r="F7916" i="1"/>
  <c r="F8052" i="1"/>
  <c r="F8722" i="1"/>
  <c r="F8932" i="1"/>
  <c r="F9143" i="1"/>
  <c r="F9333" i="1"/>
  <c r="F9478" i="1"/>
  <c r="F9523" i="1"/>
  <c r="F9925" i="1"/>
  <c r="F9984" i="1"/>
  <c r="F9979" i="1" s="1"/>
  <c r="F10119" i="1"/>
  <c r="F10368" i="1"/>
  <c r="F10441" i="1"/>
  <c r="F10665" i="1"/>
  <c r="F10707" i="1"/>
  <c r="F10983" i="1"/>
  <c r="F11114" i="1"/>
  <c r="F11379" i="1"/>
  <c r="F11454" i="1"/>
  <c r="F11524" i="1"/>
  <c r="F3541" i="1"/>
  <c r="F3611" i="1"/>
  <c r="F3646" i="1"/>
  <c r="F4319" i="1"/>
  <c r="F4329" i="1"/>
  <c r="F4363" i="1"/>
  <c r="F4488" i="1"/>
  <c r="F4622" i="1"/>
  <c r="F4621" i="1" s="1"/>
  <c r="F4620" i="1" s="1"/>
  <c r="F4987" i="1"/>
  <c r="F5152" i="1"/>
  <c r="F5427" i="1"/>
  <c r="F5426" i="1" s="1"/>
  <c r="F5489" i="1"/>
  <c r="F5626" i="1"/>
  <c r="F5641" i="1"/>
  <c r="F5897" i="1"/>
  <c r="F6425" i="1"/>
  <c r="F6657" i="1"/>
  <c r="F6705" i="1"/>
  <c r="F6906" i="1"/>
  <c r="F6905" i="1" s="1"/>
  <c r="F7396" i="1"/>
  <c r="F7395" i="1" s="1"/>
  <c r="F7394" i="1" s="1"/>
  <c r="F7755" i="1"/>
  <c r="F7909" i="1"/>
  <c r="F8182" i="1"/>
  <c r="F8513" i="1"/>
  <c r="F8512" i="1" s="1"/>
  <c r="F8525" i="1"/>
  <c r="F8619" i="1"/>
  <c r="F8704" i="1"/>
  <c r="F9010" i="1"/>
  <c r="F9110" i="1"/>
  <c r="F9136" i="1"/>
  <c r="F9265" i="1"/>
  <c r="F9619" i="1"/>
  <c r="F9615" i="1" s="1"/>
  <c r="F9861" i="1"/>
  <c r="F10108" i="1"/>
  <c r="F10864" i="1"/>
  <c r="F10863" i="1" s="1"/>
  <c r="F11086" i="1"/>
  <c r="F11617" i="1"/>
  <c r="F3251" i="1"/>
  <c r="F3360" i="1"/>
  <c r="F3356" i="1" s="1"/>
  <c r="F3495" i="1"/>
  <c r="F3705" i="1"/>
  <c r="F4302" i="1"/>
  <c r="F4781" i="1"/>
  <c r="F4794" i="1"/>
  <c r="F4789" i="1" s="1"/>
  <c r="F4925" i="1"/>
  <c r="F5302" i="1"/>
  <c r="F5320" i="1"/>
  <c r="F5319" i="1" s="1"/>
  <c r="F5376" i="1"/>
  <c r="F5391" i="1"/>
  <c r="F5390" i="1" s="1"/>
  <c r="F5726" i="1"/>
  <c r="F6272" i="1"/>
  <c r="F6579" i="1"/>
  <c r="F6622" i="1"/>
  <c r="F6621" i="1" s="1"/>
  <c r="F6882" i="1"/>
  <c r="F6881" i="1" s="1"/>
  <c r="F6880" i="1" s="1"/>
  <c r="F6930" i="1"/>
  <c r="F6945" i="1"/>
  <c r="F7374" i="1"/>
  <c r="F7626" i="1"/>
  <c r="F7740" i="1"/>
  <c r="F7899" i="1"/>
  <c r="F8093" i="1"/>
  <c r="F8108" i="1"/>
  <c r="F8175" i="1"/>
  <c r="F8549" i="1"/>
  <c r="F8697" i="1"/>
  <c r="F8846" i="1"/>
  <c r="F8868" i="1"/>
  <c r="F8867" i="1" s="1"/>
  <c r="F9381" i="1"/>
  <c r="F9750" i="1"/>
  <c r="F9793" i="1"/>
  <c r="F9847" i="1"/>
  <c r="F10071" i="1"/>
  <c r="F10504" i="1"/>
  <c r="F10503" i="1" s="1"/>
  <c r="F10502" i="1" s="1"/>
  <c r="F10784" i="1"/>
  <c r="F10916" i="1"/>
  <c r="F10931" i="1"/>
  <c r="F11150" i="1"/>
  <c r="F11149" i="1" s="1"/>
  <c r="F11184" i="1"/>
  <c r="F144" i="1"/>
  <c r="F143" i="1" s="1"/>
  <c r="F1000" i="1"/>
  <c r="F1913" i="1"/>
  <c r="F4462" i="1"/>
  <c r="F9" i="1"/>
  <c r="F57" i="1"/>
  <c r="F107" i="1"/>
  <c r="F103" i="1" s="1"/>
  <c r="F291" i="1"/>
  <c r="F834" i="1"/>
  <c r="F833" i="1" s="1"/>
  <c r="F859" i="1"/>
  <c r="F855" i="1" s="1"/>
  <c r="F936" i="1"/>
  <c r="F1233" i="1"/>
  <c r="F1426" i="1"/>
  <c r="F1575" i="1"/>
  <c r="F1672" i="1"/>
  <c r="F1665" i="1" s="1"/>
  <c r="F1707" i="1"/>
  <c r="F1759" i="1"/>
  <c r="F1837" i="1"/>
  <c r="F1848" i="1"/>
  <c r="F1987" i="1"/>
  <c r="F2288" i="1"/>
  <c r="F2316" i="1"/>
  <c r="F2315" i="1" s="1"/>
  <c r="F2399" i="1"/>
  <c r="F2393" i="1" s="1"/>
  <c r="F2469" i="1"/>
  <c r="F2464" i="1" s="1"/>
  <c r="F2491" i="1"/>
  <c r="F2706" i="1"/>
  <c r="F2782" i="1"/>
  <c r="F2778" i="1" s="1"/>
  <c r="F2917" i="1"/>
  <c r="F3535" i="1"/>
  <c r="F3601" i="1"/>
  <c r="F3699" i="1"/>
  <c r="F3753" i="1"/>
  <c r="F3825" i="1"/>
  <c r="F4191" i="1"/>
  <c r="F4205" i="1"/>
  <c r="F4201" i="1" s="1"/>
  <c r="F4444" i="1"/>
  <c r="F4600" i="1"/>
  <c r="F4599" i="1" s="1"/>
  <c r="F18" i="1"/>
  <c r="F2437" i="1"/>
  <c r="F3981" i="1"/>
  <c r="F3980" i="1" s="1"/>
  <c r="F4380" i="1"/>
  <c r="F4396" i="1"/>
  <c r="F539" i="1"/>
  <c r="F1081" i="1"/>
  <c r="F1157" i="1"/>
  <c r="F1258" i="1"/>
  <c r="F1453" i="1"/>
  <c r="F1819" i="1"/>
  <c r="F1951" i="1"/>
  <c r="F2388" i="1"/>
  <c r="F2459" i="1"/>
  <c r="F2454" i="1" s="1"/>
  <c r="F2650" i="1"/>
  <c r="F3011" i="1"/>
  <c r="F3070" i="1"/>
  <c r="F3308" i="1"/>
  <c r="F3403" i="1"/>
  <c r="F3394" i="1" s="1"/>
  <c r="F3455" i="1"/>
  <c r="F3712" i="1"/>
  <c r="F3920" i="1"/>
  <c r="F4001" i="1"/>
  <c r="F4068" i="1"/>
  <c r="F4121" i="1"/>
  <c r="F5209" i="1"/>
  <c r="F5276" i="1"/>
  <c r="F5332" i="1"/>
  <c r="F6432" i="1"/>
  <c r="F6541" i="1"/>
  <c r="F245" i="1"/>
  <c r="F407" i="1"/>
  <c r="F445" i="1"/>
  <c r="F552" i="1"/>
  <c r="F551" i="1" s="1"/>
  <c r="F566" i="1"/>
  <c r="F589" i="1"/>
  <c r="F664" i="1"/>
  <c r="F990" i="1"/>
  <c r="F1057" i="1"/>
  <c r="F1087" i="1"/>
  <c r="F1136" i="1"/>
  <c r="F1263" i="1"/>
  <c r="F1304" i="1"/>
  <c r="F1341" i="1"/>
  <c r="F1417" i="1"/>
  <c r="F1416" i="1" s="1"/>
  <c r="F1435" i="1"/>
  <c r="F1539" i="1"/>
  <c r="F1640" i="1"/>
  <c r="F1692" i="1"/>
  <c r="F1864" i="1"/>
  <c r="F2004" i="1"/>
  <c r="F2107" i="1"/>
  <c r="F2162" i="1"/>
  <c r="F2248" i="1"/>
  <c r="F2274" i="1"/>
  <c r="F2268" i="1" s="1"/>
  <c r="F2283" i="1"/>
  <c r="F2302" i="1"/>
  <c r="F2345" i="1"/>
  <c r="F2432" i="1"/>
  <c r="F2431" i="1" s="1"/>
  <c r="F2840" i="1"/>
  <c r="F2839" i="1" s="1"/>
  <c r="F2912" i="1"/>
  <c r="F3102" i="1"/>
  <c r="F3867" i="1"/>
  <c r="F3897" i="1"/>
  <c r="F3938" i="1"/>
  <c r="F3937" i="1" s="1"/>
  <c r="F4549" i="1"/>
  <c r="F4566" i="1"/>
  <c r="F4565" i="1" s="1"/>
  <c r="F4842" i="1"/>
  <c r="F4868" i="1"/>
  <c r="F5085" i="1"/>
  <c r="F5095" i="1"/>
  <c r="F5411" i="1"/>
  <c r="F5410" i="1" s="1"/>
  <c r="F5474" i="1"/>
  <c r="F5674" i="1"/>
  <c r="F6039" i="1"/>
  <c r="F6611" i="1"/>
  <c r="F6610" i="1" s="1"/>
  <c r="F6698" i="1"/>
  <c r="F7012" i="1"/>
  <c r="F7041" i="1"/>
  <c r="F7081" i="1"/>
  <c r="F7268" i="1"/>
  <c r="F7283" i="1"/>
  <c r="F7359" i="1"/>
  <c r="F7461" i="1"/>
  <c r="F7634" i="1"/>
  <c r="F7760" i="1"/>
  <c r="F7973" i="1"/>
  <c r="F7972" i="1" s="1"/>
  <c r="F67" i="1"/>
  <c r="F92" i="1"/>
  <c r="F91" i="1" s="1"/>
  <c r="F115" i="1"/>
  <c r="F176" i="1"/>
  <c r="F349" i="1"/>
  <c r="F437" i="1"/>
  <c r="F488" i="1"/>
  <c r="F656" i="1"/>
  <c r="F738" i="1"/>
  <c r="F733" i="1" s="1"/>
  <c r="F732" i="1" s="1"/>
  <c r="F731" i="1" s="1"/>
  <c r="F765" i="1"/>
  <c r="F844" i="1"/>
  <c r="F843" i="1" s="1"/>
  <c r="F872" i="1"/>
  <c r="F871" i="1" s="1"/>
  <c r="F870" i="1" s="1"/>
  <c r="F1046" i="1"/>
  <c r="F1070" i="1"/>
  <c r="F1205" i="1"/>
  <c r="F1218" i="1"/>
  <c r="F1217" i="1" s="1"/>
  <c r="F1278" i="1"/>
  <c r="F1283" i="1"/>
  <c r="F1462" i="1"/>
  <c r="F1496" i="1"/>
  <c r="F1633" i="1"/>
  <c r="F1660" i="1"/>
  <c r="F1701" i="1"/>
  <c r="F1735" i="1"/>
  <c r="F1728" i="1" s="1"/>
  <c r="F1795" i="1"/>
  <c r="F1942" i="1"/>
  <c r="F1960" i="1"/>
  <c r="F2100" i="1"/>
  <c r="F2237" i="1"/>
  <c r="F2373" i="1"/>
  <c r="F2447" i="1"/>
  <c r="F2731" i="1"/>
  <c r="F2727" i="1" s="1"/>
  <c r="F3021" i="1"/>
  <c r="F3092" i="1"/>
  <c r="F3199" i="1"/>
  <c r="F3270" i="1"/>
  <c r="F3351" i="1"/>
  <c r="F4245" i="1"/>
  <c r="F4244" i="1" s="1"/>
  <c r="F4273" i="1"/>
  <c r="F4287" i="1"/>
  <c r="F4286" i="1" s="1"/>
  <c r="F4609" i="1"/>
  <c r="F4645" i="1"/>
  <c r="F4644" i="1" s="1"/>
  <c r="F4643" i="1" s="1"/>
  <c r="F4642" i="1" s="1"/>
  <c r="F5102" i="1"/>
  <c r="F5553" i="1"/>
  <c r="F5621" i="1"/>
  <c r="F5871" i="1"/>
  <c r="F6032" i="1"/>
  <c r="F6771" i="1"/>
  <c r="F6950" i="1"/>
  <c r="F7262" i="1"/>
  <c r="F7352" i="1"/>
  <c r="F7404" i="1"/>
  <c r="F8026" i="1"/>
  <c r="F4951" i="1"/>
  <c r="F4973" i="1"/>
  <c r="F5077" i="1"/>
  <c r="F5073" i="1" s="1"/>
  <c r="F5144" i="1"/>
  <c r="F5440" i="1"/>
  <c r="F5574" i="1"/>
  <c r="F5667" i="1"/>
  <c r="F5783" i="1"/>
  <c r="F5876" i="1"/>
  <c r="F6002" i="1"/>
  <c r="F6116" i="1"/>
  <c r="F6169" i="1"/>
  <c r="F6299" i="1"/>
  <c r="F6495" i="1"/>
  <c r="F6677" i="1"/>
  <c r="F7106" i="1"/>
  <c r="F7178" i="1"/>
  <c r="F7231" i="1"/>
  <c r="F7575" i="1"/>
  <c r="F7824" i="1"/>
  <c r="F7849" i="1"/>
  <c r="F7891" i="1"/>
  <c r="F8507" i="1"/>
  <c r="F8506" i="1" s="1"/>
  <c r="F8640" i="1"/>
  <c r="F10562" i="1"/>
  <c r="F10655" i="1"/>
  <c r="F4945" i="1"/>
  <c r="F4967" i="1"/>
  <c r="F5064" i="1"/>
  <c r="F5282" i="1"/>
  <c r="F5337" i="1"/>
  <c r="F5433" i="1"/>
  <c r="F5560" i="1"/>
  <c r="F5646" i="1"/>
  <c r="F5736" i="1"/>
  <c r="F5851" i="1"/>
  <c r="F6024" i="1"/>
  <c r="F6095" i="1"/>
  <c r="F6091" i="1" s="1"/>
  <c r="F6090" i="1" s="1"/>
  <c r="F6162" i="1"/>
  <c r="F6279" i="1"/>
  <c r="F6292" i="1"/>
  <c r="F6379" i="1"/>
  <c r="F6399" i="1"/>
  <c r="F6485" i="1"/>
  <c r="F6548" i="1"/>
  <c r="F6652" i="1"/>
  <c r="F6672" i="1"/>
  <c r="F6671" i="1" s="1"/>
  <c r="F6743" i="1"/>
  <c r="F6829" i="1"/>
  <c r="F7088" i="1"/>
  <c r="F7099" i="1"/>
  <c r="F7293" i="1"/>
  <c r="F7466" i="1"/>
  <c r="F7481" i="1"/>
  <c r="F7515" i="1"/>
  <c r="F7790" i="1"/>
  <c r="F7839" i="1"/>
  <c r="F7948" i="1"/>
  <c r="F7947" i="1" s="1"/>
  <c r="F7946" i="1" s="1"/>
  <c r="F8011" i="1"/>
  <c r="F8031" i="1"/>
  <c r="F8118" i="1"/>
  <c r="F8196" i="1"/>
  <c r="F8495" i="1"/>
  <c r="F8494" i="1" s="1"/>
  <c r="F8534" i="1"/>
  <c r="F8608" i="1"/>
  <c r="F9031" i="1"/>
  <c r="F9447" i="1"/>
  <c r="F9994" i="1"/>
  <c r="F9989" i="1" s="1"/>
  <c r="F10286" i="1"/>
  <c r="F10877" i="1"/>
  <c r="F11075" i="1"/>
  <c r="F8291" i="1"/>
  <c r="F8356" i="1"/>
  <c r="F8386" i="1"/>
  <c r="F8427" i="1"/>
  <c r="F8426" i="1" s="1"/>
  <c r="F8450" i="1"/>
  <c r="F8651" i="1"/>
  <c r="F8715" i="1"/>
  <c r="F8773" i="1"/>
  <c r="F8766" i="1" s="1"/>
  <c r="F8917" i="1"/>
  <c r="F9064" i="1"/>
  <c r="F9063" i="1" s="1"/>
  <c r="F9095" i="1"/>
  <c r="F9468" i="1"/>
  <c r="F9577" i="1"/>
  <c r="F9666" i="1"/>
  <c r="F10240" i="1"/>
  <c r="F10334" i="1"/>
  <c r="F10393" i="1"/>
  <c r="F10542" i="1"/>
  <c r="F10567" i="1"/>
  <c r="F11091" i="1"/>
  <c r="F11256" i="1"/>
  <c r="F11439" i="1"/>
  <c r="F11606" i="1"/>
  <c r="F8226" i="1"/>
  <c r="F8266" i="1"/>
  <c r="F8286" i="1"/>
  <c r="F8319" i="1"/>
  <c r="F8376" i="1"/>
  <c r="F8443" i="1"/>
  <c r="F8581" i="1"/>
  <c r="F8758" i="1"/>
  <c r="F8757" i="1" s="1"/>
  <c r="F8756" i="1" s="1"/>
  <c r="F8942" i="1"/>
  <c r="F9257" i="1"/>
  <c r="F9286" i="1"/>
  <c r="F9462" i="1"/>
  <c r="F9607" i="1"/>
  <c r="F9606" i="1" s="1"/>
  <c r="F9605" i="1" s="1"/>
  <c r="F9646" i="1"/>
  <c r="F9694" i="1"/>
  <c r="F9732" i="1"/>
  <c r="F9819" i="1"/>
  <c r="F9892" i="1"/>
  <c r="F9891" i="1" s="1"/>
  <c r="F9965" i="1"/>
  <c r="F10001" i="1"/>
  <c r="F10000" i="1" s="1"/>
  <c r="F10257" i="1"/>
  <c r="F10807" i="1"/>
  <c r="F11028" i="1"/>
  <c r="F11272" i="1"/>
  <c r="F11320" i="1"/>
  <c r="F11361" i="1"/>
  <c r="F8255" i="1"/>
  <c r="F8312" i="1"/>
  <c r="F8487" i="1"/>
  <c r="F8486" i="1" s="1"/>
  <c r="F8485" i="1" s="1"/>
  <c r="F8544" i="1"/>
  <c r="F8574" i="1"/>
  <c r="F8736" i="1"/>
  <c r="F8881" i="1"/>
  <c r="F9090" i="1"/>
  <c r="F9198" i="1"/>
  <c r="F9320" i="1"/>
  <c r="F9316" i="1" s="1"/>
  <c r="F9342" i="1"/>
  <c r="F9362" i="1"/>
  <c r="F9388" i="1"/>
  <c r="F9540" i="1"/>
  <c r="F9593" i="1"/>
  <c r="F9687" i="1"/>
  <c r="F9761" i="1"/>
  <c r="F9812" i="1"/>
  <c r="F9945" i="1"/>
  <c r="F10281" i="1"/>
  <c r="F10301" i="1"/>
  <c r="F10715" i="1"/>
  <c r="F10754" i="1"/>
  <c r="F10847" i="1"/>
  <c r="F11014" i="1"/>
  <c r="F11129" i="1"/>
  <c r="F11191" i="1"/>
  <c r="F11237" i="1"/>
  <c r="F11354" i="1"/>
  <c r="F11434" i="1"/>
  <c r="F11549" i="1"/>
  <c r="F1316" i="1"/>
  <c r="F4352" i="1"/>
  <c r="F2859" i="1"/>
  <c r="F3969" i="1"/>
  <c r="F3678" i="1"/>
  <c r="F2749" i="1"/>
  <c r="F2745" i="1" s="1"/>
  <c r="F2889" i="1"/>
  <c r="F2873" i="1" s="1"/>
  <c r="F2902" i="1"/>
  <c r="F2901" i="1" s="1"/>
  <c r="F2951" i="1"/>
  <c r="F2945" i="1" s="1"/>
  <c r="F2944" i="1" s="1"/>
  <c r="F3142" i="1"/>
  <c r="F3181" i="1"/>
  <c r="F3174" i="1" s="1"/>
  <c r="F3240" i="1"/>
  <c r="F3262" i="1"/>
  <c r="F3449" i="1"/>
  <c r="F3671" i="1"/>
  <c r="F3877" i="1"/>
  <c r="F3883" i="1"/>
  <c r="F3915" i="1"/>
  <c r="F3954" i="1"/>
  <c r="F3953" i="1" s="1"/>
  <c r="F4181" i="1"/>
  <c r="F4259" i="1"/>
  <c r="F6342" i="1"/>
  <c r="F6341" i="1" s="1"/>
  <c r="F2829" i="1"/>
  <c r="F3205" i="1"/>
  <c r="F3337" i="1"/>
  <c r="F3735" i="1"/>
  <c r="F3776" i="1"/>
  <c r="F4040" i="1"/>
  <c r="F4134" i="1"/>
  <c r="F4225" i="1"/>
  <c r="F4221" i="1" s="1"/>
  <c r="F4279" i="1"/>
  <c r="F4278" i="1" s="1"/>
  <c r="F4341" i="1"/>
  <c r="F4413" i="1"/>
  <c r="F4668" i="1"/>
  <c r="F4826" i="1"/>
  <c r="F5042" i="1"/>
  <c r="F5198" i="1"/>
  <c r="F5775" i="1"/>
  <c r="F5856" i="1"/>
  <c r="F5969" i="1"/>
  <c r="F6017" i="1"/>
  <c r="F6070" i="1"/>
  <c r="F6121" i="1"/>
  <c r="F6563" i="1"/>
  <c r="F6633" i="1"/>
  <c r="F6846" i="1"/>
  <c r="F6890" i="1"/>
  <c r="F7120" i="1"/>
  <c r="F7224" i="1"/>
  <c r="F7344" i="1"/>
  <c r="F7444" i="1"/>
  <c r="F7440" i="1" s="1"/>
  <c r="F4406" i="1"/>
  <c r="F4659" i="1"/>
  <c r="F4819" i="1"/>
  <c r="F5218" i="1"/>
  <c r="F5358" i="1"/>
  <c r="F5357" i="1" s="1"/>
  <c r="F5545" i="1"/>
  <c r="F5959" i="1"/>
  <c r="F6206" i="1"/>
  <c r="F6231" i="1"/>
  <c r="F6316" i="1"/>
  <c r="F6556" i="1"/>
  <c r="F6822" i="1"/>
  <c r="F6839" i="1"/>
  <c r="F7203" i="1"/>
  <c r="F7502" i="1"/>
  <c r="F7522" i="1"/>
  <c r="F7560" i="1"/>
  <c r="F7585" i="1"/>
  <c r="F7672" i="1"/>
  <c r="F7692" i="1"/>
  <c r="F7688" i="1" s="1"/>
  <c r="F7783" i="1"/>
  <c r="F8160" i="1"/>
  <c r="F7183" i="1"/>
  <c r="F7337" i="1"/>
  <c r="F7717" i="1"/>
  <c r="F7716" i="1" s="1"/>
  <c r="F7956" i="1"/>
  <c r="F8614" i="1"/>
  <c r="F9052" i="1"/>
  <c r="F9051" i="1" s="1"/>
  <c r="F9178" i="1"/>
  <c r="F9208" i="1"/>
  <c r="F9308" i="1"/>
  <c r="F9307" i="1" s="1"/>
  <c r="F9306" i="1" s="1"/>
  <c r="F9560" i="1"/>
  <c r="F8786" i="1"/>
  <c r="F8785" i="1" s="1"/>
  <c r="F9250" i="1"/>
  <c r="F9272" i="1"/>
  <c r="F9367" i="1"/>
  <c r="F9531" i="1"/>
  <c r="F9553" i="1"/>
  <c r="F9631" i="1"/>
  <c r="F9641" i="1"/>
  <c r="F9907" i="1"/>
  <c r="F9940" i="1"/>
  <c r="F10040" i="1"/>
  <c r="F10210" i="1"/>
  <c r="F10327" i="1"/>
  <c r="F10383" i="1"/>
  <c r="F10434" i="1"/>
  <c r="F10547" i="1"/>
  <c r="F11134" i="1"/>
  <c r="F11262" i="1"/>
  <c r="F11599" i="1"/>
  <c r="F11624" i="1"/>
  <c r="F9920" i="1"/>
  <c r="F10033" i="1"/>
  <c r="F10186" i="1"/>
  <c r="F10203" i="1"/>
  <c r="F10272" i="1"/>
  <c r="F10827" i="1"/>
  <c r="F10941" i="1"/>
  <c r="F11056" i="1"/>
  <c r="F10084" i="1"/>
  <c r="F10166" i="1"/>
  <c r="F10165" i="1" s="1"/>
  <c r="F10179" i="1"/>
  <c r="F10178" i="1" s="1"/>
  <c r="F10306" i="1"/>
  <c r="F11327" i="1"/>
  <c r="F11539" i="1"/>
  <c r="G1645" i="1" l="1"/>
  <c r="H6555" i="1"/>
  <c r="G10256" i="1"/>
  <c r="G7754" i="1"/>
  <c r="H1335" i="1"/>
  <c r="H1334" i="1" s="1"/>
  <c r="G10326" i="1"/>
  <c r="G2340" i="1"/>
  <c r="G1316" i="1"/>
  <c r="G5208" i="1"/>
  <c r="G1227" i="1"/>
  <c r="F3639" i="1"/>
  <c r="G8285" i="1"/>
  <c r="H2911" i="1"/>
  <c r="H9361" i="1"/>
  <c r="H7336" i="1"/>
  <c r="G8696" i="1"/>
  <c r="G10280" i="1"/>
  <c r="G6924" i="1"/>
  <c r="G11050" i="1"/>
  <c r="G11049" i="1" s="1"/>
  <c r="G912" i="1"/>
  <c r="H10821" i="1"/>
  <c r="C2858" i="1"/>
  <c r="C7218" i="1"/>
  <c r="C7217" i="1" s="1"/>
  <c r="C1873" i="1"/>
  <c r="C2505" i="1"/>
  <c r="C11432" i="1"/>
  <c r="C11410" i="1" s="1"/>
  <c r="F10451" i="1"/>
  <c r="G10202" i="1"/>
  <c r="H66" i="1"/>
  <c r="G11319" i="1"/>
  <c r="G3408" i="1"/>
  <c r="C10255" i="1"/>
  <c r="F9660" i="1"/>
  <c r="H10706" i="1"/>
  <c r="G802" i="1"/>
  <c r="G1169" i="1"/>
  <c r="G1168" i="1" s="1"/>
  <c r="H2268" i="1"/>
  <c r="G9640" i="1"/>
  <c r="G8375" i="1"/>
  <c r="G6484" i="1"/>
  <c r="G1216" i="1"/>
  <c r="H9660" i="1"/>
  <c r="H9639" i="1" s="1"/>
  <c r="H9613" i="1" s="1"/>
  <c r="H3394" i="1"/>
  <c r="G10930" i="1"/>
  <c r="G2003" i="1"/>
  <c r="G1204" i="1"/>
  <c r="G3010" i="1"/>
  <c r="G1354" i="1"/>
  <c r="C7501" i="1"/>
  <c r="C7500" i="1" s="1"/>
  <c r="C8764" i="1"/>
  <c r="F1240" i="1"/>
  <c r="F1239" i="1" s="1"/>
  <c r="H7460" i="1"/>
  <c r="H1169" i="1"/>
  <c r="H1168" i="1" s="1"/>
  <c r="G8931" i="1"/>
  <c r="G1700" i="1"/>
  <c r="G1699" i="1" s="1"/>
  <c r="H11433" i="1"/>
  <c r="H11432" i="1" s="1"/>
  <c r="H11410" i="1" s="1"/>
  <c r="H1064" i="1"/>
  <c r="G1393" i="1"/>
  <c r="G1434" i="1"/>
  <c r="H1277" i="1"/>
  <c r="C4657" i="1"/>
  <c r="C5849" i="1"/>
  <c r="C5834" i="1" s="1"/>
  <c r="C6419" i="1"/>
  <c r="C6418" i="1" s="1"/>
  <c r="C6923" i="1"/>
  <c r="C6888" i="1" s="1"/>
  <c r="C10582" i="1"/>
  <c r="C10581" i="1" s="1"/>
  <c r="C6965" i="1"/>
  <c r="C6964" i="1" s="1"/>
  <c r="C8004" i="1"/>
  <c r="C3332" i="1"/>
  <c r="C2314" i="1"/>
  <c r="C4395" i="1"/>
  <c r="C4394" i="1" s="1"/>
  <c r="C5661" i="1"/>
  <c r="C5660" i="1" s="1"/>
  <c r="C9314" i="1"/>
  <c r="G5" i="3"/>
  <c r="H4658" i="1"/>
  <c r="C7" i="1"/>
  <c r="C6" i="1" s="1"/>
  <c r="C5" i="1" s="1"/>
  <c r="C8306" i="1"/>
  <c r="C8305" i="1" s="1"/>
  <c r="C949" i="1"/>
  <c r="H6760" i="1"/>
  <c r="C5619" i="1"/>
  <c r="C5600" i="1" s="1"/>
  <c r="C5599" i="1" s="1"/>
  <c r="H3704" i="1"/>
  <c r="C4242" i="1"/>
  <c r="C3527" i="1"/>
  <c r="C2267" i="1"/>
  <c r="G11479" i="1"/>
  <c r="H1777" i="1"/>
  <c r="F4255" i="1"/>
  <c r="G9109" i="1"/>
  <c r="C5425" i="1"/>
  <c r="C5424" i="1" s="1"/>
  <c r="G10821" i="1"/>
  <c r="C1754" i="1"/>
  <c r="C10027" i="1"/>
  <c r="C10026" i="1" s="1"/>
  <c r="C9888" i="1" s="1"/>
  <c r="G3704" i="1"/>
  <c r="G8005" i="1"/>
  <c r="F6135" i="1"/>
  <c r="H4944" i="1"/>
  <c r="G8265" i="1"/>
  <c r="G9341" i="1"/>
  <c r="G7197" i="1"/>
  <c r="H8505" i="1"/>
  <c r="G753" i="1"/>
  <c r="H2296" i="1"/>
  <c r="C2764" i="1"/>
  <c r="C2474" i="1"/>
  <c r="C2313" i="1" s="1"/>
  <c r="C2312" i="1" s="1"/>
  <c r="H524" i="1"/>
  <c r="H523" i="1" s="1"/>
  <c r="G5331" i="1"/>
  <c r="C11178" i="1"/>
  <c r="C11177" i="1" s="1"/>
  <c r="C5141" i="1"/>
  <c r="C5115" i="1" s="1"/>
  <c r="C5113" i="1" s="1"/>
  <c r="C5112" i="1" s="1"/>
  <c r="C5109" i="1" s="1"/>
  <c r="C5108" i="1" s="1"/>
  <c r="C5105" i="1" s="1"/>
  <c r="C5104" i="1" s="1"/>
  <c r="F1192" i="1"/>
  <c r="G2268" i="1"/>
  <c r="H8573" i="1"/>
  <c r="H1257" i="1"/>
  <c r="H7838" i="1"/>
  <c r="G1800" i="1"/>
  <c r="H11319" i="1"/>
  <c r="H10300" i="1"/>
  <c r="H5870" i="1"/>
  <c r="G930" i="1"/>
  <c r="G4981" i="1"/>
  <c r="G6671" i="1"/>
  <c r="G6115" i="1"/>
  <c r="C4241" i="1"/>
  <c r="C5891" i="1"/>
  <c r="C5890" i="1" s="1"/>
  <c r="C5833" i="1" s="1"/>
  <c r="C3526" i="1"/>
  <c r="C1518" i="1"/>
  <c r="C1517" i="1" s="1"/>
  <c r="C8866" i="1"/>
  <c r="C8865" i="1" s="1"/>
  <c r="C1353" i="1"/>
  <c r="C1352" i="1" s="1"/>
  <c r="C1351" i="1" s="1"/>
  <c r="C165" i="1"/>
  <c r="G9811" i="1"/>
  <c r="G7403" i="1"/>
  <c r="G6889" i="1"/>
  <c r="G6220" i="1"/>
  <c r="H5208" i="1"/>
  <c r="H10256" i="1"/>
  <c r="H8845" i="1"/>
  <c r="H1472" i="1"/>
  <c r="H1471" i="1" s="1"/>
  <c r="H1227" i="1"/>
  <c r="G3882" i="1"/>
  <c r="H6944" i="1"/>
  <c r="H6923" i="1" s="1"/>
  <c r="H6888" i="1" s="1"/>
  <c r="G9959" i="1"/>
  <c r="G4944" i="1"/>
  <c r="C8224" i="1"/>
  <c r="C10500" i="1"/>
  <c r="C8568" i="1"/>
  <c r="C8567" i="1" s="1"/>
  <c r="F9341" i="1"/>
  <c r="F6398" i="1"/>
  <c r="F5602" i="1"/>
  <c r="F5601" i="1" s="1"/>
  <c r="F3408" i="1"/>
  <c r="G6424" i="1"/>
  <c r="G6814" i="1"/>
  <c r="H8265" i="1"/>
  <c r="H9341" i="1"/>
  <c r="H7197" i="1"/>
  <c r="H785" i="1"/>
  <c r="C6156" i="1"/>
  <c r="C6155" i="1" s="1"/>
  <c r="C6088" i="1" s="1"/>
  <c r="C11474" i="1"/>
  <c r="C11473" i="1" s="1"/>
  <c r="C11062" i="1"/>
  <c r="G4780" i="1"/>
  <c r="G436" i="1"/>
  <c r="G10382" i="1"/>
  <c r="C9061" i="1"/>
  <c r="C9058" i="1" s="1"/>
  <c r="C9052" i="1" s="1"/>
  <c r="C9051" i="1" s="1"/>
  <c r="H5" i="3"/>
  <c r="F5" i="3"/>
  <c r="F912" i="1"/>
  <c r="G3198" i="1"/>
  <c r="G2167" i="1"/>
  <c r="G90" i="1"/>
  <c r="G89" i="1" s="1"/>
  <c r="G9522" i="1"/>
  <c r="G1277" i="1"/>
  <c r="H655" i="1"/>
  <c r="F3091" i="1"/>
  <c r="G3261" i="1"/>
  <c r="C751" i="1"/>
  <c r="H11148" i="1"/>
  <c r="C10781" i="1"/>
  <c r="F10541" i="1"/>
  <c r="G10654" i="1"/>
  <c r="F11050" i="1"/>
  <c r="F11049" i="1" s="1"/>
  <c r="C125" i="1"/>
  <c r="C124" i="1" s="1"/>
  <c r="F7197" i="1"/>
  <c r="F5537" i="1"/>
  <c r="F4200" i="1"/>
  <c r="F5725" i="1"/>
  <c r="F4608" i="1"/>
  <c r="F4607" i="1" s="1"/>
  <c r="F1393" i="1"/>
  <c r="G8873" i="1"/>
  <c r="G8714" i="1"/>
  <c r="G7782" i="1"/>
  <c r="G6970" i="1"/>
  <c r="G6609" i="1"/>
  <c r="G4658" i="1"/>
  <c r="G4537" i="1"/>
  <c r="H6484" i="1"/>
  <c r="H5725" i="1"/>
  <c r="H3882" i="1"/>
  <c r="H2369" i="1"/>
  <c r="H10841" i="1"/>
  <c r="H7955" i="1"/>
  <c r="H7954" i="1" s="1"/>
  <c r="H5390" i="1"/>
  <c r="H580" i="1"/>
  <c r="H5266" i="1"/>
  <c r="G3639" i="1"/>
  <c r="G2960" i="1"/>
  <c r="G6697" i="1"/>
  <c r="C3979" i="1"/>
  <c r="C3978" i="1" s="1"/>
  <c r="C3860" i="1" s="1"/>
  <c r="F6220" i="1"/>
  <c r="F3136" i="1"/>
  <c r="F66" i="1"/>
  <c r="F3818" i="1"/>
  <c r="F3817" i="1" s="1"/>
  <c r="F7734" i="1"/>
  <c r="F5370" i="1"/>
  <c r="G8543" i="1"/>
  <c r="G5602" i="1"/>
  <c r="G5601" i="1" s="1"/>
  <c r="G3863" i="1"/>
  <c r="G3862" i="1" s="1"/>
  <c r="H10783" i="1"/>
  <c r="H9811" i="1"/>
  <c r="H7734" i="1"/>
  <c r="H2099" i="1"/>
  <c r="G7838" i="1"/>
  <c r="G126" i="1"/>
  <c r="G6378" i="1"/>
  <c r="H1519" i="1"/>
  <c r="H2490" i="1"/>
  <c r="H2474" i="1" s="1"/>
  <c r="C6608" i="1"/>
  <c r="C10321" i="1"/>
  <c r="C10320" i="1" s="1"/>
  <c r="C10254" i="1" s="1"/>
  <c r="F1204" i="1"/>
  <c r="F1191" i="1" s="1"/>
  <c r="F1298" i="1"/>
  <c r="G10706" i="1"/>
  <c r="G5958" i="1"/>
  <c r="H3061" i="1"/>
  <c r="H1434" i="1"/>
  <c r="G8" i="1"/>
  <c r="C948" i="1"/>
  <c r="C750" i="1" s="1"/>
  <c r="F8242" i="1"/>
  <c r="F11479" i="1"/>
  <c r="F8159" i="1"/>
  <c r="G1530" i="1"/>
  <c r="C4656" i="1"/>
  <c r="C4641" i="1" s="1"/>
  <c r="C9612" i="1"/>
  <c r="C2942" i="1"/>
  <c r="C2763" i="1" s="1"/>
  <c r="F9839" i="1"/>
  <c r="G1979" i="1"/>
  <c r="G1978" i="1" s="1"/>
  <c r="H1240" i="1"/>
  <c r="H1239" i="1" s="1"/>
  <c r="G1777" i="1"/>
  <c r="C2027" i="1"/>
  <c r="C9396" i="1"/>
  <c r="C9395" i="1" s="1"/>
  <c r="C7402" i="1"/>
  <c r="C7401" i="1" s="1"/>
  <c r="G2490" i="1"/>
  <c r="G10982" i="1"/>
  <c r="G5370" i="1"/>
  <c r="G5369" i="1" s="1"/>
  <c r="G5356" i="1" s="1"/>
  <c r="G1130" i="1"/>
  <c r="G11538" i="1"/>
  <c r="H5488" i="1"/>
  <c r="G7177" i="1"/>
  <c r="C5355" i="1"/>
  <c r="C7714" i="1"/>
  <c r="C7148" i="1"/>
  <c r="C1753" i="1"/>
  <c r="C8763" i="1"/>
  <c r="F11453" i="1"/>
  <c r="C4865" i="1"/>
  <c r="C4864" i="1" s="1"/>
  <c r="C8492" i="1"/>
  <c r="C6692" i="1"/>
  <c r="C6691" i="1" s="1"/>
  <c r="C9313" i="1"/>
  <c r="C11061" i="1"/>
  <c r="F1979" i="1"/>
  <c r="G5143" i="1"/>
  <c r="H7625" i="1"/>
  <c r="C3331" i="1"/>
  <c r="C3330" i="1" s="1"/>
  <c r="C11409" i="1"/>
  <c r="F8696" i="1"/>
  <c r="F10107" i="1"/>
  <c r="H7351" i="1"/>
  <c r="H11598" i="1"/>
  <c r="G10561" i="1"/>
  <c r="H1755" i="1"/>
  <c r="H7908" i="1"/>
  <c r="F1847" i="1"/>
  <c r="G1472" i="1"/>
  <c r="G1471" i="1" s="1"/>
  <c r="G244" i="1"/>
  <c r="H871" i="1"/>
  <c r="H870" i="1" s="1"/>
  <c r="G3394" i="1"/>
  <c r="H4780" i="1"/>
  <c r="C6339" i="1"/>
  <c r="G655" i="1"/>
  <c r="H10107" i="1"/>
  <c r="F4537" i="1"/>
  <c r="G7734" i="1"/>
  <c r="G7733" i="1" s="1"/>
  <c r="G7715" i="1" s="1"/>
  <c r="G6114" i="1"/>
  <c r="G6089" i="1" s="1"/>
  <c r="H9109" i="1"/>
  <c r="H7890" i="1"/>
  <c r="H1216" i="1"/>
  <c r="H244" i="1"/>
  <c r="H956" i="1"/>
  <c r="G11128" i="1"/>
  <c r="G11107" i="1" s="1"/>
  <c r="G10451" i="1"/>
  <c r="G10321" i="1" s="1"/>
  <c r="G10320" i="1" s="1"/>
  <c r="G4152" i="1"/>
  <c r="G871" i="1"/>
  <c r="G870" i="1" s="1"/>
  <c r="G66" i="1"/>
  <c r="H7177" i="1"/>
  <c r="H7176" i="1" s="1"/>
  <c r="H7149" i="1" s="1"/>
  <c r="H9919" i="1"/>
  <c r="H9918" i="1" s="1"/>
  <c r="H1393" i="1"/>
  <c r="F2490" i="1"/>
  <c r="G9660" i="1"/>
  <c r="G9639" i="1" s="1"/>
  <c r="H5432" i="1"/>
  <c r="H1665" i="1"/>
  <c r="H436" i="1"/>
  <c r="H435" i="1" s="1"/>
  <c r="H4537" i="1"/>
  <c r="H4340" i="1"/>
  <c r="G11108" i="1"/>
  <c r="G356" i="1"/>
  <c r="H3245" i="1"/>
  <c r="H550" i="1"/>
  <c r="H2873" i="1"/>
  <c r="G4818" i="1"/>
  <c r="G6944" i="1"/>
  <c r="F8931" i="1"/>
  <c r="G11006" i="1"/>
  <c r="G8519" i="1"/>
  <c r="G8518" i="1" s="1"/>
  <c r="H8225" i="1"/>
  <c r="H8765" i="1"/>
  <c r="H5001" i="1"/>
  <c r="G2513" i="1"/>
  <c r="G3245" i="1"/>
  <c r="G3238" i="1" s="1"/>
  <c r="G3237" i="1" s="1"/>
  <c r="G3222" i="1" s="1"/>
  <c r="H10178" i="1"/>
  <c r="G3936" i="1"/>
  <c r="H5537" i="1"/>
  <c r="H4126" i="1"/>
  <c r="H8426" i="1"/>
  <c r="H1452" i="1"/>
  <c r="F1907" i="1"/>
  <c r="G166" i="1"/>
  <c r="H7733" i="1"/>
  <c r="H5850" i="1"/>
  <c r="H11108" i="1"/>
  <c r="H10729" i="1"/>
  <c r="H5084" i="1"/>
  <c r="F7643" i="1"/>
  <c r="F3198" i="1"/>
  <c r="F3173" i="1" s="1"/>
  <c r="F3863" i="1"/>
  <c r="F10841" i="1"/>
  <c r="F8265" i="1"/>
  <c r="F524" i="1"/>
  <c r="F523" i="1" s="1"/>
  <c r="F930" i="1"/>
  <c r="F6924" i="1"/>
  <c r="F5488" i="1"/>
  <c r="G5850" i="1"/>
  <c r="G5849" i="1" s="1"/>
  <c r="G5834" i="1" s="1"/>
  <c r="G4405" i="1"/>
  <c r="H8825" i="1"/>
  <c r="H7643" i="1"/>
  <c r="H7480" i="1"/>
  <c r="H7459" i="1" s="1"/>
  <c r="H7402" i="1" s="1"/>
  <c r="H1298" i="1"/>
  <c r="H1297" i="1" s="1"/>
  <c r="H3478" i="1"/>
  <c r="G3534" i="1"/>
  <c r="G3527" i="1" s="1"/>
  <c r="F11261" i="1"/>
  <c r="G8639" i="1"/>
  <c r="H3448" i="1"/>
  <c r="G8442" i="1"/>
  <c r="G8107" i="1"/>
  <c r="G1452" i="1"/>
  <c r="H8931" i="1"/>
  <c r="F1080" i="1"/>
  <c r="F3061" i="1"/>
  <c r="F785" i="1"/>
  <c r="G1257" i="1"/>
  <c r="G1256" i="1" s="1"/>
  <c r="G5537" i="1"/>
  <c r="F3245" i="1"/>
  <c r="F1519" i="1"/>
  <c r="F2167" i="1"/>
  <c r="G10107" i="1"/>
  <c r="H9315" i="1"/>
  <c r="G11148" i="1"/>
  <c r="F5552" i="1"/>
  <c r="H11071" i="1"/>
  <c r="H11063" i="1" s="1"/>
  <c r="H6671" i="1"/>
  <c r="H4200" i="1"/>
  <c r="H3863" i="1"/>
  <c r="G10541" i="1"/>
  <c r="G10540" i="1" s="1"/>
  <c r="G10501" i="1" s="1"/>
  <c r="G479" i="1"/>
  <c r="G785" i="1"/>
  <c r="G752" i="1" s="1"/>
  <c r="F1257" i="1"/>
  <c r="F956" i="1"/>
  <c r="H1130" i="1"/>
  <c r="G10729" i="1"/>
  <c r="F4658" i="1"/>
  <c r="H2858" i="1"/>
  <c r="F10930" i="1"/>
  <c r="F10706" i="1"/>
  <c r="F9811" i="1"/>
  <c r="F8519" i="1"/>
  <c r="F6944" i="1"/>
  <c r="F166" i="1"/>
  <c r="F2003" i="1"/>
  <c r="G6555" i="1"/>
  <c r="G5619" i="1"/>
  <c r="G5600" i="1" s="1"/>
  <c r="G2196" i="1"/>
  <c r="G5036" i="1"/>
  <c r="G3061" i="1"/>
  <c r="H7574" i="1"/>
  <c r="H6291" i="1"/>
  <c r="H1881" i="1"/>
  <c r="H1645" i="1"/>
  <c r="H10032" i="1"/>
  <c r="H11261" i="1"/>
  <c r="H11128" i="1"/>
  <c r="H9749" i="1"/>
  <c r="H7782" i="1"/>
  <c r="H8107" i="1"/>
  <c r="H7514" i="1"/>
  <c r="H6609" i="1"/>
  <c r="H5319" i="1"/>
  <c r="H5896" i="1"/>
  <c r="H3174" i="1"/>
  <c r="H3173" i="1" s="1"/>
  <c r="H522" i="1"/>
  <c r="H1847" i="1"/>
  <c r="G3448" i="1"/>
  <c r="G1881" i="1"/>
  <c r="G1873" i="1" s="1"/>
  <c r="G4867" i="1"/>
  <c r="G4866" i="1" s="1"/>
  <c r="G2369" i="1"/>
  <c r="G6016" i="1"/>
  <c r="H9839" i="1"/>
  <c r="F9890" i="1"/>
  <c r="F11538" i="1"/>
  <c r="F2196" i="1"/>
  <c r="F1777" i="1"/>
  <c r="F479" i="1"/>
  <c r="F6970" i="1"/>
  <c r="F2642" i="1"/>
  <c r="F3600" i="1"/>
  <c r="G8242" i="1"/>
  <c r="G8225" i="1" s="1"/>
  <c r="G6540" i="1"/>
  <c r="G2430" i="1"/>
  <c r="G4255" i="1"/>
  <c r="G4243" i="1" s="1"/>
  <c r="G1433" i="1"/>
  <c r="H10561" i="1"/>
  <c r="H9089" i="1"/>
  <c r="H9088" i="1" s="1"/>
  <c r="H9062" i="1" s="1"/>
  <c r="H5036" i="1"/>
  <c r="H5000" i="1" s="1"/>
  <c r="H1530" i="1"/>
  <c r="H802" i="1"/>
  <c r="H10982" i="1"/>
  <c r="H8714" i="1"/>
  <c r="H8639" i="1"/>
  <c r="H6814" i="1"/>
  <c r="H6378" i="1"/>
  <c r="H6377" i="1" s="1"/>
  <c r="H6340" i="1" s="1"/>
  <c r="H3408" i="1"/>
  <c r="H1700" i="1"/>
  <c r="H302" i="1"/>
  <c r="G8051" i="1"/>
  <c r="G9467" i="1"/>
  <c r="G7908" i="1"/>
  <c r="G6838" i="1"/>
  <c r="G5266" i="1"/>
  <c r="G4720" i="1"/>
  <c r="G3333" i="1"/>
  <c r="G3332" i="1" s="1"/>
  <c r="G2873" i="1"/>
  <c r="G2038" i="1"/>
  <c r="G302" i="1"/>
  <c r="G6291" i="1"/>
  <c r="G8159" i="1"/>
  <c r="H5331" i="1"/>
  <c r="G11433" i="1"/>
  <c r="G11432" i="1" s="1"/>
  <c r="G11410" i="1" s="1"/>
  <c r="F1373" i="1"/>
  <c r="F1353" i="1" s="1"/>
  <c r="G8311" i="1"/>
  <c r="G7176" i="1"/>
  <c r="H9197" i="1"/>
  <c r="H4981" i="1"/>
  <c r="H4943" i="1" s="1"/>
  <c r="H2167" i="1"/>
  <c r="H1256" i="1"/>
  <c r="H5369" i="1"/>
  <c r="H5356" i="1" s="1"/>
  <c r="G11616" i="1"/>
  <c r="G4487" i="1"/>
  <c r="G2726" i="1"/>
  <c r="G1755" i="1"/>
  <c r="H1728" i="1"/>
  <c r="G550" i="1"/>
  <c r="G9264" i="1"/>
  <c r="F8225" i="1"/>
  <c r="F4944" i="1"/>
  <c r="F3534" i="1"/>
  <c r="G5488" i="1"/>
  <c r="H10451" i="1"/>
  <c r="H8873" i="1"/>
  <c r="H6161" i="1"/>
  <c r="H4841" i="1"/>
  <c r="G9249" i="1"/>
  <c r="F10561" i="1"/>
  <c r="F10540" i="1" s="1"/>
  <c r="F10501" i="1" s="1"/>
  <c r="G10841" i="1"/>
  <c r="G9890" i="1"/>
  <c r="G5666" i="1"/>
  <c r="H6540" i="1"/>
  <c r="H989" i="1"/>
  <c r="F9135" i="1"/>
  <c r="G10032" i="1"/>
  <c r="G10027" i="1" s="1"/>
  <c r="G10026" i="1" s="1"/>
  <c r="G6271" i="1"/>
  <c r="G4200" i="1"/>
  <c r="H3670" i="1"/>
  <c r="H1192" i="1"/>
  <c r="H1191" i="1" s="1"/>
  <c r="F10032" i="1"/>
  <c r="F2960" i="1"/>
  <c r="F8051" i="1"/>
  <c r="F5790" i="1"/>
  <c r="F2038" i="1"/>
  <c r="H5552" i="1"/>
  <c r="H9686" i="1"/>
  <c r="H10382" i="1"/>
  <c r="G989" i="1"/>
  <c r="G4841" i="1"/>
  <c r="G3136" i="1"/>
  <c r="G2911" i="1"/>
  <c r="G2765" i="1"/>
  <c r="G2296" i="1"/>
  <c r="H6697" i="1"/>
  <c r="H4608" i="1"/>
  <c r="H4607" i="1" s="1"/>
  <c r="H3333" i="1"/>
  <c r="G10300" i="1"/>
  <c r="G10279" i="1" s="1"/>
  <c r="G1590" i="1"/>
  <c r="H9249" i="1"/>
  <c r="H9135" i="1"/>
  <c r="H3936" i="1"/>
  <c r="G400" i="1"/>
  <c r="H10541" i="1"/>
  <c r="G956" i="1"/>
  <c r="G7098" i="1"/>
  <c r="F2513" i="1"/>
  <c r="F821" i="1"/>
  <c r="F8825" i="1"/>
  <c r="G9088" i="1"/>
  <c r="G9062" i="1" s="1"/>
  <c r="G4943" i="1"/>
  <c r="G11183" i="1"/>
  <c r="G7" i="1"/>
  <c r="G6" i="1" s="1"/>
  <c r="G5" i="1" s="1"/>
  <c r="G6760" i="1"/>
  <c r="G3173" i="1"/>
  <c r="G1080" i="1"/>
  <c r="H6651" i="1"/>
  <c r="H11616" i="1"/>
  <c r="G9999" i="1"/>
  <c r="G9197" i="1"/>
  <c r="H7098" i="1"/>
  <c r="H2960" i="1"/>
  <c r="G3478" i="1"/>
  <c r="G2315" i="1"/>
  <c r="G2314" i="1" s="1"/>
  <c r="G1298" i="1"/>
  <c r="G1297" i="1" s="1"/>
  <c r="G911" i="1"/>
  <c r="G1373" i="1"/>
  <c r="G1353" i="1" s="1"/>
  <c r="H8543" i="1"/>
  <c r="H8518" i="1" s="1"/>
  <c r="H8493" i="1" s="1"/>
  <c r="G8505" i="1"/>
  <c r="H4867" i="1"/>
  <c r="H4866" i="1" s="1"/>
  <c r="H3534" i="1"/>
  <c r="H8442" i="1"/>
  <c r="G580" i="1"/>
  <c r="G579" i="1" s="1"/>
  <c r="G578" i="1" s="1"/>
  <c r="G577" i="1" s="1"/>
  <c r="H10326" i="1"/>
  <c r="G7480" i="1"/>
  <c r="G7459" i="1" s="1"/>
  <c r="G7402" i="1" s="1"/>
  <c r="H4720" i="1"/>
  <c r="F9522" i="1"/>
  <c r="F4152" i="1"/>
  <c r="F9959" i="1"/>
  <c r="F6760" i="1"/>
  <c r="F1590" i="1"/>
  <c r="H1354" i="1"/>
  <c r="H1353" i="1" s="1"/>
  <c r="H6115" i="1"/>
  <c r="H6114" i="1" s="1"/>
  <c r="H6089" i="1" s="1"/>
  <c r="H5640" i="1"/>
  <c r="H5619" i="1" s="1"/>
  <c r="H5600" i="1" s="1"/>
  <c r="G10591" i="1"/>
  <c r="G3991" i="1"/>
  <c r="G9686" i="1"/>
  <c r="G8004" i="1"/>
  <c r="G7282" i="1"/>
  <c r="G7890" i="1"/>
  <c r="G6923" i="1"/>
  <c r="G6888" i="1" s="1"/>
  <c r="G4318" i="1"/>
  <c r="H8824" i="1"/>
  <c r="H8764" i="1" s="1"/>
  <c r="H2765" i="1"/>
  <c r="H5666" i="1"/>
  <c r="H2003" i="1"/>
  <c r="H8" i="1"/>
  <c r="H7" i="1" s="1"/>
  <c r="H6" i="1" s="1"/>
  <c r="H10202" i="1"/>
  <c r="H10027" i="1" s="1"/>
  <c r="H10026" i="1" s="1"/>
  <c r="H9009" i="1"/>
  <c r="H6970" i="1"/>
  <c r="H8051" i="1"/>
  <c r="H7282" i="1"/>
  <c r="H6031" i="1"/>
  <c r="H400" i="1"/>
  <c r="H2513" i="1"/>
  <c r="H911" i="1"/>
  <c r="H356" i="1"/>
  <c r="G7351" i="1"/>
  <c r="G2475" i="1"/>
  <c r="G524" i="1"/>
  <c r="G523" i="1" s="1"/>
  <c r="G522" i="1" s="1"/>
  <c r="G3746" i="1"/>
  <c r="G3745" i="1" s="1"/>
  <c r="G9939" i="1"/>
  <c r="G9938" i="1" s="1"/>
  <c r="G7574" i="1"/>
  <c r="G6031" i="1"/>
  <c r="G2099" i="1"/>
  <c r="G4548" i="1"/>
  <c r="H10869" i="1"/>
  <c r="H9264" i="1"/>
  <c r="H6424" i="1"/>
  <c r="H3775" i="1"/>
  <c r="H3774" i="1" s="1"/>
  <c r="H2314" i="1"/>
  <c r="H5849" i="1"/>
  <c r="H5834" i="1" s="1"/>
  <c r="H1979" i="1"/>
  <c r="H2196" i="1"/>
  <c r="H8311" i="1"/>
  <c r="H5790" i="1"/>
  <c r="H4405" i="1"/>
  <c r="H3991" i="1"/>
  <c r="H753" i="1"/>
  <c r="H752" i="1" s="1"/>
  <c r="H3091" i="1"/>
  <c r="G11071" i="1"/>
  <c r="H126" i="1"/>
  <c r="G7625" i="1"/>
  <c r="G11261" i="1"/>
  <c r="G5001" i="1"/>
  <c r="G5432" i="1"/>
  <c r="H6838" i="1"/>
  <c r="G2642" i="1"/>
  <c r="G10869" i="1"/>
  <c r="G8573" i="1"/>
  <c r="G8568" i="1" s="1"/>
  <c r="G8567" i="1" s="1"/>
  <c r="G6161" i="1"/>
  <c r="G5896" i="1"/>
  <c r="G1933" i="1"/>
  <c r="H11006" i="1"/>
  <c r="H7223" i="1"/>
  <c r="H2569" i="1"/>
  <c r="H1800" i="1"/>
  <c r="H1754" i="1" s="1"/>
  <c r="H11183" i="1"/>
  <c r="H10280" i="1"/>
  <c r="H10279" i="1" s="1"/>
  <c r="H10255" i="1" s="1"/>
  <c r="H8159" i="1"/>
  <c r="G4057" i="1"/>
  <c r="G5774" i="1"/>
  <c r="H9340" i="1"/>
  <c r="H9314" i="1" s="1"/>
  <c r="F8005" i="1"/>
  <c r="H8264" i="1"/>
  <c r="G8174" i="1"/>
  <c r="G8046" i="1" s="1"/>
  <c r="G8045" i="1" s="1"/>
  <c r="F7351" i="1"/>
  <c r="F436" i="1"/>
  <c r="F400" i="1"/>
  <c r="F6540" i="1"/>
  <c r="F1755" i="1"/>
  <c r="F126" i="1"/>
  <c r="F9109" i="1"/>
  <c r="F4981" i="1"/>
  <c r="F4487" i="1"/>
  <c r="F1881" i="1"/>
  <c r="F10982" i="1"/>
  <c r="F1645" i="1"/>
  <c r="F7480" i="1"/>
  <c r="F10591" i="1"/>
  <c r="F1472" i="1"/>
  <c r="F1471" i="1" s="1"/>
  <c r="F2296" i="1"/>
  <c r="G8765" i="1"/>
  <c r="G7643" i="1"/>
  <c r="G5725" i="1"/>
  <c r="G6398" i="1"/>
  <c r="G6377" i="1" s="1"/>
  <c r="G6340" i="1" s="1"/>
  <c r="G4340" i="1"/>
  <c r="H11479" i="1"/>
  <c r="H9522" i="1"/>
  <c r="H9959" i="1"/>
  <c r="H9938" i="1" s="1"/>
  <c r="H7715" i="1"/>
  <c r="H7030" i="1"/>
  <c r="H5143" i="1"/>
  <c r="H5142" i="1" s="1"/>
  <c r="H4818" i="1"/>
  <c r="H4817" i="1" s="1"/>
  <c r="H2038" i="1"/>
  <c r="H2267" i="1"/>
  <c r="H9552" i="1"/>
  <c r="H9890" i="1"/>
  <c r="H8174" i="1"/>
  <c r="H166" i="1"/>
  <c r="G11353" i="1"/>
  <c r="G7080" i="1"/>
  <c r="G1064" i="1"/>
  <c r="G1335" i="1"/>
  <c r="G1334" i="1" s="1"/>
  <c r="G5319" i="1"/>
  <c r="G5318" i="1" s="1"/>
  <c r="F9686" i="1"/>
  <c r="F11128" i="1"/>
  <c r="F10382" i="1"/>
  <c r="F4818" i="1"/>
  <c r="F5774" i="1"/>
  <c r="F3775" i="1"/>
  <c r="F3774" i="1" s="1"/>
  <c r="F6697" i="1"/>
  <c r="F4867" i="1"/>
  <c r="F4866" i="1" s="1"/>
  <c r="F1227" i="1"/>
  <c r="F1216" i="1" s="1"/>
  <c r="F11183" i="1"/>
  <c r="F8107" i="1"/>
  <c r="F4780" i="1"/>
  <c r="F3478" i="1"/>
  <c r="F6424" i="1"/>
  <c r="F11108" i="1"/>
  <c r="F356" i="1"/>
  <c r="F1064" i="1"/>
  <c r="H11353" i="1"/>
  <c r="H10820" i="1"/>
  <c r="H10782" i="1" s="1"/>
  <c r="H9999" i="1"/>
  <c r="H5958" i="1"/>
  <c r="H5072" i="1"/>
  <c r="H5071" i="1" s="1"/>
  <c r="H3862" i="1"/>
  <c r="H8025" i="1"/>
  <c r="H3600" i="1"/>
  <c r="H1590" i="1"/>
  <c r="G1665" i="1"/>
  <c r="F10202" i="1"/>
  <c r="F9197" i="1"/>
  <c r="F7955" i="1"/>
  <c r="F7954" i="1" s="1"/>
  <c r="F7574" i="1"/>
  <c r="F8442" i="1"/>
  <c r="F655" i="1"/>
  <c r="F7080" i="1"/>
  <c r="G9839" i="1"/>
  <c r="G5000" i="1"/>
  <c r="H2726" i="1"/>
  <c r="H1907" i="1"/>
  <c r="H1873" i="1" s="1"/>
  <c r="H8005" i="1"/>
  <c r="H6271" i="1"/>
  <c r="H6156" i="1" s="1"/>
  <c r="H6155" i="1" s="1"/>
  <c r="G2282" i="1"/>
  <c r="G2267" i="1" s="1"/>
  <c r="H3447" i="1"/>
  <c r="H9401" i="1"/>
  <c r="H6016" i="1"/>
  <c r="H7775" i="1"/>
  <c r="H7774" i="1" s="1"/>
  <c r="H3261" i="1"/>
  <c r="H4057" i="1"/>
  <c r="H2430" i="1"/>
  <c r="H90" i="1"/>
  <c r="H89" i="1" s="1"/>
  <c r="H91" i="1"/>
  <c r="H10591" i="1"/>
  <c r="H4243" i="1"/>
  <c r="H4242" i="1" s="1"/>
  <c r="H4548" i="1"/>
  <c r="H4152" i="1"/>
  <c r="H1933" i="1"/>
  <c r="G11063" i="1"/>
  <c r="G10820" i="1"/>
  <c r="G10782" i="1" s="1"/>
  <c r="G10255" i="1"/>
  <c r="G8824" i="1"/>
  <c r="G9614" i="1"/>
  <c r="G5552" i="1"/>
  <c r="G9315" i="1"/>
  <c r="G9009" i="1"/>
  <c r="G7149" i="1"/>
  <c r="G7955" i="1"/>
  <c r="G7954" i="1" s="1"/>
  <c r="G1191" i="1"/>
  <c r="G8981" i="1"/>
  <c r="G9749" i="1"/>
  <c r="G9135" i="1"/>
  <c r="G9340" i="1"/>
  <c r="G8264" i="1"/>
  <c r="G8224" i="1" s="1"/>
  <c r="G7223" i="1"/>
  <c r="G6651" i="1"/>
  <c r="G6650" i="1" s="1"/>
  <c r="G5072" i="1"/>
  <c r="G5071" i="1" s="1"/>
  <c r="G9401" i="1"/>
  <c r="G5790" i="1"/>
  <c r="G2569" i="1"/>
  <c r="F10821" i="1"/>
  <c r="F10820" i="1" s="1"/>
  <c r="F5620" i="1"/>
  <c r="F2340" i="1"/>
  <c r="F10783" i="1"/>
  <c r="F7625" i="1"/>
  <c r="F6271" i="1"/>
  <c r="F8505" i="1"/>
  <c r="F2475" i="1"/>
  <c r="F2474" i="1" s="1"/>
  <c r="F302" i="1"/>
  <c r="F580" i="1"/>
  <c r="F9361" i="1"/>
  <c r="F9340" i="1" s="1"/>
  <c r="F6161" i="1"/>
  <c r="F5208" i="1"/>
  <c r="F7098" i="1"/>
  <c r="F3902" i="1"/>
  <c r="F11433" i="1"/>
  <c r="F11432" i="1" s="1"/>
  <c r="F11410" i="1" s="1"/>
  <c r="F9315" i="1"/>
  <c r="F8375" i="1"/>
  <c r="F10869" i="1"/>
  <c r="F8174" i="1"/>
  <c r="F6651" i="1"/>
  <c r="F6650" i="1" s="1"/>
  <c r="F6378" i="1"/>
  <c r="F6377" i="1" s="1"/>
  <c r="F6340" i="1" s="1"/>
  <c r="F10654" i="1"/>
  <c r="F7890" i="1"/>
  <c r="F7030" i="1"/>
  <c r="F4720" i="1"/>
  <c r="F10326" i="1"/>
  <c r="F3704" i="1"/>
  <c r="F3936" i="1"/>
  <c r="F8873" i="1"/>
  <c r="F1434" i="1"/>
  <c r="F3746" i="1"/>
  <c r="F3745" i="1" s="1"/>
  <c r="F11616" i="1"/>
  <c r="F9264" i="1"/>
  <c r="F6115" i="1"/>
  <c r="F6114" i="1" s="1"/>
  <c r="F6089" i="1" s="1"/>
  <c r="F5850" i="1"/>
  <c r="F4340" i="1"/>
  <c r="F3991" i="1"/>
  <c r="F3333" i="1"/>
  <c r="F3332" i="1" s="1"/>
  <c r="F11353" i="1"/>
  <c r="F9749" i="1"/>
  <c r="F1933" i="1"/>
  <c r="F1700" i="1"/>
  <c r="F1699" i="1" s="1"/>
  <c r="F753" i="1"/>
  <c r="F7754" i="1"/>
  <c r="F4548" i="1"/>
  <c r="F2099" i="1"/>
  <c r="F1335" i="1"/>
  <c r="F1334" i="1" s="1"/>
  <c r="F4057" i="1"/>
  <c r="F1530" i="1"/>
  <c r="F11598" i="1"/>
  <c r="F10433" i="1"/>
  <c r="F8573" i="1"/>
  <c r="F7782" i="1"/>
  <c r="F7223" i="1"/>
  <c r="F6609" i="1"/>
  <c r="F6016" i="1"/>
  <c r="F5143" i="1"/>
  <c r="F11006" i="1"/>
  <c r="F9467" i="1"/>
  <c r="F6484" i="1"/>
  <c r="F4966" i="1"/>
  <c r="F6031" i="1"/>
  <c r="F5896" i="1"/>
  <c r="F9640" i="1"/>
  <c r="F9639" i="1" s="1"/>
  <c r="F3448" i="1"/>
  <c r="F10280" i="1"/>
  <c r="F11071" i="1"/>
  <c r="F11063" i="1" s="1"/>
  <c r="F4841" i="1"/>
  <c r="F2247" i="1"/>
  <c r="F2246" i="1" s="1"/>
  <c r="F244" i="1"/>
  <c r="F7908" i="1"/>
  <c r="F9939" i="1"/>
  <c r="F6814" i="1"/>
  <c r="F5036" i="1"/>
  <c r="F5000" i="1" s="1"/>
  <c r="F11148" i="1"/>
  <c r="F11319" i="1"/>
  <c r="F10256" i="1"/>
  <c r="F9919" i="1"/>
  <c r="F9918" i="1" s="1"/>
  <c r="F7403" i="1"/>
  <c r="F4126" i="1"/>
  <c r="F3261" i="1"/>
  <c r="F10729" i="1"/>
  <c r="F8543" i="1"/>
  <c r="F8518" i="1" s="1"/>
  <c r="F9009" i="1"/>
  <c r="F5640" i="1"/>
  <c r="F1130" i="1"/>
  <c r="F1800" i="1"/>
  <c r="F5369" i="1"/>
  <c r="F5356" i="1" s="1"/>
  <c r="F9552" i="1"/>
  <c r="F90" i="1"/>
  <c r="F89" i="1" s="1"/>
  <c r="F4318" i="1"/>
  <c r="F2569" i="1"/>
  <c r="F2506" i="1" s="1"/>
  <c r="F8311" i="1"/>
  <c r="F9999" i="1"/>
  <c r="F7282" i="1"/>
  <c r="F5084" i="1"/>
  <c r="F5072" i="1" s="1"/>
  <c r="F5071" i="1" s="1"/>
  <c r="F5331" i="1"/>
  <c r="F5318" i="1" s="1"/>
  <c r="F3010" i="1"/>
  <c r="F1452" i="1"/>
  <c r="F8845" i="1"/>
  <c r="F2765" i="1"/>
  <c r="F5432" i="1"/>
  <c r="F1297" i="1"/>
  <c r="F5266" i="1"/>
  <c r="F6889" i="1"/>
  <c r="F9089" i="1"/>
  <c r="F9401" i="1"/>
  <c r="F8639" i="1"/>
  <c r="F8714" i="1"/>
  <c r="F2911" i="1"/>
  <c r="F2858" i="1" s="1"/>
  <c r="F7336" i="1"/>
  <c r="F4243" i="1"/>
  <c r="F3882" i="1"/>
  <c r="F1978" i="1"/>
  <c r="F8025" i="1"/>
  <c r="F5870" i="1"/>
  <c r="F2369" i="1"/>
  <c r="F911" i="1"/>
  <c r="F2282" i="1"/>
  <c r="F2430" i="1"/>
  <c r="F10300" i="1"/>
  <c r="F7177" i="1"/>
  <c r="F7176" i="1" s="1"/>
  <c r="F7149" i="1" s="1"/>
  <c r="F6291" i="1"/>
  <c r="F7838" i="1"/>
  <c r="F5666" i="1"/>
  <c r="F7460" i="1"/>
  <c r="F7459" i="1" s="1"/>
  <c r="F989" i="1"/>
  <c r="F8" i="1"/>
  <c r="F7" i="1" s="1"/>
  <c r="F6" i="1" s="1"/>
  <c r="F9249" i="1"/>
  <c r="F6838" i="1"/>
  <c r="F4405" i="1"/>
  <c r="F3670" i="1"/>
  <c r="F8285" i="1"/>
  <c r="F1277" i="1"/>
  <c r="F1256" i="1" s="1"/>
  <c r="F550" i="1"/>
  <c r="F522" i="1" s="1"/>
  <c r="F9614" i="1"/>
  <c r="F6555" i="1"/>
  <c r="F5958" i="1"/>
  <c r="F2726" i="1"/>
  <c r="F8765" i="1"/>
  <c r="F7514" i="1"/>
  <c r="G2858" i="1" l="1"/>
  <c r="H1433" i="1"/>
  <c r="H1352" i="1" s="1"/>
  <c r="C6887" i="1"/>
  <c r="H4657" i="1"/>
  <c r="H4656" i="1" s="1"/>
  <c r="H4641" i="1" s="1"/>
  <c r="G435" i="1"/>
  <c r="F752" i="1"/>
  <c r="G2943" i="1"/>
  <c r="H9681" i="1"/>
  <c r="H9680" i="1" s="1"/>
  <c r="H9612" i="1" s="1"/>
  <c r="C6607" i="1"/>
  <c r="C8223" i="1"/>
  <c r="G5142" i="1"/>
  <c r="G3861" i="1"/>
  <c r="H579" i="1"/>
  <c r="H578" i="1" s="1"/>
  <c r="H577" i="1" s="1"/>
  <c r="H4395" i="1"/>
  <c r="H4394" i="1" s="1"/>
  <c r="H4241" i="1" s="1"/>
  <c r="H10582" i="1"/>
  <c r="H10581" i="1" s="1"/>
  <c r="H2313" i="1"/>
  <c r="G4865" i="1"/>
  <c r="H8224" i="1"/>
  <c r="G6692" i="1"/>
  <c r="G6691" i="1" s="1"/>
  <c r="G1754" i="1"/>
  <c r="G4657" i="1"/>
  <c r="H8568" i="1"/>
  <c r="H8567" i="1" s="1"/>
  <c r="F7733" i="1"/>
  <c r="F7715" i="1" s="1"/>
  <c r="F2943" i="1"/>
  <c r="G6608" i="1"/>
  <c r="F435" i="1"/>
  <c r="G9889" i="1"/>
  <c r="H6650" i="1"/>
  <c r="H6608" i="1" s="1"/>
  <c r="F3238" i="1"/>
  <c r="F3237" i="1" s="1"/>
  <c r="F3222" i="1" s="1"/>
  <c r="H3238" i="1"/>
  <c r="H3237" i="1" s="1"/>
  <c r="H3222" i="1" s="1"/>
  <c r="H1518" i="1"/>
  <c r="G2028" i="1"/>
  <c r="H949" i="1"/>
  <c r="H948" i="1" s="1"/>
  <c r="G6419" i="1"/>
  <c r="G6418" i="1" s="1"/>
  <c r="H3527" i="1"/>
  <c r="F5425" i="1"/>
  <c r="F5424" i="1" s="1"/>
  <c r="F5355" i="1" s="1"/>
  <c r="F1873" i="1"/>
  <c r="G2474" i="1"/>
  <c r="G9396" i="1"/>
  <c r="G9395" i="1" s="1"/>
  <c r="H2764" i="1"/>
  <c r="G11474" i="1"/>
  <c r="G11473" i="1" s="1"/>
  <c r="G11409" i="1" s="1"/>
  <c r="F5661" i="1"/>
  <c r="F5660" i="1" s="1"/>
  <c r="H5425" i="1"/>
  <c r="H5424" i="1" s="1"/>
  <c r="H5355" i="1" s="1"/>
  <c r="G165" i="1"/>
  <c r="G125" i="1" s="1"/>
  <c r="G124" i="1" s="1"/>
  <c r="G10582" i="1"/>
  <c r="G10581" i="1" s="1"/>
  <c r="G10500" i="1" s="1"/>
  <c r="F4943" i="1"/>
  <c r="H1699" i="1"/>
  <c r="H7501" i="1"/>
  <c r="H7500" i="1" s="1"/>
  <c r="H7401" i="1" s="1"/>
  <c r="G8493" i="1"/>
  <c r="G8492" i="1" s="1"/>
  <c r="G751" i="1"/>
  <c r="F8264" i="1"/>
  <c r="F8224" i="1" s="1"/>
  <c r="F8004" i="1"/>
  <c r="F2028" i="1"/>
  <c r="H10540" i="1"/>
  <c r="H10501" i="1" s="1"/>
  <c r="G4817" i="1"/>
  <c r="C1752" i="1"/>
  <c r="F8824" i="1"/>
  <c r="F8764" i="1" s="1"/>
  <c r="G11062" i="1"/>
  <c r="H11107" i="1"/>
  <c r="H11062" i="1" s="1"/>
  <c r="G9613" i="1"/>
  <c r="F3862" i="1"/>
  <c r="F3861" i="1" s="1"/>
  <c r="G5661" i="1"/>
  <c r="G5660" i="1" s="1"/>
  <c r="G5599" i="1" s="1"/>
  <c r="G9130" i="1"/>
  <c r="G9129" i="1" s="1"/>
  <c r="G9061" i="1" s="1"/>
  <c r="G10862" i="1"/>
  <c r="G10861" i="1" s="1"/>
  <c r="G10781" i="1" s="1"/>
  <c r="H6419" i="1"/>
  <c r="H6418" i="1" s="1"/>
  <c r="H6339" i="1" s="1"/>
  <c r="G1352" i="1"/>
  <c r="G3447" i="1"/>
  <c r="H10321" i="1"/>
  <c r="H10320" i="1" s="1"/>
  <c r="H10254" i="1" s="1"/>
  <c r="H3332" i="1"/>
  <c r="H3331" i="1" s="1"/>
  <c r="F5619" i="1"/>
  <c r="F5600" i="1" s="1"/>
  <c r="H8004" i="1"/>
  <c r="H1978" i="1"/>
  <c r="H1753" i="1" s="1"/>
  <c r="G8306" i="1"/>
  <c r="G8305" i="1" s="1"/>
  <c r="G8223" i="1" s="1"/>
  <c r="F10321" i="1"/>
  <c r="F10320" i="1" s="1"/>
  <c r="G9888" i="1"/>
  <c r="G2942" i="1"/>
  <c r="F6923" i="1"/>
  <c r="F6888" i="1" s="1"/>
  <c r="F3447" i="1"/>
  <c r="F3331" i="1" s="1"/>
  <c r="F1518" i="1"/>
  <c r="H3526" i="1"/>
  <c r="F10027" i="1"/>
  <c r="F10026" i="1" s="1"/>
  <c r="G4395" i="1"/>
  <c r="G4394" i="1" s="1"/>
  <c r="H8866" i="1"/>
  <c r="H8865" i="1" s="1"/>
  <c r="H8763" i="1" s="1"/>
  <c r="F8568" i="1"/>
  <c r="F8567" i="1" s="1"/>
  <c r="H3861" i="1"/>
  <c r="G7775" i="1"/>
  <c r="G7774" i="1" s="1"/>
  <c r="G7714" i="1" s="1"/>
  <c r="G7501" i="1"/>
  <c r="G7500" i="1" s="1"/>
  <c r="G7401" i="1" s="1"/>
  <c r="H8306" i="1"/>
  <c r="H8305" i="1" s="1"/>
  <c r="H2943" i="1"/>
  <c r="H2942" i="1" s="1"/>
  <c r="G6156" i="1"/>
  <c r="G6155" i="1" s="1"/>
  <c r="G6088" i="1" s="1"/>
  <c r="F10582" i="1"/>
  <c r="F10581" i="1" s="1"/>
  <c r="F10500" i="1" s="1"/>
  <c r="H2028" i="1"/>
  <c r="H2027" i="1" s="1"/>
  <c r="G2764" i="1"/>
  <c r="G7218" i="1"/>
  <c r="G7217" i="1" s="1"/>
  <c r="G7148" i="1" s="1"/>
  <c r="G3526" i="1"/>
  <c r="H1517" i="1"/>
  <c r="G3979" i="1"/>
  <c r="G3978" i="1" s="1"/>
  <c r="H6692" i="1"/>
  <c r="H6691" i="1" s="1"/>
  <c r="H751" i="1"/>
  <c r="F4865" i="1"/>
  <c r="F4864" i="1" s="1"/>
  <c r="F9088" i="1"/>
  <c r="F9062" i="1" s="1"/>
  <c r="F9938" i="1"/>
  <c r="F9889" i="1" s="1"/>
  <c r="F4817" i="1"/>
  <c r="G2506" i="1"/>
  <c r="G2505" i="1" s="1"/>
  <c r="H4865" i="1"/>
  <c r="F1433" i="1"/>
  <c r="F1352" i="1" s="1"/>
  <c r="F1754" i="1"/>
  <c r="F8493" i="1"/>
  <c r="F8492" i="1" s="1"/>
  <c r="F4657" i="1"/>
  <c r="G7953" i="1"/>
  <c r="G5425" i="1"/>
  <c r="G5424" i="1" s="1"/>
  <c r="G5355" i="1" s="1"/>
  <c r="G1753" i="1"/>
  <c r="G1518" i="1"/>
  <c r="G1517" i="1" s="1"/>
  <c r="G6965" i="1"/>
  <c r="G6964" i="1" s="1"/>
  <c r="G6887" i="1" s="1"/>
  <c r="G8866" i="1"/>
  <c r="G8865" i="1" s="1"/>
  <c r="H5318" i="1"/>
  <c r="H5141" i="1" s="1"/>
  <c r="H5115" i="1" s="1"/>
  <c r="F8306" i="1"/>
  <c r="F8305" i="1" s="1"/>
  <c r="H9130" i="1"/>
  <c r="H9129" i="1" s="1"/>
  <c r="H9061" i="1" s="1"/>
  <c r="H2506" i="1"/>
  <c r="H2505" i="1" s="1"/>
  <c r="H5" i="1"/>
  <c r="F2764" i="1"/>
  <c r="G3331" i="1"/>
  <c r="F6965" i="1"/>
  <c r="F6964" i="1" s="1"/>
  <c r="F10782" i="1"/>
  <c r="H11178" i="1"/>
  <c r="H11177" i="1" s="1"/>
  <c r="F11107" i="1"/>
  <c r="F11062" i="1" s="1"/>
  <c r="H5661" i="1"/>
  <c r="H5660" i="1" s="1"/>
  <c r="H5599" i="1" s="1"/>
  <c r="H8492" i="1"/>
  <c r="F5849" i="1"/>
  <c r="F5834" i="1" s="1"/>
  <c r="F10862" i="1"/>
  <c r="F10861" i="1" s="1"/>
  <c r="G949" i="1"/>
  <c r="G948" i="1" s="1"/>
  <c r="G750" i="1" s="1"/>
  <c r="H8046" i="1"/>
  <c r="H8045" i="1" s="1"/>
  <c r="H7953" i="1" s="1"/>
  <c r="H11474" i="1"/>
  <c r="H11473" i="1" s="1"/>
  <c r="H11409" i="1" s="1"/>
  <c r="G2313" i="1"/>
  <c r="G5891" i="1"/>
  <c r="G5890" i="1" s="1"/>
  <c r="G5833" i="1" s="1"/>
  <c r="F3527" i="1"/>
  <c r="F3526" i="1" s="1"/>
  <c r="H10862" i="1"/>
  <c r="H10861" i="1" s="1"/>
  <c r="H10781" i="1" s="1"/>
  <c r="F5891" i="1"/>
  <c r="F5890" i="1" s="1"/>
  <c r="F2942" i="1"/>
  <c r="F2763" i="1" s="1"/>
  <c r="G9681" i="1"/>
  <c r="G9680" i="1" s="1"/>
  <c r="G8764" i="1"/>
  <c r="G6339" i="1"/>
  <c r="F11474" i="1"/>
  <c r="F11473" i="1" s="1"/>
  <c r="F11409" i="1" s="1"/>
  <c r="H7714" i="1"/>
  <c r="F579" i="1"/>
  <c r="F578" i="1" s="1"/>
  <c r="F577" i="1" s="1"/>
  <c r="F6692" i="1"/>
  <c r="F6691" i="1" s="1"/>
  <c r="G11178" i="1"/>
  <c r="G11177" i="1" s="1"/>
  <c r="G11061" i="1" s="1"/>
  <c r="G4242" i="1"/>
  <c r="H7218" i="1"/>
  <c r="H7217" i="1" s="1"/>
  <c r="H7148" i="1" s="1"/>
  <c r="F11178" i="1"/>
  <c r="F11177" i="1" s="1"/>
  <c r="F9681" i="1"/>
  <c r="F9680" i="1" s="1"/>
  <c r="H5891" i="1"/>
  <c r="H5890" i="1" s="1"/>
  <c r="H5833" i="1" s="1"/>
  <c r="H165" i="1"/>
  <c r="H125" i="1" s="1"/>
  <c r="H124" i="1" s="1"/>
  <c r="H6965" i="1"/>
  <c r="H6964" i="1" s="1"/>
  <c r="H6887" i="1" s="1"/>
  <c r="F6608" i="1"/>
  <c r="G2027" i="1"/>
  <c r="F7501" i="1"/>
  <c r="F7500" i="1" s="1"/>
  <c r="F9613" i="1"/>
  <c r="F5" i="1"/>
  <c r="F9396" i="1"/>
  <c r="F9395" i="1" s="1"/>
  <c r="F8866" i="1"/>
  <c r="F8865" i="1" s="1"/>
  <c r="F3979" i="1"/>
  <c r="F3978" i="1" s="1"/>
  <c r="F9314" i="1"/>
  <c r="F165" i="1"/>
  <c r="F8046" i="1"/>
  <c r="F8045" i="1" s="1"/>
  <c r="F7953" i="1" s="1"/>
  <c r="F6156" i="1"/>
  <c r="F6155" i="1" s="1"/>
  <c r="F6088" i="1" s="1"/>
  <c r="H9396" i="1"/>
  <c r="H9395" i="1" s="1"/>
  <c r="H9313" i="1" s="1"/>
  <c r="H9889" i="1"/>
  <c r="H9888" i="1" s="1"/>
  <c r="F949" i="1"/>
  <c r="F948" i="1" s="1"/>
  <c r="F5142" i="1"/>
  <c r="F5141" i="1" s="1"/>
  <c r="F5115" i="1" s="1"/>
  <c r="G5141" i="1"/>
  <c r="G5115" i="1" s="1"/>
  <c r="H6088" i="1"/>
  <c r="H4864" i="1"/>
  <c r="F4395" i="1"/>
  <c r="F4394" i="1" s="1"/>
  <c r="F9130" i="1"/>
  <c r="F9129" i="1" s="1"/>
  <c r="F2267" i="1"/>
  <c r="H10500" i="1"/>
  <c r="H3979" i="1"/>
  <c r="H3978" i="1" s="1"/>
  <c r="G9314" i="1"/>
  <c r="G9313" i="1" s="1"/>
  <c r="G10254" i="1"/>
  <c r="G4864" i="1"/>
  <c r="F6419" i="1"/>
  <c r="F6418" i="1" s="1"/>
  <c r="F6339" i="1" s="1"/>
  <c r="F7402" i="1"/>
  <c r="F4242" i="1"/>
  <c r="F7775" i="1"/>
  <c r="F7774" i="1" s="1"/>
  <c r="F7714" i="1" s="1"/>
  <c r="F7218" i="1"/>
  <c r="F7217" i="1" s="1"/>
  <c r="F7148" i="1" s="1"/>
  <c r="F5599" i="1"/>
  <c r="F10279" i="1"/>
  <c r="F10255" i="1" s="1"/>
  <c r="F2314" i="1"/>
  <c r="F2313" i="1" s="1"/>
  <c r="F1517" i="1"/>
  <c r="F2505" i="1"/>
  <c r="F751" i="1"/>
  <c r="F8223" i="1"/>
  <c r="H1351" i="1" l="1"/>
  <c r="H11061" i="1"/>
  <c r="H2312" i="1"/>
  <c r="G3860" i="1"/>
  <c r="F1753" i="1"/>
  <c r="H8223" i="1"/>
  <c r="F125" i="1"/>
  <c r="F124" i="1" s="1"/>
  <c r="G3330" i="1"/>
  <c r="G6607" i="1"/>
  <c r="G4656" i="1"/>
  <c r="G4641" i="1" s="1"/>
  <c r="F7401" i="1"/>
  <c r="H2763" i="1"/>
  <c r="H6607" i="1"/>
  <c r="F10254" i="1"/>
  <c r="G9612" i="1"/>
  <c r="H750" i="1"/>
  <c r="F6607" i="1"/>
  <c r="H3860" i="1"/>
  <c r="F2027" i="1"/>
  <c r="F1752" i="1" s="1"/>
  <c r="F9888" i="1"/>
  <c r="G8763" i="1"/>
  <c r="G2312" i="1"/>
  <c r="G1351" i="1"/>
  <c r="G2763" i="1"/>
  <c r="H3330" i="1"/>
  <c r="F9612" i="1"/>
  <c r="F4656" i="1"/>
  <c r="F4641" i="1" s="1"/>
  <c r="F1351" i="1"/>
  <c r="F3860" i="1"/>
  <c r="F5833" i="1"/>
  <c r="F11061" i="1"/>
  <c r="F3330" i="1"/>
  <c r="G4241" i="1"/>
  <c r="F10781" i="1"/>
  <c r="F6887" i="1"/>
  <c r="F8763" i="1"/>
  <c r="F9061" i="1"/>
  <c r="G1752" i="1"/>
  <c r="F750" i="1"/>
  <c r="H1752" i="1"/>
  <c r="F4241" i="1"/>
  <c r="F9313" i="1"/>
  <c r="F2312" i="1"/>
  <c r="J99" i="2" l="1"/>
  <c r="J98" i="2" s="1"/>
  <c r="J97" i="2" s="1"/>
  <c r="J96" i="2" s="1"/>
  <c r="J95" i="2"/>
  <c r="J94" i="2" s="1"/>
  <c r="J93" i="2" s="1"/>
  <c r="J92" i="2" s="1"/>
  <c r="J88" i="2"/>
  <c r="J87" i="2" s="1"/>
  <c r="J86" i="2" s="1"/>
  <c r="J85" i="2" s="1"/>
  <c r="J84" i="2" s="1"/>
  <c r="J83" i="2" s="1"/>
  <c r="J82" i="2" s="1"/>
  <c r="J81" i="2"/>
  <c r="J80" i="2" s="1"/>
  <c r="J79" i="2" s="1"/>
  <c r="J78" i="2" s="1"/>
  <c r="J77" i="2" s="1"/>
  <c r="J76" i="2" s="1"/>
  <c r="J75" i="2" s="1"/>
  <c r="J74" i="2"/>
  <c r="J73" i="2" s="1"/>
  <c r="J72" i="2" s="1"/>
  <c r="J71" i="2" s="1"/>
  <c r="J70" i="2" s="1"/>
  <c r="J69" i="2" s="1"/>
  <c r="J68" i="2" s="1"/>
  <c r="J67" i="2"/>
  <c r="J66" i="2" s="1"/>
  <c r="J65" i="2" s="1"/>
  <c r="J64" i="2" s="1"/>
  <c r="J63" i="2" s="1"/>
  <c r="J62" i="2" s="1"/>
  <c r="J61" i="2" s="1"/>
  <c r="J60" i="2"/>
  <c r="J59" i="2" s="1"/>
  <c r="J58" i="2" s="1"/>
  <c r="J57" i="2" s="1"/>
  <c r="J56" i="2" s="1"/>
  <c r="J55" i="2" s="1"/>
  <c r="J54" i="2" s="1"/>
  <c r="J53" i="2"/>
  <c r="J52" i="2" s="1"/>
  <c r="J51" i="2" s="1"/>
  <c r="J50" i="2" s="1"/>
  <c r="J49" i="2" s="1"/>
  <c r="J48" i="2" s="1"/>
  <c r="J47" i="2" s="1"/>
  <c r="J46" i="2"/>
  <c r="J45" i="2" s="1"/>
  <c r="J44" i="2" s="1"/>
  <c r="J43" i="2" s="1"/>
  <c r="J42" i="2" s="1"/>
  <c r="J41" i="2" s="1"/>
  <c r="J40" i="2" s="1"/>
  <c r="J39" i="2"/>
  <c r="J38" i="2" s="1"/>
  <c r="J37" i="2" s="1"/>
  <c r="J36" i="2" s="1"/>
  <c r="J35" i="2" s="1"/>
  <c r="J34" i="2" s="1"/>
  <c r="J33" i="2" s="1"/>
  <c r="J32" i="2"/>
  <c r="J31" i="2" s="1"/>
  <c r="J30" i="2" s="1"/>
  <c r="J29" i="2" s="1"/>
  <c r="J28" i="2" s="1"/>
  <c r="J27" i="2" s="1"/>
  <c r="J26" i="2" s="1"/>
  <c r="J25" i="2"/>
  <c r="J24" i="2" s="1"/>
  <c r="J23" i="2" s="1"/>
  <c r="J22" i="2" s="1"/>
  <c r="J21" i="2" s="1"/>
  <c r="J20" i="2" s="1"/>
  <c r="J19" i="2" s="1"/>
  <c r="J18" i="2"/>
  <c r="J17" i="2" s="1"/>
  <c r="J16" i="2" s="1"/>
  <c r="J15" i="2" s="1"/>
  <c r="J14" i="2" s="1"/>
  <c r="J13" i="2" s="1"/>
  <c r="J12" i="2"/>
  <c r="J11" i="2" s="1"/>
  <c r="J10" i="2" s="1"/>
  <c r="J9" i="2" s="1"/>
  <c r="I98" i="2"/>
  <c r="I97" i="2" s="1"/>
  <c r="I96" i="2" s="1"/>
  <c r="H98" i="2"/>
  <c r="H97" i="2" s="1"/>
  <c r="H96" i="2" s="1"/>
  <c r="I94" i="2"/>
  <c r="I93" i="2" s="1"/>
  <c r="I92" i="2" s="1"/>
  <c r="H94" i="2"/>
  <c r="H93" i="2" s="1"/>
  <c r="H92" i="2" s="1"/>
  <c r="I87" i="2"/>
  <c r="I86" i="2" s="1"/>
  <c r="I85" i="2" s="1"/>
  <c r="I84" i="2" s="1"/>
  <c r="I83" i="2" s="1"/>
  <c r="I82" i="2" s="1"/>
  <c r="H87" i="2"/>
  <c r="H86" i="2" s="1"/>
  <c r="H85" i="2" s="1"/>
  <c r="H84" i="2" s="1"/>
  <c r="H83" i="2" s="1"/>
  <c r="H82" i="2" s="1"/>
  <c r="I80" i="2"/>
  <c r="I79" i="2" s="1"/>
  <c r="I78" i="2" s="1"/>
  <c r="I77" i="2" s="1"/>
  <c r="I76" i="2" s="1"/>
  <c r="I75" i="2" s="1"/>
  <c r="H80" i="2"/>
  <c r="H79" i="2" s="1"/>
  <c r="H78" i="2" s="1"/>
  <c r="H77" i="2" s="1"/>
  <c r="H76" i="2" s="1"/>
  <c r="H75" i="2" s="1"/>
  <c r="I73" i="2"/>
  <c r="I72" i="2" s="1"/>
  <c r="I71" i="2" s="1"/>
  <c r="I70" i="2" s="1"/>
  <c r="I69" i="2" s="1"/>
  <c r="I68" i="2" s="1"/>
  <c r="H73" i="2"/>
  <c r="H72" i="2" s="1"/>
  <c r="H71" i="2" s="1"/>
  <c r="H70" i="2" s="1"/>
  <c r="H69" i="2" s="1"/>
  <c r="H68" i="2" s="1"/>
  <c r="I66" i="2"/>
  <c r="I65" i="2" s="1"/>
  <c r="I64" i="2" s="1"/>
  <c r="I63" i="2" s="1"/>
  <c r="H66" i="2"/>
  <c r="H65" i="2" s="1"/>
  <c r="H64" i="2" s="1"/>
  <c r="H63" i="2" s="1"/>
  <c r="I59" i="2"/>
  <c r="I58" i="2" s="1"/>
  <c r="I57" i="2" s="1"/>
  <c r="I56" i="2" s="1"/>
  <c r="I55" i="2" s="1"/>
  <c r="I54" i="2" s="1"/>
  <c r="H59" i="2"/>
  <c r="H58" i="2" s="1"/>
  <c r="H57" i="2" s="1"/>
  <c r="H56" i="2" s="1"/>
  <c r="H55" i="2" s="1"/>
  <c r="H54" i="2" s="1"/>
  <c r="I52" i="2"/>
  <c r="I51" i="2" s="1"/>
  <c r="I50" i="2" s="1"/>
  <c r="I49" i="2" s="1"/>
  <c r="I48" i="2" s="1"/>
  <c r="I47" i="2" s="1"/>
  <c r="H52" i="2"/>
  <c r="H51" i="2" s="1"/>
  <c r="H50" i="2" s="1"/>
  <c r="H49" i="2" s="1"/>
  <c r="H48" i="2" s="1"/>
  <c r="H47" i="2" s="1"/>
  <c r="I45" i="2"/>
  <c r="I44" i="2" s="1"/>
  <c r="I43" i="2" s="1"/>
  <c r="I42" i="2" s="1"/>
  <c r="I41" i="2" s="1"/>
  <c r="I40" i="2" s="1"/>
  <c r="H45" i="2"/>
  <c r="H44" i="2" s="1"/>
  <c r="H43" i="2" s="1"/>
  <c r="H42" i="2" s="1"/>
  <c r="H41" i="2" s="1"/>
  <c r="H40" i="2" s="1"/>
  <c r="I38" i="2"/>
  <c r="I37" i="2" s="1"/>
  <c r="I36" i="2" s="1"/>
  <c r="I35" i="2" s="1"/>
  <c r="I34" i="2" s="1"/>
  <c r="I33" i="2" s="1"/>
  <c r="H38" i="2"/>
  <c r="H37" i="2" s="1"/>
  <c r="H36" i="2" s="1"/>
  <c r="H35" i="2" s="1"/>
  <c r="H34" i="2" s="1"/>
  <c r="H33" i="2" s="1"/>
  <c r="I31" i="2"/>
  <c r="I30" i="2" s="1"/>
  <c r="I29" i="2" s="1"/>
  <c r="I28" i="2" s="1"/>
  <c r="I27" i="2" s="1"/>
  <c r="I26" i="2" s="1"/>
  <c r="H31" i="2"/>
  <c r="H30" i="2" s="1"/>
  <c r="H29" i="2" s="1"/>
  <c r="H28" i="2" s="1"/>
  <c r="H27" i="2" s="1"/>
  <c r="H26" i="2" s="1"/>
  <c r="I24" i="2"/>
  <c r="I23" i="2" s="1"/>
  <c r="I22" i="2" s="1"/>
  <c r="I21" i="2" s="1"/>
  <c r="I20" i="2" s="1"/>
  <c r="I19" i="2" s="1"/>
  <c r="H24" i="2"/>
  <c r="H23" i="2" s="1"/>
  <c r="H22" i="2" s="1"/>
  <c r="H21" i="2" s="1"/>
  <c r="H20" i="2" s="1"/>
  <c r="H19" i="2" s="1"/>
  <c r="I17" i="2"/>
  <c r="I16" i="2" s="1"/>
  <c r="I15" i="2" s="1"/>
  <c r="I14" i="2" s="1"/>
  <c r="I13" i="2" s="1"/>
  <c r="H17" i="2"/>
  <c r="H16" i="2" s="1"/>
  <c r="H15" i="2" s="1"/>
  <c r="H14" i="2" s="1"/>
  <c r="H13" i="2" s="1"/>
  <c r="I11" i="2"/>
  <c r="I10" i="2" s="1"/>
  <c r="I9" i="2" s="1"/>
  <c r="I8" i="2" s="1"/>
  <c r="I7" i="2" s="1"/>
  <c r="H11" i="2"/>
  <c r="H10" i="2" s="1"/>
  <c r="H9" i="2" s="1"/>
  <c r="H8" i="2" s="1"/>
  <c r="H7" i="2" s="1"/>
  <c r="J8" i="2" l="1"/>
  <c r="J7" i="2" s="1"/>
  <c r="J2" i="2"/>
  <c r="J91" i="2"/>
  <c r="J90" i="2" s="1"/>
  <c r="J89" i="2" s="1"/>
  <c r="H91" i="2"/>
  <c r="H90" i="2" s="1"/>
  <c r="H89" i="2" s="1"/>
  <c r="I91" i="2"/>
  <c r="I90" i="2" s="1"/>
  <c r="I89" i="2" s="1"/>
  <c r="I62" i="2"/>
  <c r="I61" i="2"/>
  <c r="H61" i="2"/>
  <c r="H62" i="2"/>
  <c r="J6" i="2" l="1"/>
  <c r="H6" i="2"/>
  <c r="I6" i="2"/>
  <c r="M74" i="3" l="1"/>
  <c r="L5" i="3" l="1"/>
  <c r="E2028" i="1" l="1"/>
  <c r="L98" i="2" l="1"/>
  <c r="L97" i="2" s="1"/>
  <c r="L96" i="2" s="1"/>
  <c r="K98" i="2"/>
  <c r="K97" i="2" s="1"/>
  <c r="K96" i="2" s="1"/>
  <c r="G98" i="2"/>
  <c r="G97" i="2" s="1"/>
  <c r="G96" i="2" s="1"/>
  <c r="L94" i="2" l="1"/>
  <c r="L93" i="2" s="1"/>
  <c r="L92" i="2" s="1"/>
  <c r="K94" i="2"/>
  <c r="K93" i="2" s="1"/>
  <c r="K92" i="2" s="1"/>
  <c r="G94" i="2"/>
  <c r="G93" i="2" s="1"/>
  <c r="G92" i="2" s="1"/>
  <c r="E92" i="2"/>
  <c r="D92" i="2"/>
  <c r="C92" i="2"/>
  <c r="E91" i="2"/>
  <c r="E90" i="2" s="1"/>
  <c r="E89" i="2" s="1"/>
  <c r="D91" i="2"/>
  <c r="D90" i="2" s="1"/>
  <c r="D89" i="2" s="1"/>
  <c r="C91" i="2"/>
  <c r="C90" i="2" s="1"/>
  <c r="C89" i="2" s="1"/>
  <c r="L91" i="2" l="1"/>
  <c r="L90" i="2" s="1"/>
  <c r="L89" i="2" s="1"/>
  <c r="K91" i="2"/>
  <c r="K90" i="2" s="1"/>
  <c r="K89" i="2" s="1"/>
  <c r="G91" i="2"/>
  <c r="G90" i="2" s="1"/>
  <c r="G89" i="2" s="1"/>
  <c r="L11" i="2"/>
  <c r="L10" i="2" s="1"/>
  <c r="L9" i="2" s="1"/>
  <c r="L8" i="2" s="1"/>
  <c r="L7" i="2" s="1"/>
  <c r="K11" i="2"/>
  <c r="K10" i="2" s="1"/>
  <c r="K9" i="2" s="1"/>
  <c r="K8" i="2" s="1"/>
  <c r="K7" i="2" s="1"/>
  <c r="G11" i="2"/>
  <c r="G10" i="2" s="1"/>
  <c r="G9" i="2" s="1"/>
  <c r="G8" i="2" s="1"/>
  <c r="G7" i="2" s="1"/>
  <c r="K17" i="2"/>
  <c r="K16" i="2" s="1"/>
  <c r="K15" i="2" s="1"/>
  <c r="K14" i="2" s="1"/>
  <c r="K13" i="2" s="1"/>
  <c r="L17" i="2"/>
  <c r="L16" i="2" s="1"/>
  <c r="L15" i="2" s="1"/>
  <c r="L14" i="2" s="1"/>
  <c r="L13" i="2" s="1"/>
  <c r="G17" i="2"/>
  <c r="G16" i="2" s="1"/>
  <c r="G15" i="2" s="1"/>
  <c r="G14" i="2" s="1"/>
  <c r="G13" i="2" s="1"/>
  <c r="L87" i="2" l="1"/>
  <c r="L86" i="2" s="1"/>
  <c r="L85" i="2" s="1"/>
  <c r="L84" i="2" s="1"/>
  <c r="L83" i="2" s="1"/>
  <c r="L82" i="2" s="1"/>
  <c r="K87" i="2"/>
  <c r="K86" i="2" s="1"/>
  <c r="K85" i="2" s="1"/>
  <c r="K84" i="2" s="1"/>
  <c r="K83" i="2" s="1"/>
  <c r="K82" i="2" s="1"/>
  <c r="G87" i="2"/>
  <c r="G86" i="2" s="1"/>
  <c r="G85" i="2" s="1"/>
  <c r="G84" i="2" s="1"/>
  <c r="G83" i="2" s="1"/>
  <c r="G82" i="2" s="1"/>
  <c r="E85" i="2"/>
  <c r="D85" i="2"/>
  <c r="C85" i="2"/>
  <c r="E84" i="2"/>
  <c r="E83" i="2" s="1"/>
  <c r="D84" i="2"/>
  <c r="D83" i="2" s="1"/>
  <c r="D82" i="2" s="1"/>
  <c r="D78" i="2" s="1"/>
  <c r="D77" i="2" s="1"/>
  <c r="D76" i="2" s="1"/>
  <c r="D75" i="2" s="1"/>
  <c r="C84" i="2"/>
  <c r="C83" i="2" s="1"/>
  <c r="L80" i="2"/>
  <c r="L79" i="2" s="1"/>
  <c r="L78" i="2" s="1"/>
  <c r="K80" i="2"/>
  <c r="K79" i="2" s="1"/>
  <c r="K78" i="2" s="1"/>
  <c r="G80" i="2"/>
  <c r="G79" i="2" s="1"/>
  <c r="G78" i="2" s="1"/>
  <c r="L73" i="2"/>
  <c r="L72" i="2" s="1"/>
  <c r="L71" i="2" s="1"/>
  <c r="L70" i="2" s="1"/>
  <c r="L69" i="2" s="1"/>
  <c r="L68" i="2" s="1"/>
  <c r="K73" i="2"/>
  <c r="K72" i="2" s="1"/>
  <c r="K71" i="2" s="1"/>
  <c r="K70" i="2" s="1"/>
  <c r="K69" i="2" s="1"/>
  <c r="K68" i="2" s="1"/>
  <c r="G73" i="2"/>
  <c r="G72" i="2" s="1"/>
  <c r="G71" i="2" s="1"/>
  <c r="G70" i="2" s="1"/>
  <c r="G69" i="2" s="1"/>
  <c r="G68" i="2" s="1"/>
  <c r="E73" i="2"/>
  <c r="E72" i="2" s="1"/>
  <c r="E71" i="2" s="1"/>
  <c r="D73" i="2"/>
  <c r="D72" i="2" s="1"/>
  <c r="D71" i="2" s="1"/>
  <c r="C73" i="2"/>
  <c r="C72" i="2" s="1"/>
  <c r="C71" i="2" s="1"/>
  <c r="L66" i="2"/>
  <c r="L65" i="2" s="1"/>
  <c r="L64" i="2" s="1"/>
  <c r="L63" i="2" s="1"/>
  <c r="K66" i="2"/>
  <c r="K65" i="2" s="1"/>
  <c r="K64" i="2" s="1"/>
  <c r="K63" i="2" s="1"/>
  <c r="G66" i="2"/>
  <c r="G65" i="2" s="1"/>
  <c r="G64" i="2" s="1"/>
  <c r="G63" i="2" s="1"/>
  <c r="L59" i="2"/>
  <c r="L58" i="2" s="1"/>
  <c r="L57" i="2" s="1"/>
  <c r="K59" i="2"/>
  <c r="K58" i="2" s="1"/>
  <c r="K57" i="2" s="1"/>
  <c r="G59" i="2"/>
  <c r="G58" i="2" s="1"/>
  <c r="G57" i="2" s="1"/>
  <c r="L52" i="2"/>
  <c r="L51" i="2" s="1"/>
  <c r="L50" i="2" s="1"/>
  <c r="K52" i="2"/>
  <c r="K51" i="2" s="1"/>
  <c r="K50" i="2" s="1"/>
  <c r="G52" i="2"/>
  <c r="G51" i="2" s="1"/>
  <c r="G50" i="2" s="1"/>
  <c r="G49" i="2" s="1"/>
  <c r="G48" i="2" s="1"/>
  <c r="L45" i="2"/>
  <c r="L44" i="2" s="1"/>
  <c r="L43" i="2" s="1"/>
  <c r="L42" i="2" s="1"/>
  <c r="L41" i="2" s="1"/>
  <c r="L40" i="2" s="1"/>
  <c r="K45" i="2"/>
  <c r="K44" i="2" s="1"/>
  <c r="K43" i="2" s="1"/>
  <c r="K42" i="2" s="1"/>
  <c r="K41" i="2" s="1"/>
  <c r="K40" i="2" s="1"/>
  <c r="G45" i="2"/>
  <c r="G44" i="2" s="1"/>
  <c r="G43" i="2" s="1"/>
  <c r="G42" i="2" s="1"/>
  <c r="G41" i="2" s="1"/>
  <c r="G40" i="2" s="1"/>
  <c r="L38" i="2"/>
  <c r="L37" i="2" s="1"/>
  <c r="L36" i="2" s="1"/>
  <c r="L35" i="2" s="1"/>
  <c r="L34" i="2" s="1"/>
  <c r="L33" i="2" s="1"/>
  <c r="K38" i="2"/>
  <c r="K37" i="2" s="1"/>
  <c r="K36" i="2" s="1"/>
  <c r="K35" i="2" s="1"/>
  <c r="K34" i="2" s="1"/>
  <c r="G38" i="2"/>
  <c r="G37" i="2" s="1"/>
  <c r="G36" i="2" s="1"/>
  <c r="G35" i="2" s="1"/>
  <c r="G34" i="2" s="1"/>
  <c r="G33" i="2" s="1"/>
  <c r="L31" i="2"/>
  <c r="L30" i="2" s="1"/>
  <c r="L29" i="2" s="1"/>
  <c r="L28" i="2" s="1"/>
  <c r="L27" i="2" s="1"/>
  <c r="L26" i="2" s="1"/>
  <c r="K31" i="2"/>
  <c r="K30" i="2" s="1"/>
  <c r="K29" i="2" s="1"/>
  <c r="K28" i="2" s="1"/>
  <c r="K27" i="2" s="1"/>
  <c r="K26" i="2" s="1"/>
  <c r="G31" i="2"/>
  <c r="G30" i="2" s="1"/>
  <c r="G29" i="2" s="1"/>
  <c r="G28" i="2" s="1"/>
  <c r="G27" i="2" s="1"/>
  <c r="G26" i="2" s="1"/>
  <c r="L24" i="2"/>
  <c r="L23" i="2" s="1"/>
  <c r="L22" i="2" s="1"/>
  <c r="L21" i="2" s="1"/>
  <c r="L20" i="2" s="1"/>
  <c r="L19" i="2" s="1"/>
  <c r="K24" i="2"/>
  <c r="K23" i="2" s="1"/>
  <c r="K22" i="2" s="1"/>
  <c r="K21" i="2" s="1"/>
  <c r="K20" i="2" s="1"/>
  <c r="K19" i="2" s="1"/>
  <c r="G24" i="2"/>
  <c r="G23" i="2" s="1"/>
  <c r="G22" i="2" s="1"/>
  <c r="G21" i="2" s="1"/>
  <c r="G20" i="2" s="1"/>
  <c r="G19" i="2" s="1"/>
  <c r="K49" i="2" l="1"/>
  <c r="K48" i="2" s="1"/>
  <c r="K47" i="2" s="1"/>
  <c r="L49" i="2"/>
  <c r="L48" i="2" s="1"/>
  <c r="L47" i="2" s="1"/>
  <c r="K33" i="2"/>
  <c r="G56" i="2"/>
  <c r="G55" i="2" s="1"/>
  <c r="G54" i="2" s="1"/>
  <c r="K56" i="2"/>
  <c r="K55" i="2" s="1"/>
  <c r="K54" i="2" s="1"/>
  <c r="G77" i="2"/>
  <c r="G76" i="2" s="1"/>
  <c r="G75" i="2" s="1"/>
  <c r="L56" i="2"/>
  <c r="L55" i="2" s="1"/>
  <c r="L54" i="2" s="1"/>
  <c r="K77" i="2"/>
  <c r="K76" i="2" s="1"/>
  <c r="K75" i="2" s="1"/>
  <c r="L77" i="2"/>
  <c r="L76" i="2" s="1"/>
  <c r="L75" i="2" s="1"/>
  <c r="D64" i="2"/>
  <c r="D63" i="2" s="1"/>
  <c r="D61" i="2" s="1"/>
  <c r="K61" i="2"/>
  <c r="K62" i="2"/>
  <c r="L61" i="2"/>
  <c r="L62" i="2"/>
  <c r="G61" i="2"/>
  <c r="G62" i="2"/>
  <c r="D70" i="2"/>
  <c r="D69" i="2" s="1"/>
  <c r="D68" i="2" s="1"/>
  <c r="D50" i="2" s="1"/>
  <c r="D49" i="2" s="1"/>
  <c r="D48" i="2" s="1"/>
  <c r="D47" i="2" s="1"/>
  <c r="D43" i="2" s="1"/>
  <c r="D42" i="2" s="1"/>
  <c r="D41" i="2" s="1"/>
  <c r="D40" i="2" s="1"/>
  <c r="G47" i="2"/>
  <c r="E82" i="2"/>
  <c r="E78" i="2" s="1"/>
  <c r="E77" i="2" s="1"/>
  <c r="E76" i="2" s="1"/>
  <c r="E75" i="2" s="1"/>
  <c r="E70" i="2"/>
  <c r="E69" i="2" s="1"/>
  <c r="E68" i="2" s="1"/>
  <c r="E50" i="2" s="1"/>
  <c r="E49" i="2" s="1"/>
  <c r="E48" i="2" s="1"/>
  <c r="E47" i="2" s="1"/>
  <c r="E43" i="2" s="1"/>
  <c r="C82" i="2"/>
  <c r="C78" i="2" s="1"/>
  <c r="C77" i="2" s="1"/>
  <c r="C76" i="2" s="1"/>
  <c r="C75" i="2" s="1"/>
  <c r="C70" i="2"/>
  <c r="C69" i="2" s="1"/>
  <c r="C68" i="2" s="1"/>
  <c r="C50" i="2" s="1"/>
  <c r="C49" i="2" s="1"/>
  <c r="C48" i="2" s="1"/>
  <c r="C47" i="2" s="1"/>
  <c r="C43" i="2" s="1"/>
  <c r="L6" i="2" l="1"/>
  <c r="K6" i="2"/>
  <c r="G6" i="2"/>
  <c r="J4" i="2" s="1"/>
  <c r="D36" i="2"/>
  <c r="D57" i="2"/>
  <c r="D56" i="2" s="1"/>
  <c r="D55" i="2" s="1"/>
  <c r="D54" i="2" s="1"/>
  <c r="E64" i="2"/>
  <c r="E63" i="2" s="1"/>
  <c r="E61" i="2" s="1"/>
  <c r="E57" i="2" s="1"/>
  <c r="E56" i="2" s="1"/>
  <c r="E55" i="2" s="1"/>
  <c r="E54" i="2" s="1"/>
  <c r="D62" i="2"/>
  <c r="C64" i="2"/>
  <c r="C63" i="2" s="1"/>
  <c r="C61" i="2" s="1"/>
  <c r="C57" i="2" s="1"/>
  <c r="C56" i="2" s="1"/>
  <c r="C55" i="2" s="1"/>
  <c r="C54" i="2" s="1"/>
  <c r="C42" i="2"/>
  <c r="C41" i="2" s="1"/>
  <c r="C40" i="2" s="1"/>
  <c r="C36" i="2"/>
  <c r="E42" i="2"/>
  <c r="E41" i="2" s="1"/>
  <c r="E40" i="2" s="1"/>
  <c r="E36" i="2"/>
  <c r="E62" i="2" l="1"/>
  <c r="D35" i="2"/>
  <c r="D34" i="2" s="1"/>
  <c r="D33" i="2" s="1"/>
  <c r="D28" i="2" s="1"/>
  <c r="D27" i="2" s="1"/>
  <c r="D26" i="2" s="1"/>
  <c r="C62" i="2"/>
  <c r="C35" i="2"/>
  <c r="C34" i="2" s="1"/>
  <c r="C33" i="2" s="1"/>
  <c r="C28" i="2" s="1"/>
  <c r="C27" i="2" s="1"/>
  <c r="C26" i="2" s="1"/>
  <c r="E35" i="2"/>
  <c r="E34" i="2" s="1"/>
  <c r="E33" i="2" s="1"/>
  <c r="E28" i="2" s="1"/>
  <c r="E27" i="2" s="1"/>
  <c r="E26" i="2" s="1"/>
</calcChain>
</file>

<file path=xl/sharedStrings.xml><?xml version="1.0" encoding="utf-8"?>
<sst xmlns="http://schemas.openxmlformats.org/spreadsheetml/2006/main" count="13030" uniqueCount="608">
  <si>
    <t>ŠIFRA</t>
  </si>
  <si>
    <t>OPIS</t>
  </si>
  <si>
    <t>AK 2</t>
  </si>
  <si>
    <t>096</t>
  </si>
  <si>
    <t>MINISTARSTVO ZDRAVSTVA</t>
  </si>
  <si>
    <t>UST</t>
  </si>
  <si>
    <t>ZAŠTITA, OČUVANJE I UNAPREĐENJE ZDRAVLJA</t>
  </si>
  <si>
    <t>PR</t>
  </si>
  <si>
    <t>AK</t>
  </si>
  <si>
    <t>Prihodi od igara na sreću</t>
  </si>
  <si>
    <t>IF41</t>
  </si>
  <si>
    <t>Ostali rashodi</t>
  </si>
  <si>
    <t>Tekuće donacije</t>
  </si>
  <si>
    <t>Tekuće donacije u novcu</t>
  </si>
  <si>
    <t>Opći prihodi i primici</t>
  </si>
  <si>
    <t>IF11</t>
  </si>
  <si>
    <t>Materijalni rashodi</t>
  </si>
  <si>
    <t>Rashodi za usluge</t>
  </si>
  <si>
    <t>Usluge telefona, pošte i prijevoza</t>
  </si>
  <si>
    <t>Usluge promidžbe i informiranja</t>
  </si>
  <si>
    <t>Intelektualne i osobne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</si>
  <si>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</si>
  <si>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</si>
  <si>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</si>
  <si>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</si>
  <si>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Pomoći EU</t>
  </si>
  <si>
    <t>IF51</t>
  </si>
  <si>
    <t>Naknade troškova zaposlenima</t>
  </si>
  <si>
    <t>Službena putovanja</t>
  </si>
  <si>
    <t>Reprezentacija</t>
  </si>
  <si>
    <t>Rashodi za nabavu proizvedene dugotrajne imovine</t>
  </si>
  <si>
    <t>Nematerijalna proizvedena imovina</t>
  </si>
  <si>
    <t>Ulaganja u računalne programe</t>
  </si>
  <si>
    <t>IF559</t>
  </si>
  <si>
    <t>Naknade građanima i kućanstvima na temelju osiguranja i druge naknade</t>
  </si>
  <si>
    <t>Ostale naknade građanima i kućanstvima iz proračuna</t>
  </si>
  <si>
    <t>Naknade građanima i kućanstvima u naravi</t>
  </si>
  <si>
    <t>Pomoći dane u inozemstvo i unutar općeg proračuna</t>
  </si>
  <si>
    <t>Pomoći proračunskim korisnicima drugih proračuna</t>
  </si>
  <si>
    <t>Tekuće pomoći proračunskim korisnicima drugih proračuna</t>
  </si>
  <si>
    <t>Ostali prihodi za posebne namjene</t>
  </si>
  <si>
    <t>IF43</t>
  </si>
  <si>
    <t>Rashodi za materijal i energiju</t>
  </si>
  <si>
    <t>Uredski materijal i ostali materijalni rashodi</t>
  </si>
  <si>
    <t>Rashodi za zaposlene</t>
  </si>
  <si>
    <t>Plaće (Bruto)</t>
  </si>
  <si>
    <t>Plaće za redovan rad</t>
  </si>
  <si>
    <t>Plaće za posebne uvjete rada</t>
  </si>
  <si>
    <t>Doprinosi na plaće</t>
  </si>
  <si>
    <t>Doprinosi za obvezno zdravstveno osiguranje</t>
  </si>
  <si>
    <t>Naknade za prijevoz, za rad na terenu i odvojeni život</t>
  </si>
  <si>
    <t>Računalne usluge</t>
  </si>
  <si>
    <t>Ostale pomoći</t>
  </si>
  <si>
    <t>IF52</t>
  </si>
  <si>
    <t>Stručno usavršavanje zaposlenika</t>
  </si>
  <si>
    <t>Članarine i norme</t>
  </si>
  <si>
    <t>Zdravstvene i veterinarske usluge</t>
  </si>
  <si>
    <t>Postrojenja i oprema</t>
  </si>
  <si>
    <t>Medicinska i laboratorijska oprema</t>
  </si>
  <si>
    <t>Pomoći unutar općeg proračuna</t>
  </si>
  <si>
    <t>Tekuće pomoći unutar općeg proračuna</t>
  </si>
  <si>
    <t>Sredstva učešća za pomoći</t>
  </si>
  <si>
    <t>IF12</t>
  </si>
  <si>
    <t>Vlastiti prihodi</t>
  </si>
  <si>
    <t>IF31</t>
  </si>
  <si>
    <t>Uredska oprema i namještaj</t>
  </si>
  <si>
    <t>Place za prekovremeni rad</t>
  </si>
  <si>
    <t>Ostali rashodi za zaposlene</t>
  </si>
  <si>
    <t>Zakupnine i najamnine</t>
  </si>
  <si>
    <t>Naknade građanima i kućanstvima u novcu</t>
  </si>
  <si>
    <t>Rashodi za nabavu neproizvedene dugotrajne imovine</t>
  </si>
  <si>
    <t>Nematerijalna imovina</t>
  </si>
  <si>
    <t>Licence</t>
  </si>
  <si>
    <t>Komunikacijska oprema</t>
  </si>
  <si>
    <t>Rashodi za dodatna ulaganja na nefinancijskoj imovini</t>
  </si>
  <si>
    <t>Dodatna ulaganja na građevinskim objektima</t>
  </si>
  <si>
    <t>Europski socijalni fond (ESF)</t>
  </si>
  <si>
    <t>IF561</t>
  </si>
  <si>
    <t>Pomoći temeljem prijenosa EU sredstava</t>
  </si>
  <si>
    <t>Tekuće pomoći temeljem prijenosa EU sredstava</t>
  </si>
  <si>
    <t>Donacije</t>
  </si>
  <si>
    <t>IF61</t>
  </si>
  <si>
    <t>INVESTICIJE U ZDRAVSTVENU INFRASTRUKTURU</t>
  </si>
  <si>
    <t>Prijenosi između proračunskih korisnika istog proračuna</t>
  </si>
  <si>
    <t>Tekući prijenosi između proračunskih korisnika istog proračuna</t>
  </si>
  <si>
    <t>Pomoći inozemnim vladama</t>
  </si>
  <si>
    <t>Oprema za održavanje i zaštitu</t>
  </si>
  <si>
    <t>Instrumenti, uređaji i strojevi</t>
  </si>
  <si>
    <t>Uređaji, strojevi i oprema za ostale namjene</t>
  </si>
  <si>
    <t>Dodatna ulaganja na postrojenjima i opremi</t>
  </si>
  <si>
    <t>OPĆA BOLNICA PULA</t>
  </si>
  <si>
    <t>Materijal i sirovine</t>
  </si>
  <si>
    <t>Sitni inventar i auto gume</t>
  </si>
  <si>
    <t>Službena, radna i zaštitna odjeća i obuća</t>
  </si>
  <si>
    <t>Namjenski primici od zaduživanja</t>
  </si>
  <si>
    <t>IF81</t>
  </si>
  <si>
    <t>Građevinski objekti</t>
  </si>
  <si>
    <t>Poslovni objekti</t>
  </si>
  <si>
    <t>Prijevozna sredstva</t>
  </si>
  <si>
    <t>Fond solidarnosti Europske unije - potres ožujak 2020.</t>
  </si>
  <si>
    <t>IF5761</t>
  </si>
  <si>
    <t>IF5762</t>
  </si>
  <si>
    <t>Mehanizam za oporavak i otpornost</t>
  </si>
  <si>
    <t>IF581</t>
  </si>
  <si>
    <t>IF563</t>
  </si>
  <si>
    <t>Usluge tekućeg i investicijskog održavanja</t>
  </si>
  <si>
    <t>Prijevozna sredstva u cestovnom prometu</t>
  </si>
  <si>
    <t>ADMINISTRACIJA I UPRAVLJANJE</t>
  </si>
  <si>
    <t>Ostale naknade troškova zaposlenima</t>
  </si>
  <si>
    <t>Energija</t>
  </si>
  <si>
    <t>Materijal i dijelovi za tekuće i investicijsko održavanje</t>
  </si>
  <si>
    <t>Komunalne usluge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</si>
  <si>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</si>
  <si>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</si>
  <si>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</si>
  <si>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</si>
  <si>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</si>
  <si>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</si>
  <si>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</si>
  <si>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Doprinosi za obvezno osiguranje u slučaju nezaposlenosti</t>
  </si>
  <si>
    <t>Troškovi sudskih postupaka</t>
  </si>
  <si>
    <t>Kazne, penali i naknade štete</t>
  </si>
  <si>
    <t>Naknade šteta pravnim i fizičkim osobama</t>
  </si>
  <si>
    <t>Ugovorene kazne i ostale naknade šteta</t>
  </si>
  <si>
    <t>Ostale kazne</t>
  </si>
  <si>
    <t>SIGURNOST GRAĐANA I PRAVA NA ZDRAVSTVENE USLUGE</t>
  </si>
  <si>
    <t>A899001</t>
  </si>
  <si>
    <t>IMUNOLOŠKI ZAVOD</t>
  </si>
  <si>
    <t>Višegodišnji nasadi i osnovno stado</t>
  </si>
  <si>
    <t>Osnovno stado</t>
  </si>
  <si>
    <t>Ostala prava</t>
  </si>
  <si>
    <t>Hrvatski zavod za javno zdravstvo</t>
  </si>
  <si>
    <t>A884001</t>
  </si>
  <si>
    <t>Fond solidarnosti Europske unije - COVID -19</t>
  </si>
  <si>
    <t>IF5763</t>
  </si>
  <si>
    <t>Negativne tečajne razlike i razlike zbog primjene valutne klauzule</t>
  </si>
  <si>
    <t>A884004</t>
  </si>
  <si>
    <t>ADMINISTRACIJA I UPRAVLJANJE (IZ EVIDENCIJSKIH PRIHODA)</t>
  </si>
  <si>
    <t>Knjige, umjetnička djela i ostale izložbene vrijednosti</t>
  </si>
  <si>
    <t>Knjige</t>
  </si>
  <si>
    <t>Dodatna ulaganja na prijevoznim sredstvima</t>
  </si>
  <si>
    <t>Dodatna ulaganja za ostalu nefinancijsku imovinu</t>
  </si>
  <si>
    <t>Prijenosi između proračunskih korisnika istog prorčuna</t>
  </si>
  <si>
    <t>Tekući pijenosi između proračunskih korisnika istog proračuna temeljem prijenosa EU sredstava</t>
  </si>
  <si>
    <t>Kapitalni pijenosi između proračunskih korisnika istog proračuna temeljem prijenosa EU sredstava</t>
  </si>
  <si>
    <t>IF71</t>
  </si>
  <si>
    <t>T884003</t>
  </si>
  <si>
    <t>OPERATIVNI PROGRAM UČINKOVITI LJUDSKI POTENCIJALI – PROVEDBA PROJEKTA ŽIVJETI ZDRAVO</t>
  </si>
  <si>
    <t>K884002</t>
  </si>
  <si>
    <t>HRVATSKI ZAVOD ZA JAVNO ZDRAVSTVO - IZRAVNA KAPITALNA ULAGANJA</t>
  </si>
  <si>
    <t>K884005</t>
  </si>
  <si>
    <t>SANACIJA ŠTETA OD POTRESA</t>
  </si>
  <si>
    <t>Fond solidarnosti Europske unije - potres prosinac 2020.</t>
  </si>
  <si>
    <t>Hrvatski zavod za transfuzijsku medicinu</t>
  </si>
  <si>
    <t>A888001</t>
  </si>
  <si>
    <t>Kamate za primljene kredite i zajmove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</si>
  <si>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</si>
  <si>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</si>
  <si>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Ostali građevinski objekti</t>
  </si>
  <si>
    <t>Sportska i glazbena oprema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</si>
  <si>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</si>
  <si>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</si>
  <si>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</si>
  <si>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K888002</t>
  </si>
  <si>
    <t>HRVATSKI ZAVOD ZA TRANSFUZIJSKU MEDICINU - IZRAVNA KAPITALNA ULAGANJA</t>
  </si>
  <si>
    <t>Klinički bolnički centar Rijeka</t>
  </si>
  <si>
    <t>K882002</t>
  </si>
  <si>
    <t>KLINIČKI BOLNIČKI CENTAR RIJEKA – IZRAVNA KAPITALNA ULAGANJA</t>
  </si>
  <si>
    <t xml:space="preserve">Rashodi za dodatna ulaganja u nefinancijsku imovinu </t>
  </si>
  <si>
    <t>DodatNa ulaganja na građevinskim objektima</t>
  </si>
  <si>
    <t>Dodatma ulaganja na postrojenjima i opremi</t>
  </si>
  <si>
    <t>Otplata glavnice primljenih kredita i zajmova od kreditnih i ostalih financijskih institucija u javnom sektoru</t>
  </si>
  <si>
    <t>Otplata glavnice primljenih kredita od kreditnih institucija u javnom sektoru</t>
  </si>
  <si>
    <t>Namjenski primici od zaduživanja kroz refundacije</t>
  </si>
  <si>
    <t>IF82</t>
  </si>
  <si>
    <t>K882003</t>
  </si>
  <si>
    <t>OPERATIVNI PROGRAM KONKURENTNOST I KOHEZIJA</t>
  </si>
  <si>
    <t>T882006</t>
  </si>
  <si>
    <t>Povećanje kapaciteta cyber sigurnosti i sukladnosti s NIS direktivom KBC Rijeka</t>
  </si>
  <si>
    <t>A882001</t>
  </si>
  <si>
    <t>Doprinosi za mirovinsko osiguranje</t>
  </si>
  <si>
    <t>Naknada štete zaposlenicima</t>
  </si>
  <si>
    <t xml:space="preserve">Plaće za posebne uvjete rada </t>
  </si>
  <si>
    <t>T882004</t>
  </si>
  <si>
    <t>PROJEKT PREKOGRANIČNE SURADNJE INTERREG - FOCUS IN CD</t>
  </si>
  <si>
    <t>T882007</t>
  </si>
  <si>
    <t>Regionalni centar kompetentnosti Mlinarska</t>
  </si>
  <si>
    <t>T882008</t>
  </si>
  <si>
    <t>Razvoj inovativne membrane u regeneraciji mekog i tvrdog tkiva</t>
  </si>
  <si>
    <t>T882009</t>
  </si>
  <si>
    <t>HORIZON PROJEKT ISTRAŽIVANJA</t>
  </si>
  <si>
    <t>T882010</t>
  </si>
  <si>
    <t>PROVEDBA PROBIRA RAKA ŽELUDCA U ZEMLJAMA EUROPSKE UNIJE</t>
  </si>
  <si>
    <t>Rashodi poslovanja</t>
  </si>
  <si>
    <t>T882011</t>
  </si>
  <si>
    <t>JAČANJE LANCA VRIJEDNOSTI U ZDRAVSTVU NA REGIONALNOJ EU RAZINI</t>
  </si>
  <si>
    <t>Ostale intelektualne usluge</t>
  </si>
  <si>
    <t>Klinička bolnica Merkur</t>
  </si>
  <si>
    <t>K889002</t>
  </si>
  <si>
    <t>KLINIČKA BOLNICA MERKUR – IZRAVNA KAPITALNA ULAGANJA</t>
  </si>
  <si>
    <t>K889006</t>
  </si>
  <si>
    <t>A889001</t>
  </si>
  <si>
    <t>Plaće za prekovremeni rad</t>
  </si>
  <si>
    <t>T889005</t>
  </si>
  <si>
    <t>OPERATIVNI PROGRAM UČINKOVITI LJUDSKI POTENCIJALI</t>
  </si>
  <si>
    <t>Klinički bolnički centar Sestre milosrdnice</t>
  </si>
  <si>
    <t>K895002</t>
  </si>
  <si>
    <t>KLINIČKI BOLNIČKI CENTAR SESTRE MILOSRDNICE – IZRAVNA KAPITALNA ULAGANJA</t>
  </si>
  <si>
    <t>Ostala nematerijalna proizvedena imovina</t>
  </si>
  <si>
    <t>Umjetnička djela (izložena u galerijama, muzejima i slično)</t>
  </si>
  <si>
    <t>K895004</t>
  </si>
  <si>
    <t>K895007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</si>
  <si>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</si>
  <si>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</si>
  <si>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A895001</t>
  </si>
  <si>
    <t>A895003</t>
  </si>
  <si>
    <t>PROVEDBA PREVENTIVNIH PROGRAMA – KLINIČKI BOLNIČKI CENTAR SESTRE MILOSRDNICE</t>
  </si>
  <si>
    <t>Dodatno ulaganje na građevinskim objektima</t>
  </si>
  <si>
    <t>'Dodatno ulaganje na građevinskim objektima</t>
  </si>
  <si>
    <t>T895006</t>
  </si>
  <si>
    <t>POVEĆANJE KAPACITETA CYBER SIGURNOSTI KBC SESTRE MILOSRDNICE</t>
  </si>
  <si>
    <t>Ostale refundacije iz pomoći EU</t>
  </si>
  <si>
    <t>Klinički bolnički centar Osijek</t>
  </si>
  <si>
    <t>K890002</t>
  </si>
  <si>
    <t>KLINIČKI BOLNIČKI CENTAR OSIJEK – IZRAVNA KAPITALNA ULAGANJA</t>
  </si>
  <si>
    <t>K890003</t>
  </si>
  <si>
    <t>T890004</t>
  </si>
  <si>
    <t>RESCUE - OBNOVLJIVI IZVORI ENERGIJE ZA PAMETNE ODRŽIVE CENTRE I SVEUČILIŠNE EDUKACIJSKE JAVNE ZGRADE</t>
  </si>
  <si>
    <t>A890001</t>
  </si>
  <si>
    <t>Naknade šteta zaposlenicima</t>
  </si>
  <si>
    <t>T890005</t>
  </si>
  <si>
    <t>Klinički bolnički centar Split</t>
  </si>
  <si>
    <t>K885002</t>
  </si>
  <si>
    <t>KLINIČKI BOLNIČKI CENTAR SPLIT – IZRAVNA KAPITALNA ULAGANJA</t>
  </si>
  <si>
    <t>K885003</t>
  </si>
  <si>
    <t>Tekući prijenosi između proračunskih korisnika istog proračuna temeljem prijenosa EU sredstava</t>
  </si>
  <si>
    <t>A885001</t>
  </si>
  <si>
    <t>Uredski  materijal</t>
  </si>
  <si>
    <t>Stručna usavršavanja</t>
  </si>
  <si>
    <t>T885004</t>
  </si>
  <si>
    <t xml:space="preserve">Prijenosi između proračunskih korisnika istog proračuna </t>
  </si>
  <si>
    <t xml:space="preserve">Tekući prijenosi između proračunskih korisnika istog proračuna </t>
  </si>
  <si>
    <t>Tekući prijenosi između proračunskih korisnika istog proračuna temeljem EU sredstava</t>
  </si>
  <si>
    <t>Klinika za ortopediju Lovran</t>
  </si>
  <si>
    <t>K894002</t>
  </si>
  <si>
    <t>KLINIKA ZA ORTOPEDIJU LOVRAN – IZRAVNA KAPITALNA ULAGANJA</t>
  </si>
  <si>
    <t>A894001</t>
  </si>
  <si>
    <t>Klinika za infektivne bolesti dr. Fran Mihaljević</t>
  </si>
  <si>
    <t>K893002</t>
  </si>
  <si>
    <t>KLINIKA ZA INFEKTIVNE BOLESTI DR. FRAN MIHALJEVIĆ – IZRAVNA KAPITALNA ULAGANJA</t>
  </si>
  <si>
    <t>K893004</t>
  </si>
  <si>
    <t>Naknada za prijevoz, za rad na terenu i odvojeni život</t>
  </si>
  <si>
    <t>K893008</t>
  </si>
  <si>
    <t>A893001</t>
  </si>
  <si>
    <t>A893003</t>
  </si>
  <si>
    <t>PROVEDBA PREVENTIVNIH PROGRAMA – KLINIKA ZA INFEKTIVNE BOLESTI DR. FRAN MIHALJEVIĆ</t>
  </si>
  <si>
    <t>T893005</t>
  </si>
  <si>
    <t>UNAPRIJEĐENA SURADNJA NA PRAĆENJU ANTIMIKROBNE REZISTENCIJE KORISTEĆI METODE SLIJEDEĆE GENERACIJE SEKVENCIRANJA</t>
  </si>
  <si>
    <t>T893007</t>
  </si>
  <si>
    <t>ISTRAŽIVANJE I RAZVOJ ZARAZNIH BOLESTI</t>
  </si>
  <si>
    <t>Klinička bolnica Dubrava</t>
  </si>
  <si>
    <t>K883002</t>
  </si>
  <si>
    <t>KLINIČKA BOLNICA DUBRAVA – IZRAVNA KAPITALNA ULAGANJA</t>
  </si>
  <si>
    <t>426</t>
  </si>
  <si>
    <t>4262</t>
  </si>
  <si>
    <t>Ceste, željeznice i ostali prometni objekti</t>
  </si>
  <si>
    <t>K883003</t>
  </si>
  <si>
    <t>K883005</t>
  </si>
  <si>
    <t>A883001</t>
  </si>
  <si>
    <t>Doprinosi za obvezno mirovinsko osiguranje</t>
  </si>
  <si>
    <t>T883004</t>
  </si>
  <si>
    <t>Klinički bolnički centar Zagreb</t>
  </si>
  <si>
    <t>K891002</t>
  </si>
  <si>
    <t>KLINIČKI BOLNIČKI CENTAR ZAGREB – IZRAVNA KAPITALNA ULAGANJA</t>
  </si>
  <si>
    <t>K891005</t>
  </si>
  <si>
    <t>K891007</t>
  </si>
  <si>
    <t>K</t>
  </si>
  <si>
    <t>III. FAZA PROJEKTA RAZVOJA KBC-a ZAGREB</t>
  </si>
  <si>
    <t>ADAPTACIJA KLINIKE ZA ŽENSKE BOLESTI I PORODE</t>
  </si>
  <si>
    <t>IZGRADNJA NOVOG KRILA KLINIKE ZA PLUĆNE BOLESTI JORDANOVAC</t>
  </si>
  <si>
    <t>A891001</t>
  </si>
  <si>
    <t>Otplata glavnice primljenih kredita od tuzemnih kreditnih institucija izvan javnog sektora</t>
  </si>
  <si>
    <t>'Doprinosi za obvezno zdravstveno osiguranje</t>
  </si>
  <si>
    <t>Rashodi  za usluge</t>
  </si>
  <si>
    <t>A891004</t>
  </si>
  <si>
    <t>OBRADA UZORAKA TKIVA ZA ZAKLADU ANA RUKAVINA</t>
  </si>
  <si>
    <t>A891006</t>
  </si>
  <si>
    <t>PROVEDBA PREVENTIVNIH PROGRAMA – KLINIČKI BOLNIČKI CENTAR ZAGREB</t>
  </si>
  <si>
    <t>Dom zdravlja Ministarstva unutarnjih poslova Republike Hrvatske</t>
  </si>
  <si>
    <t>K898003</t>
  </si>
  <si>
    <t>DOM ZDRAVLJA MINISTARSTVA UNUTARNJIH POSLOVA REPUBLIKE HRVATSKE - IZRAVNA KAPITALNA ULAGANJA</t>
  </si>
  <si>
    <t>A898001</t>
  </si>
  <si>
    <t>T898002</t>
  </si>
  <si>
    <t>OPERATIVNI PROGRAM UČINKOVITI LJUDSKI POTENCIJALI – PROVEDBA PROJEKTA SPECIJALISTIČKO USAVRŠAVANJE DOKTORA MEDICINE U DOMU ZDRAVLJA MUP-A</t>
  </si>
  <si>
    <t>Hrvatski zavod za hitnu medicinu</t>
  </si>
  <si>
    <t>A886001</t>
  </si>
  <si>
    <t>HRVATSKI ZAVOD ZA HITNU MEDICINU</t>
  </si>
  <si>
    <t>Plaće u naravi</t>
  </si>
  <si>
    <t>T881002</t>
  </si>
  <si>
    <t>MREŽA ZA ZBRINJAVANJE PACIJENATA SA FARMAKOREZISTENTNOM EPILEPSIJOM I UZNAPREDOVALOM PARKINSONOVOM BOLESTI</t>
  </si>
  <si>
    <t>T886002</t>
  </si>
  <si>
    <t>Sitan inventar</t>
  </si>
  <si>
    <t>K886003</t>
  </si>
  <si>
    <t>HRVATSKI ZAVOD ZA HITNU MEDICINU – IZRAVNA KAPITALNA ULAGANJA</t>
  </si>
  <si>
    <t>K929003</t>
  </si>
  <si>
    <t>NACIONALNA MEMORIJALNA BOLNICA VUKOVAR– IZRAVNA KAPITALNA ULAGANJA</t>
  </si>
  <si>
    <t>A929002</t>
  </si>
  <si>
    <t>Materijal i djelovi za tek. I inv. Održavanje</t>
  </si>
  <si>
    <t>Službena radna i zaštitna odjeća</t>
  </si>
  <si>
    <t>Ostale naknade građ. i kuć. u novcu</t>
  </si>
  <si>
    <t>Naknade građanima i kućanstvima iz proračuna</t>
  </si>
  <si>
    <t>Naknada za prijevoz i odvojeni život</t>
  </si>
  <si>
    <t>A929005</t>
  </si>
  <si>
    <t xml:space="preserve">ADMINISTRACIJA I UPRAVLJANJE </t>
  </si>
  <si>
    <t>T929001</t>
  </si>
  <si>
    <t>RAZVOJ PREKOGRANIČNE TELEKONZULTACIJSKE MREŽE ZDRAVSTVENIH INSTITUCIJA U RADU S KARDIOVASKULARNIM BOLESTIMA</t>
  </si>
  <si>
    <t>Klinika za dječje bolesti Zagreb</t>
  </si>
  <si>
    <t>K892002</t>
  </si>
  <si>
    <t>KLINIKA ZA DJEČJE BOLESTI ZAGREB – IZRAVNA KAPITALNA ULAGANJA</t>
  </si>
  <si>
    <t xml:space="preserve">Ostale pomoći </t>
  </si>
  <si>
    <t>K892004</t>
  </si>
  <si>
    <t>K892005</t>
  </si>
  <si>
    <t>A892001</t>
  </si>
  <si>
    <t>A892003</t>
  </si>
  <si>
    <t>ZDRAVSTVENA ZAŠTITA DJETETA</t>
  </si>
  <si>
    <t>Ostale zdravstvene usluge</t>
  </si>
  <si>
    <t>Europski fond za regionalni razvoj (EFRR)</t>
  </si>
  <si>
    <t>Opća bolnica Gospić</t>
  </si>
  <si>
    <t>OPĆA BOLNICA GOSPIĆ– IZRAVNA KAPITALNA ULAGANJA</t>
  </si>
  <si>
    <t>XXXXX</t>
  </si>
  <si>
    <t>xxxxx</t>
  </si>
  <si>
    <t>OPĆA ŽUPANIJSKA BOLNICA PAKRAC</t>
  </si>
  <si>
    <t>OPĆA BOLNICA NOVA GRADIŠKA</t>
  </si>
  <si>
    <t>OPĆA BOLNICA J.BENČEVIĆ - SLAVONSKI BROD</t>
  </si>
  <si>
    <t>OPĆA BOLNICA ŠIBENSKO-KNINSKE ŽUPANIJE</t>
  </si>
  <si>
    <t>OPĆA BOLNICA VARAŽDIN</t>
  </si>
  <si>
    <t>KLINIČKA BOLNICA SVETI DUH</t>
  </si>
  <si>
    <t>PRORAČUN 2024</t>
  </si>
  <si>
    <t>OBRAZLOŽENJE</t>
  </si>
  <si>
    <t>OPĆA BOLNICA ČAKOVEC– IZRAVNA KAPITALNA ULAGANJA</t>
  </si>
  <si>
    <t>OPĆA BOLNICA NOVA GRADIŠKA– IZRAVNA KAPITALNA ULAGANJA</t>
  </si>
  <si>
    <t>izdaci za otplatu glavnice primljenih kredita i zajmova</t>
  </si>
  <si>
    <t xml:space="preserve">otplata glavnice primljenih kredita </t>
  </si>
  <si>
    <t xml:space="preserve">otplata glavnice primljenih kredita-kredit realizirala Brodsko posavska županija </t>
  </si>
  <si>
    <t>zatezne kamate-na kredit energetska obnova</t>
  </si>
  <si>
    <t>materijal i dijelovi za tekuće i inv.održavanje</t>
  </si>
  <si>
    <t>slubena radna i zaštitna odjeća</t>
  </si>
  <si>
    <t>Rashodi za nabavu nefinancijske imovine</t>
  </si>
  <si>
    <t>Dodatna ulaganja na postrojenju i opremi</t>
  </si>
  <si>
    <t>Prihodi od prodaje ili zamjene nefinancijske imovine i naknade s naslova osiguranja</t>
  </si>
  <si>
    <t>Materijal i dijelovi za tekuće i investicijsko održ.</t>
  </si>
  <si>
    <t xml:space="preserve">Naknade građanima i kućanstvima </t>
  </si>
  <si>
    <t>Stipendije i školarine</t>
  </si>
  <si>
    <t>Naknade šteta pravnim i fizičkim osobama po sud.presudama</t>
  </si>
  <si>
    <t>Otplata glavnice primljenih kredita</t>
  </si>
  <si>
    <t>Otplata glavnice primljenih kredita od tuzemnih kred. Instituacija</t>
  </si>
  <si>
    <t>OPĆA BOLNICA POŽEGA</t>
  </si>
  <si>
    <t>OPĆA BOLNICA POŽEGA– IZRAVNA KAPITALNA ULAGANJA</t>
  </si>
  <si>
    <t>4221</t>
  </si>
  <si>
    <t>4225</t>
  </si>
  <si>
    <t xml:space="preserve">Nematerijalna proizvedena imovina </t>
  </si>
  <si>
    <t>4212</t>
  </si>
  <si>
    <t xml:space="preserve">Troškovi sudskih postupaka </t>
  </si>
  <si>
    <t>OPĆA BOLNICA PULA– IZRAVNA KAPITALNA ULAGANJA</t>
  </si>
  <si>
    <t xml:space="preserve">Prijevozna sredstva u cestovnom prometu </t>
  </si>
  <si>
    <t>Ostale nespomenute izložbene vrijednosti</t>
  </si>
  <si>
    <t>OPĆA BOLNICA SISAK– IZRAVNA KAPITALNA ULAGANJA</t>
  </si>
  <si>
    <t>Kamate za primljene kredite i zajmove od kreditnih i ostalih institucija izvan javnog sektora</t>
  </si>
  <si>
    <t>Naknade štete pravnim i fizičkim osobama</t>
  </si>
  <si>
    <t xml:space="preserve">Ostali nespomenuti financijski  rashodi </t>
  </si>
  <si>
    <t>Službena , radna i zaštitna odjeća i obuča</t>
  </si>
  <si>
    <t xml:space="preserve">Kamate za primljene kredite i zajmove </t>
  </si>
  <si>
    <t xml:space="preserve">Dodatna ulaganja na postrojenjima i opremi </t>
  </si>
  <si>
    <t>MISIJA O RAKU</t>
  </si>
  <si>
    <t>Instrumenti, strojevi i oprema za druge namjene</t>
  </si>
  <si>
    <t>OPĆA BOLNICA BJELOVAR– IZRAVNA KAPITALNA ULAGANJA</t>
  </si>
  <si>
    <t>Kamata za primljene kredite i zajmove</t>
  </si>
  <si>
    <t>Rashodi za nabavu neproizvedene imovine</t>
  </si>
  <si>
    <t xml:space="preserve">Izdaci za otplatu glavnice primljenih kredita i zajmova </t>
  </si>
  <si>
    <t>Izdaci za otplatu kredita i zajmova od kreditnih institucija izvan javnog sektora</t>
  </si>
  <si>
    <t>Naknada šteta pravnim i fizičkim osobama</t>
  </si>
  <si>
    <t>Službena radna, zaštitna odjeća i obuća</t>
  </si>
  <si>
    <t>OPĆA BOLNICA J.BENČEVIĆ - SLAVONSKI BROD– IZRAVNA KAPITALNA ULAGANJA</t>
  </si>
  <si>
    <t>kamate za primljene kredite</t>
  </si>
  <si>
    <t>Uređaji ,strojevi i oprema za posebne namjene</t>
  </si>
  <si>
    <t>Otplata glavnice</t>
  </si>
  <si>
    <t>Otplata glavnice primljenih kredita od banaka</t>
  </si>
  <si>
    <t>Materijal i dijelovi za tek. i inv.održavanje</t>
  </si>
  <si>
    <t>Radna, službena i zaštitna odjeća i obuća</t>
  </si>
  <si>
    <t>Ostale naknade građanima i kućanstvima u novcu</t>
  </si>
  <si>
    <t>Naknade građanima u kućanstvima i novcu</t>
  </si>
  <si>
    <t>372</t>
  </si>
  <si>
    <t>OPĆA BOLNICA DUBROVNIK– IZRAVNA KAPITALNA ULAGANJA</t>
  </si>
  <si>
    <t>T891008</t>
  </si>
  <si>
    <t>JAČANJE PROBIRA RAKA PLUĆA U EUROPI - SOLACE</t>
  </si>
  <si>
    <t>Intelektualne usluge</t>
  </si>
  <si>
    <t>T891009</t>
  </si>
  <si>
    <t>PROVEDBA PROBIRA RAKA ŽELUCA U ZEMLJAMA EU - TOGAS</t>
  </si>
  <si>
    <t>PROJEKT OBNOVE OD POTRESA ZGRADA OBV-A - KLENOVNIK</t>
  </si>
  <si>
    <t>PROJEKT OBNOVE OD POTRESA ZGRADA OBV-A - NOVI MAROF</t>
  </si>
  <si>
    <t>IZGRADNJA CENTRALNOG OPERACIJSKOG BLOKA</t>
  </si>
  <si>
    <t>IZGRADNJA KAPACITETA ZA KIBERNETIČKU SIGURNOST Opće bolnice Varaždin</t>
  </si>
  <si>
    <t>Nematrijalna proizvedena imovina</t>
  </si>
  <si>
    <t>Ulaganje u računalne programe</t>
  </si>
  <si>
    <t xml:space="preserve">Uredska oprema i namještaj </t>
  </si>
  <si>
    <t>Rahodi za nabavu neproizvedene dugotrajne imovine</t>
  </si>
  <si>
    <t>3233</t>
  </si>
  <si>
    <t>3811</t>
  </si>
  <si>
    <t>KLINIČKA BOLNICA SVETI DUH– IZRAVNA KAPITALNA ULAGANJA</t>
  </si>
  <si>
    <t>OPĆA BOLNICA ZADAR– IZRAVNA KAPITALNA ULAGANJA</t>
  </si>
  <si>
    <t>Uredska i računalna oprema i namještaj</t>
  </si>
  <si>
    <t>Knjige u knjižnicama</t>
  </si>
  <si>
    <t>Izgradnja i opremanje dnevnih bolnica Odjela za pulmologiju, onkologiju, infektologiju i dermatologiju Opće bolnice Zadar te adaptacija i opremanje dnevne bolnice Službe za kirurgiju</t>
  </si>
  <si>
    <t>Naknade šteta fizičkim i pravnim osobama</t>
  </si>
  <si>
    <t>Izdaci za dane zajmove i depozite</t>
  </si>
  <si>
    <t>Izdaci za depozite i jamčevne pologe</t>
  </si>
  <si>
    <t>Izdaci za jamčevne pologe</t>
  </si>
  <si>
    <t>OPĆA BOLNICA VIROVITICA– IZRAVNA KAPITALNA ULAGANJA</t>
  </si>
  <si>
    <t>Tekuće donacije u naravi</t>
  </si>
  <si>
    <t>Materijal za tekuće održavanje</t>
  </si>
  <si>
    <t>Uslug promidžbe i informiranja</t>
  </si>
  <si>
    <t>3235</t>
  </si>
  <si>
    <t xml:space="preserve">Materijal i dijelovi za tekuće i investicijsko održavanje </t>
  </si>
  <si>
    <t>OPĆA BOLNICA KARLOVAC– IZRAVNA KAPITALNA ULAGANJA</t>
  </si>
  <si>
    <t>Ostali rashodi - donacije</t>
  </si>
  <si>
    <t>Materijal za tekuće i investicijsko održavanje</t>
  </si>
  <si>
    <t>Zaštitina odjeća i obuća</t>
  </si>
  <si>
    <t>Školarine</t>
  </si>
  <si>
    <t>Kamate na primljene kredite i zajmove</t>
  </si>
  <si>
    <t>Zdravstvene usluge</t>
  </si>
  <si>
    <t>Materijal i dijelovi za tekuće održavanje</t>
  </si>
  <si>
    <t>Službena, radna i zaštitna odjeća</t>
  </si>
  <si>
    <t>Ostale usluge promidžbe i informiranja</t>
  </si>
  <si>
    <t xml:space="preserve">Doprinos za zapošljavanje-izravna naplata  </t>
  </si>
  <si>
    <t>Opća bolnica "Dr. Anđelko Višić" Bjelovar</t>
  </si>
  <si>
    <t>OPĆA BOLNICA "Dr. Tomislav Bardek" KOPRIVNICA</t>
  </si>
  <si>
    <t>OPĆA BOLNICA "Dr. Ivo Pedišić" SISAK</t>
  </si>
  <si>
    <t>PRORAČUN 2025</t>
  </si>
  <si>
    <t>PRORAČUN 2026</t>
  </si>
  <si>
    <t xml:space="preserve">Ostali namjenski prihodi </t>
  </si>
  <si>
    <t>K951002</t>
  </si>
  <si>
    <t>A965002</t>
  </si>
  <si>
    <t>K965001</t>
  </si>
  <si>
    <t>K964002</t>
  </si>
  <si>
    <t>A964001</t>
  </si>
  <si>
    <t>K963002</t>
  </si>
  <si>
    <t>K962002</t>
  </si>
  <si>
    <t>A962001</t>
  </si>
  <si>
    <t>A961002</t>
  </si>
  <si>
    <t>K961001</t>
  </si>
  <si>
    <t>K960002</t>
  </si>
  <si>
    <t>A960001</t>
  </si>
  <si>
    <t>K959002</t>
  </si>
  <si>
    <t>A959001</t>
  </si>
  <si>
    <t>K958002</t>
  </si>
  <si>
    <t>A958001</t>
  </si>
  <si>
    <t>K957002</t>
  </si>
  <si>
    <t>A957001</t>
  </si>
  <si>
    <t>K956002</t>
  </si>
  <si>
    <t>A956001</t>
  </si>
  <si>
    <t>A955001</t>
  </si>
  <si>
    <t>K954002</t>
  </si>
  <si>
    <t>A954001</t>
  </si>
  <si>
    <t>K953002</t>
  </si>
  <si>
    <t>K952002</t>
  </si>
  <si>
    <t>A952001</t>
  </si>
  <si>
    <t>A951001</t>
  </si>
  <si>
    <t>K949002</t>
  </si>
  <si>
    <t>A949001</t>
  </si>
  <si>
    <t>K948002</t>
  </si>
  <si>
    <t>A948001</t>
  </si>
  <si>
    <t>K947002</t>
  </si>
  <si>
    <t>A947001</t>
  </si>
  <si>
    <t>K946002</t>
  </si>
  <si>
    <t>A946001</t>
  </si>
  <si>
    <t>K945002</t>
  </si>
  <si>
    <t>A945001</t>
  </si>
  <si>
    <t>K944002</t>
  </si>
  <si>
    <t>A944001</t>
  </si>
  <si>
    <t>K950001</t>
  </si>
  <si>
    <t>A950002</t>
  </si>
  <si>
    <t>IF815</t>
  </si>
  <si>
    <t>Imunološki zavod</t>
  </si>
  <si>
    <t>K899002</t>
  </si>
  <si>
    <t>IMUNOLOŠKI ZAVOD - IZRAVNA KAPITALNA ULAGANJA</t>
  </si>
  <si>
    <t>K899003</t>
  </si>
  <si>
    <t>PROGRAM KONKURENTNOST I KOHEZIJ 2021. -2027.</t>
  </si>
  <si>
    <t>OPĆA BOLNICA HRVATSKI PONOS KNIN– IZRAVNA KAPITALNA ULAGANJA</t>
  </si>
  <si>
    <t>Opća i veteranska bolnica "Hrvatski Ponos" Knin</t>
  </si>
  <si>
    <t>Opća županijska bolnica Pakrac i bolnica hrvatskih veterana</t>
  </si>
  <si>
    <t>OPĆA ŽUPANIJSKA BOLNICA PAKRAC I BOLNICA HRVATSKIH VETERANA - IZRAVNA KAPITALNA ULAGANJA</t>
  </si>
  <si>
    <t>Županijska bolnica Čakovec</t>
  </si>
  <si>
    <t>'K955002</t>
  </si>
  <si>
    <t>Opća bolnica Dubrovnik</t>
  </si>
  <si>
    <t>Opća bolnica Karlovac</t>
  </si>
  <si>
    <t>Opća bolnica "Dr. Tomislav Bardek" Koprivnica</t>
  </si>
  <si>
    <t>OPĆA BOLNICA "DR. TOMISLAV BARDEK" KOPRIVNICA - IZRAVNA KAPITALNA ULAGANJA</t>
  </si>
  <si>
    <t>'Ulaganja u računalne programe</t>
  </si>
  <si>
    <t>Opća županijska bolnica Našice</t>
  </si>
  <si>
    <t>OPĆA ŽUPANIJSKA BOLNICA NAŠICE - IZRAVNA KAPITALNA ULAGANJA</t>
  </si>
  <si>
    <t>Opća bolnica Nova Gradiška</t>
  </si>
  <si>
    <t>OPĆA BOLNICA NOVA GRADIŠKA - IZRAVNA KAPITALNA ULAGANJA</t>
  </si>
  <si>
    <t>Opća bolnica i bolnica branitelja Domovinskog rata Ogulin</t>
  </si>
  <si>
    <t>OPĆA BOLNICA I BOLNICA BRANITELJA DOMOVINSKOG RATA OGULIN - IZRAVNA KAPITALNA ULAGANJA</t>
  </si>
  <si>
    <t>'Dodatna ulaganja na građevinskim objektima</t>
  </si>
  <si>
    <t>Opća županijska bolnica Požega</t>
  </si>
  <si>
    <t>K956003</t>
  </si>
  <si>
    <t>OPĆA BOLNICA POŽEGA– IZRAVNA KAPITALNA ULAGANJA (IZ EIDENCIJSKIH PRIHODA)</t>
  </si>
  <si>
    <t>Opća bolnica Pula - Ospedale generale Pola</t>
  </si>
  <si>
    <t>OPĆA BOLNICA PULA - OSPEDALE GENERALE POLA - IZRAVNA KAPITALNA ULAGANJA</t>
  </si>
  <si>
    <t>A963001</t>
  </si>
  <si>
    <t>Opća bolnica "Dr. Ivo Pedišić" Sisak</t>
  </si>
  <si>
    <t>Opća bolnica "Dr. Josip Benčević" Slavonski Brod</t>
  </si>
  <si>
    <t>OPĆA BOLNICA "DR. JOSIP BENČEVIĆ" SLAVONSKI BROD - IZRAVNA KAPITALNA ULAGANJA</t>
  </si>
  <si>
    <t>A953001</t>
  </si>
  <si>
    <t>OPĆA BOLNICA ŠIBENSKO-KNINSKE ŽUPANIJE - IZRAVNA KAPITALNA ULAGANJA</t>
  </si>
  <si>
    <t>OPĆA BOLNICA VARAŽDIN - IZRAVNA KAPITALNA ULAGANJA</t>
  </si>
  <si>
    <t>K952003</t>
  </si>
  <si>
    <t>K952005</t>
  </si>
  <si>
    <t>IZGRADNJA CENTRALNOG OPERACIJSKOG BLOKA (IZ EVIDENCIJSKIH PRIHODA)</t>
  </si>
  <si>
    <t>OPĆA ŽUPANIJSKA BOLNICA VINKOVCI - IZRAVNA KAPITALNA ULAGANJA</t>
  </si>
  <si>
    <t>OPĆA BOLNICA ZABOK I BOLNICA HRVATSKIH VETERANA - IZRAVNA KAPITALNA ULAGANJA</t>
  </si>
  <si>
    <t>K961003</t>
  </si>
  <si>
    <t>PROJEKT IZGRADNJE SOLARNE ELEKTRANE (IZ EVIDENCIJSKIH PRIHODA)</t>
  </si>
  <si>
    <t>KLINIČKA BOLNICA SVETI DUH - IZRAVNA KAPITALNA ULAGANJA</t>
  </si>
  <si>
    <t>SMANJENJE</t>
  </si>
  <si>
    <t>POVEĆANJE</t>
  </si>
  <si>
    <t>Namjenski primici-NPOO</t>
  </si>
  <si>
    <t>Opća bolnica Šibensko-kninske županije</t>
  </si>
  <si>
    <t>Opća bolnica Varaždin</t>
  </si>
  <si>
    <t>Opća županijska bolnica Vinkovci</t>
  </si>
  <si>
    <t>Opća bolnica Virovitica</t>
  </si>
  <si>
    <t>Opća bolnica Zabok i bolnica hrvatskih veterana</t>
  </si>
  <si>
    <t>Opća bolnica Zadar</t>
  </si>
  <si>
    <t>Klinička bolnica Sveti Duh</t>
  </si>
  <si>
    <t>Nacionalna memorijalna bolnica "dr. Juraj Njavro" Vukovar</t>
  </si>
  <si>
    <t>IZVORNI PLAN 2024</t>
  </si>
  <si>
    <t>A944003</t>
  </si>
  <si>
    <t>A946003</t>
  </si>
  <si>
    <t>A947003</t>
  </si>
  <si>
    <t>A948003</t>
  </si>
  <si>
    <t>A950003</t>
  </si>
  <si>
    <t>A951003</t>
  </si>
  <si>
    <t>A952006</t>
  </si>
  <si>
    <t>A953003</t>
  </si>
  <si>
    <t>A955003</t>
  </si>
  <si>
    <t>A956004</t>
  </si>
  <si>
    <t>A957003</t>
  </si>
  <si>
    <t>A958003</t>
  </si>
  <si>
    <t>A959003</t>
  </si>
  <si>
    <t>A960003</t>
  </si>
  <si>
    <t>A961004</t>
  </si>
  <si>
    <t>A962003</t>
  </si>
  <si>
    <t>A963003</t>
  </si>
  <si>
    <t>A964003</t>
  </si>
  <si>
    <t>A965003</t>
  </si>
  <si>
    <t>A898004</t>
  </si>
  <si>
    <t>A945003</t>
  </si>
  <si>
    <t>A949003</t>
  </si>
  <si>
    <t>Doprinosi za obvezno osiguranje</t>
  </si>
  <si>
    <t>T891010</t>
  </si>
  <si>
    <t>ZAJEDNIČKA AKCIJA INTEGRACIJE EUROPSKE REFERENTNE MREŽE U NACIONALNE ZDRAVSTVENE SUSTAVE - JARDIN</t>
  </si>
  <si>
    <t xml:space="preserve">Prijevozna sredstva </t>
  </si>
  <si>
    <t xml:space="preserve">Ostale naknade šteta pravnih i fizičkih osoba </t>
  </si>
  <si>
    <t xml:space="preserve">Naknada za korištenje privatnog auta u sl. svrhe </t>
  </si>
  <si>
    <t>3225</t>
  </si>
  <si>
    <t>Uredska i računalna oprema</t>
  </si>
  <si>
    <t>Uređaji i oprema za ostale namjene</t>
  </si>
  <si>
    <t>3213</t>
  </si>
  <si>
    <t>Ostala nematerijalna imovina</t>
  </si>
  <si>
    <t>Tekuće pomoći inozemnim vladama u EU</t>
  </si>
  <si>
    <r>
      <t xml:space="preserve">Rashodi za nabavu neproizvedene </t>
    </r>
    <r>
      <rPr>
        <sz val="11"/>
        <rFont val="Arial"/>
        <family val="2"/>
        <charset val="238"/>
      </rPr>
      <t>dugotrajne</t>
    </r>
    <r>
      <rPr>
        <sz val="11"/>
        <color indexed="10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imovine</t>
    </r>
  </si>
  <si>
    <r>
      <t xml:space="preserve">Rashodi za nabavu neproizvedene </t>
    </r>
    <r>
      <rPr>
        <sz val="11"/>
        <rFont val="Aral"/>
        <charset val="238"/>
      </rPr>
      <t>dugotrajne</t>
    </r>
    <r>
      <rPr>
        <sz val="11"/>
        <color indexed="10"/>
        <rFont val="Aral"/>
        <charset val="238"/>
      </rPr>
      <t xml:space="preserve"> </t>
    </r>
    <r>
      <rPr>
        <sz val="11"/>
        <color indexed="8"/>
        <rFont val="Aral"/>
        <charset val="238"/>
      </rPr>
      <t>imovine</t>
    </r>
  </si>
  <si>
    <t>Ostale naknade troškova nezaposlenima</t>
  </si>
  <si>
    <t xml:space="preserve">Komunalne usluge </t>
  </si>
  <si>
    <t xml:space="preserve">Zatezne kamate </t>
  </si>
  <si>
    <t>Oprema za grijanje,ventilaciju i hlađenje</t>
  </si>
  <si>
    <t xml:space="preserve">Ostali instrumenti, uređaji i strojevi  </t>
  </si>
  <si>
    <t>Prijevozne usluge drugih</t>
  </si>
  <si>
    <t>Pomoći međunarodnim organizacijama te institucijama i tijelima EU</t>
  </si>
  <si>
    <t>Tekuće pomoći međunarodnim organizacijama te institucijama i tijelima EU</t>
  </si>
  <si>
    <t>Kapitalne pomoći međunarodnim organizacijama te institucijama i tijelima EU</t>
  </si>
  <si>
    <t>Umjetnička, literarna i znanstvena djela</t>
  </si>
  <si>
    <t>Naknade šteta pravnim  i fizočkim osobama</t>
  </si>
  <si>
    <t>K886004</t>
  </si>
  <si>
    <t>PROGRAM KONKURENTNOST I KOHEZIJA 2021. - 2027.</t>
  </si>
  <si>
    <t>HORIZON - ENCANTO</t>
  </si>
  <si>
    <t>NOVI PLAN</t>
  </si>
  <si>
    <t>RAZD</t>
  </si>
  <si>
    <t>K889007</t>
  </si>
  <si>
    <t>A954003</t>
  </si>
  <si>
    <t>PRIJEDLOG 2025.</t>
  </si>
  <si>
    <t>PRIJEDLOG 2026.</t>
  </si>
  <si>
    <t>PRIJEDLOG 2027.</t>
  </si>
  <si>
    <t>REBALANS 2024.</t>
  </si>
  <si>
    <t>PRIJEDLOG FINANCIJSKOG PLANA 2025. - 2027.</t>
  </si>
  <si>
    <t>Rashodi lijekova i potrošnog medicinskog materijala kod zdravstvenih ustanova</t>
  </si>
  <si>
    <t>Rashodi po osnovi utroška lijekova i potrošnog medicinskog materijala</t>
  </si>
  <si>
    <t>veza 3251 od 01.01.2025.</t>
  </si>
  <si>
    <t>umjesto 3222 od 01.01.2025.</t>
  </si>
  <si>
    <t xml:space="preserve">Stolna i prijenosna računala te aktivna mrežna oprema </t>
  </si>
  <si>
    <t>Ugradnja sustava za dojavu požara, ugradnja protupožarnih vrata, pacijent signalizacija</t>
  </si>
  <si>
    <t>Prema planiranoj dinamici plaćanja u 2025. i 2026. godini za zagrebački i petrinjski potres usklađeno s dostavljenim limitima</t>
  </si>
  <si>
    <t>Provedba Nacionalnog akcijskog plana suzbijanja zloupotrebe droga u RH (39.818 eura) i Nacionalni program prevencije i ranog otkrivnja melanoma (121.500 euro) u 2025. godini</t>
  </si>
  <si>
    <t>Potrebna je nadogradnja postojećeg PACS/RIS sustava radi povećanja kvalitete i većih mogućnosti u pružanju zdravstvenih usluga primjenom novijih tehnologija,  te Modul PZL koji omogućuje praćenje radnog procesa povjerenstva za lijekove integrirano s BIS-om</t>
  </si>
  <si>
    <t>Zbog starosti postojećih uređaja i nedostatnih tehničkih mogućnosti za kvalitetno obavljanje dijagnostike i zahvata na istima, neophodno je zanoviti slijedeću opremu: 4K endoskopski stup sa endokranijalnim UZV-om, sterilizator medicinske opreme, 40 kreveta za bolesničke sobe te 10 kreveta za intenzivno liječenje, radiokemijski mikrobiološki zaštitni kabinet s laminiranim protokom zraka, uređaj za ireverzibilnu elektroporaciju, 2 mikroskopa, fiberobronhoskop, rendgen</t>
  </si>
  <si>
    <t>Izgradnja bunkera za smještaj linearnih akceleratora (5.868.082 €), izgradnja prostora za parenteralnu prehranu (197.439 €) trafostanica (3.750.000 € 25. g. i 2.500.000 € 26. g.),</t>
  </si>
  <si>
    <t>TABLICA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</si>
</sst>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k_n_-;\-* #,##0.00\ _k_n_-;_-* &quot;-&quot;??\ _k_n_-;_-@_-"/>
    <numFmt numFmtId="165" formatCode="#,##0.00_ ;[Red]\-#,##0.00\ "/>
    <numFmt numFmtId="166" formatCode="&quot;- &quot;@"/>
    <numFmt numFmtId="167" formatCode="#,##0_ ;[Red]\-#,##0\ "/>
    <numFmt numFmtId="168" formatCode="0.0"/>
    <numFmt numFmtId="169" formatCode="0_ ;\-0\ 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indexed="10"/>
      <name val="Arial"/>
      <family val="2"/>
      <charset val="238"/>
    </font>
    <font>
      <sz val="11"/>
      <color indexed="8"/>
      <name val="Aral"/>
      <charset val="238"/>
    </font>
    <font>
      <sz val="11"/>
      <name val="Aral"/>
      <charset val="238"/>
    </font>
    <font>
      <sz val="11"/>
      <color indexed="10"/>
      <name val="Aral"/>
      <charset val="238"/>
    </font>
    <font>
      <sz val="11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E5D6"/>
        <bgColor rgb="FFE2F0D9"/>
      </patternFill>
    </fill>
    <fill>
      <patternFill patternType="solid">
        <fgColor rgb="FFF4B183"/>
        <bgColor rgb="FFFF8080"/>
      </patternFill>
    </fill>
    <fill>
      <patternFill patternType="solid">
        <fgColor rgb="FFFFFFFF"/>
        <bgColor rgb="FFE2F0D9"/>
      </patternFill>
    </fill>
    <fill>
      <patternFill patternType="solid">
        <fgColor rgb="FFFFE699"/>
        <bgColor rgb="FFFFFF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89013336588644"/>
        <bgColor rgb="FFE2F0D9"/>
      </patternFill>
    </fill>
    <fill>
      <patternFill patternType="solid">
        <fgColor theme="5" tint="0.39988402966399123"/>
        <bgColor rgb="FFFFE699"/>
      </patternFill>
    </fill>
    <fill>
      <patternFill patternType="solid">
        <fgColor theme="0"/>
        <bgColor rgb="FFE2F0D9"/>
      </patternFill>
    </fill>
    <fill>
      <patternFill patternType="solid">
        <fgColor theme="7" tint="0.59987182226020086"/>
        <bgColor rgb="FFFFFF99"/>
      </patternFill>
    </fill>
    <fill>
      <patternFill patternType="solid">
        <fgColor rgb="FF66FF6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rgb="FFFFFFCC"/>
      </patternFill>
    </fill>
    <fill>
      <patternFill patternType="solid">
        <fgColor theme="5" tint="0.79989013336588644"/>
        <bgColor rgb="FFFBE4D5"/>
      </patternFill>
    </fill>
    <fill>
      <patternFill patternType="solid">
        <fgColor theme="5" tint="0.39988402966399123"/>
        <bgColor rgb="FFF4B082"/>
      </patternFill>
    </fill>
    <fill>
      <patternFill patternType="solid">
        <fgColor rgb="FFFBE5D6"/>
        <bgColor rgb="FFFBE4D5"/>
      </patternFill>
    </fill>
    <fill>
      <patternFill patternType="solid">
        <fgColor rgb="FFF4B183"/>
        <bgColor rgb="FFF4B082"/>
      </patternFill>
    </fill>
    <fill>
      <patternFill patternType="solid">
        <fgColor rgb="FFFFFFFF"/>
        <bgColor rgb="FFFFFFCC"/>
      </patternFill>
    </fill>
    <fill>
      <patternFill patternType="solid">
        <fgColor rgb="FFFFE699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99FF"/>
        <bgColor rgb="FF000000"/>
      </patternFill>
    </fill>
  </fills>
  <borders count="6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 style="thin">
        <color indexed="18"/>
      </right>
      <top/>
      <bottom style="thick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rgb="FFFF0000"/>
      </bottom>
      <diagonal/>
    </border>
    <border>
      <left style="medium">
        <color rgb="FFFF0000"/>
      </left>
      <right style="thin">
        <color indexed="18"/>
      </right>
      <top style="medium">
        <color rgb="FFFF0000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rgb="FFFF0000"/>
      </top>
      <bottom style="thin">
        <color indexed="18"/>
      </bottom>
      <diagonal/>
    </border>
    <border>
      <left style="medium">
        <color rgb="FFFF0000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rgb="FFFF0000"/>
      </left>
      <right style="thin">
        <color indexed="18"/>
      </right>
      <top style="thin">
        <color indexed="18"/>
      </top>
      <bottom style="medium">
        <color rgb="FFFF0000"/>
      </bottom>
      <diagonal/>
    </border>
    <border>
      <left style="thick">
        <color rgb="FFFF0000"/>
      </left>
      <right style="thin">
        <color indexed="18"/>
      </right>
      <top style="thick">
        <color rgb="FFFF0000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ck">
        <color rgb="FFFF0000"/>
      </top>
      <bottom style="thin">
        <color indexed="18"/>
      </bottom>
      <diagonal/>
    </border>
    <border>
      <left style="thick">
        <color rgb="FFFF0000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rgb="FFFF0000"/>
      </left>
      <right style="thin">
        <color indexed="18"/>
      </right>
      <top style="thin">
        <color indexed="18"/>
      </top>
      <bottom style="thick">
        <color rgb="FFFF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rgb="FFFF0000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/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4" fontId="4" fillId="3" borderId="1" applyNumberFormat="0" applyProtection="0">
      <alignment horizontal="left" vertical="center" indent="1" justifyLastLine="1"/>
    </xf>
    <xf numFmtId="4" fontId="4" fillId="3" borderId="1" applyNumberFormat="0" applyProtection="0">
      <alignment horizontal="left" vertical="center" indent="1" justifyLastLine="1"/>
    </xf>
    <xf numFmtId="0" fontId="4" fillId="5" borderId="1" applyNumberFormat="0" applyProtection="0">
      <alignment horizontal="left" vertical="center" indent="1" justifyLastLine="1"/>
    </xf>
    <xf numFmtId="4" fontId="4" fillId="7" borderId="1" applyNumberFormat="0" applyProtection="0">
      <alignment vertical="center"/>
    </xf>
    <xf numFmtId="0" fontId="4" fillId="8" borderId="1" applyNumberFormat="0" applyProtection="0">
      <alignment horizontal="left" vertical="center" indent="1" justifyLastLine="1"/>
    </xf>
    <xf numFmtId="0" fontId="4" fillId="12" borderId="1" applyNumberFormat="0" applyProtection="0">
      <alignment horizontal="left" vertical="center" indent="1" justifyLastLine="1"/>
    </xf>
    <xf numFmtId="0" fontId="4" fillId="14" borderId="1" applyNumberFormat="0" applyProtection="0">
      <alignment horizontal="left" vertical="center" indent="1" justifyLastLine="1"/>
    </xf>
    <xf numFmtId="4" fontId="4" fillId="0" borderId="1" applyNumberFormat="0" applyProtection="0">
      <alignment horizontal="right" vertical="center"/>
    </xf>
    <xf numFmtId="4" fontId="4" fillId="0" borderId="1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3" fillId="19" borderId="5" applyNumberFormat="0" applyProtection="0">
      <alignment vertical="center"/>
    </xf>
    <xf numFmtId="0" fontId="14" fillId="0" borderId="0"/>
    <xf numFmtId="0" fontId="14" fillId="20" borderId="5" applyNumberFormat="0" applyProtection="0">
      <alignment horizontal="left" vertical="center" indent="1"/>
    </xf>
    <xf numFmtId="0" fontId="17" fillId="0" borderId="0"/>
    <xf numFmtId="0" fontId="18" fillId="0" borderId="0"/>
    <xf numFmtId="4" fontId="4" fillId="3" borderId="36" applyNumberFormat="0" applyProtection="0">
      <alignment horizontal="left" vertical="center" indent="1" justifyLastLine="1"/>
    </xf>
    <xf numFmtId="4" fontId="4" fillId="3" borderId="36" applyNumberFormat="0" applyProtection="0">
      <alignment horizontal="left" vertical="center" indent="1" justifyLastLine="1"/>
    </xf>
    <xf numFmtId="0" fontId="4" fillId="8" borderId="36" applyNumberFormat="0" applyProtection="0">
      <alignment horizontal="left" vertical="center" indent="1" justifyLastLine="1"/>
    </xf>
    <xf numFmtId="4" fontId="4" fillId="7" borderId="36" applyNumberFormat="0" applyProtection="0">
      <alignment vertical="center"/>
    </xf>
    <xf numFmtId="0" fontId="4" fillId="12" borderId="36" applyNumberFormat="0" applyProtection="0">
      <alignment horizontal="left" vertical="center" indent="1" justifyLastLine="1"/>
    </xf>
    <xf numFmtId="0" fontId="4" fillId="14" borderId="36" applyNumberFormat="0" applyProtection="0">
      <alignment horizontal="left" vertical="center" indent="1" justifyLastLine="1"/>
    </xf>
    <xf numFmtId="4" fontId="4" fillId="0" borderId="36" applyNumberFormat="0" applyProtection="0">
      <alignment horizontal="right" vertical="center"/>
    </xf>
    <xf numFmtId="0" fontId="19" fillId="0" borderId="0"/>
    <xf numFmtId="0" fontId="28" fillId="36" borderId="0" applyNumberFormat="0" applyBorder="0" applyAlignment="0" applyProtection="0"/>
    <xf numFmtId="0" fontId="4" fillId="5" borderId="36" applyNumberFormat="0" applyProtection="0">
      <alignment horizontal="left" vertical="center" indent="1" justifyLastLine="1"/>
    </xf>
    <xf numFmtId="4" fontId="4" fillId="0" borderId="36" applyNumberFormat="0" applyProtection="0">
      <alignment horizontal="right" vertical="center"/>
    </xf>
    <xf numFmtId="4" fontId="10" fillId="14" borderId="44" applyNumberFormat="0" applyProtection="0">
      <alignment horizontal="right" vertical="center"/>
    </xf>
    <xf numFmtId="4" fontId="13" fillId="19" borderId="44" applyNumberFormat="0" applyProtection="0">
      <alignment vertical="center"/>
    </xf>
    <xf numFmtId="0" fontId="14" fillId="20" borderId="44" applyNumberFormat="0" applyProtection="0">
      <alignment horizontal="left" vertical="center" indent="1"/>
    </xf>
    <xf numFmtId="0" fontId="19" fillId="0" borderId="0"/>
  </cellStyleXfs>
  <cellXfs count="1018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vertical="top" wrapText="1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" fontId="5" fillId="6" borderId="1" xfId="4" quotePrefix="1" applyNumberFormat="1" applyFont="1" applyFill="1" applyAlignment="1">
      <alignment horizontal="center" vertical="top" wrapText="1"/>
    </xf>
    <xf numFmtId="2" fontId="5" fillId="6" borderId="1" xfId="4" quotePrefix="1" applyNumberFormat="1" applyFont="1" applyFill="1" applyAlignment="1">
      <alignment horizontal="center" vertical="top" wrapText="1"/>
    </xf>
    <xf numFmtId="1" fontId="5" fillId="13" borderId="1" xfId="7" quotePrefix="1" applyNumberFormat="1" applyFont="1" applyFill="1" applyAlignment="1">
      <alignment horizontal="center" vertical="center" justifyLastLine="1"/>
    </xf>
    <xf numFmtId="2" fontId="5" fillId="13" borderId="1" xfId="7" quotePrefix="1" applyNumberFormat="1" applyFont="1" applyFill="1" applyAlignment="1">
      <alignment vertical="top" wrapText="1"/>
    </xf>
    <xf numFmtId="0" fontId="12" fillId="0" borderId="1" xfId="0" applyFont="1" applyBorder="1" applyAlignment="1">
      <alignment vertical="top" wrapText="1"/>
    </xf>
    <xf numFmtId="1" fontId="8" fillId="10" borderId="5" xfId="14" quotePrefix="1" applyNumberFormat="1" applyFont="1" applyFill="1" applyAlignment="1">
      <alignment horizontal="center" vertical="center" justifyLastLine="1"/>
    </xf>
    <xf numFmtId="2" fontId="8" fillId="10" borderId="5" xfId="14" quotePrefix="1" applyNumberFormat="1" applyFont="1" applyFill="1" applyAlignment="1">
      <alignment vertical="top" wrapText="1"/>
    </xf>
    <xf numFmtId="1" fontId="8" fillId="18" borderId="5" xfId="14" quotePrefix="1" applyNumberFormat="1" applyFont="1" applyFill="1" applyAlignment="1">
      <alignment horizontal="center" vertical="center" justifyLastLine="1"/>
    </xf>
    <xf numFmtId="2" fontId="8" fillId="18" borderId="21" xfId="14" quotePrefix="1" applyNumberFormat="1" applyFont="1" applyFill="1" applyBorder="1" applyAlignment="1">
      <alignment vertical="top" wrapText="1"/>
    </xf>
    <xf numFmtId="2" fontId="8" fillId="10" borderId="21" xfId="14" quotePrefix="1" applyNumberFormat="1" applyFont="1" applyFill="1" applyBorder="1" applyAlignment="1">
      <alignment vertical="top" wrapText="1"/>
    </xf>
    <xf numFmtId="2" fontId="8" fillId="18" borderId="5" xfId="14" quotePrefix="1" applyNumberFormat="1" applyFont="1" applyFill="1" applyAlignment="1">
      <alignment vertical="top" wrapText="1"/>
    </xf>
    <xf numFmtId="1" fontId="15" fillId="10" borderId="1" xfId="8" quotePrefix="1" applyNumberFormat="1" applyFont="1" applyFill="1" applyAlignment="1">
      <alignment horizontal="center" vertical="center" justifyLastLine="1"/>
    </xf>
    <xf numFmtId="2" fontId="15" fillId="0" borderId="1" xfId="8" quotePrefix="1" applyNumberFormat="1" applyFont="1" applyFill="1" applyAlignment="1">
      <alignment vertical="top" wrapText="1"/>
    </xf>
    <xf numFmtId="1" fontId="16" fillId="10" borderId="1" xfId="8" quotePrefix="1" applyNumberFormat="1" applyFont="1" applyFill="1" applyAlignment="1">
      <alignment horizontal="center" vertical="center" justifyLastLine="1"/>
    </xf>
    <xf numFmtId="2" fontId="16" fillId="0" borderId="1" xfId="8" quotePrefix="1" applyNumberFormat="1" applyFont="1" applyFill="1" applyAlignment="1">
      <alignment vertical="top" wrapText="1"/>
    </xf>
    <xf numFmtId="1" fontId="5" fillId="9" borderId="4" xfId="6" quotePrefix="1" applyNumberFormat="1" applyFont="1" applyFill="1" applyBorder="1" applyAlignment="1">
      <alignment horizontal="center" vertical="center" justifyLastLine="1"/>
    </xf>
    <xf numFmtId="2" fontId="5" fillId="9" borderId="4" xfId="6" quotePrefix="1" applyNumberFormat="1" applyFont="1" applyFill="1" applyBorder="1" applyAlignment="1">
      <alignment vertical="top" wrapText="1"/>
    </xf>
    <xf numFmtId="4" fontId="5" fillId="0" borderId="6" xfId="5" applyNumberFormat="1" applyFont="1" applyFill="1" applyBorder="1">
      <alignment vertical="center"/>
    </xf>
    <xf numFmtId="3" fontId="8" fillId="0" borderId="23" xfId="0" applyNumberFormat="1" applyFont="1" applyBorder="1" applyAlignment="1">
      <alignment vertical="top"/>
    </xf>
    <xf numFmtId="0" fontId="15" fillId="0" borderId="23" xfId="0" applyFont="1" applyBorder="1" applyAlignment="1">
      <alignment vertical="top"/>
    </xf>
    <xf numFmtId="1" fontId="7" fillId="0" borderId="23" xfId="0" applyNumberFormat="1" applyFont="1" applyBorder="1" applyAlignment="1">
      <alignment vertical="top"/>
    </xf>
    <xf numFmtId="4" fontId="8" fillId="18" borderId="2" xfId="9" applyNumberFormat="1" applyFont="1" applyFill="1" applyBorder="1" applyAlignment="1">
      <alignment vertical="center"/>
    </xf>
    <xf numFmtId="4" fontId="8" fillId="0" borderId="2" xfId="9" applyNumberFormat="1" applyFont="1" applyBorder="1">
      <alignment horizontal="right" vertical="center"/>
    </xf>
    <xf numFmtId="4" fontId="8" fillId="18" borderId="2" xfId="5" applyNumberFormat="1" applyFont="1" applyFill="1" applyBorder="1">
      <alignment vertical="center"/>
    </xf>
    <xf numFmtId="4" fontId="8" fillId="16" borderId="2" xfId="5" applyNumberFormat="1" applyFont="1" applyFill="1" applyBorder="1">
      <alignment vertical="center"/>
    </xf>
    <xf numFmtId="4" fontId="8" fillId="17" borderId="2" xfId="5" applyNumberFormat="1" applyFont="1" applyFill="1" applyBorder="1">
      <alignment vertical="center"/>
    </xf>
    <xf numFmtId="3" fontId="8" fillId="10" borderId="2" xfId="0" applyNumberFormat="1" applyFont="1" applyFill="1" applyBorder="1" applyAlignment="1">
      <alignment horizontal="right" vertical="center"/>
    </xf>
    <xf numFmtId="0" fontId="15" fillId="0" borderId="2" xfId="0" applyFont="1" applyBorder="1"/>
    <xf numFmtId="4" fontId="5" fillId="0" borderId="0" xfId="5" applyNumberFormat="1" applyFont="1" applyFill="1" applyBorder="1">
      <alignment vertical="center"/>
    </xf>
    <xf numFmtId="4" fontId="5" fillId="22" borderId="1" xfId="5" applyNumberFormat="1" applyFont="1" applyFill="1">
      <alignment vertical="center"/>
    </xf>
    <xf numFmtId="4" fontId="5" fillId="22" borderId="4" xfId="5" applyNumberFormat="1" applyFont="1" applyFill="1" applyBorder="1">
      <alignment vertical="center"/>
    </xf>
    <xf numFmtId="4" fontId="8" fillId="0" borderId="32" xfId="9" applyNumberFormat="1" applyFont="1" applyBorder="1">
      <alignment horizontal="right" vertical="center"/>
    </xf>
    <xf numFmtId="4" fontId="8" fillId="0" borderId="33" xfId="9" applyNumberFormat="1" applyFont="1" applyBorder="1">
      <alignment horizontal="right" vertical="center"/>
    </xf>
    <xf numFmtId="4" fontId="8" fillId="18" borderId="36" xfId="0" applyNumberFormat="1" applyFont="1" applyFill="1" applyBorder="1" applyAlignment="1">
      <alignment horizontal="right" vertical="center" justifyLastLine="1"/>
    </xf>
    <xf numFmtId="4" fontId="8" fillId="16" borderId="36" xfId="0" applyNumberFormat="1" applyFont="1" applyFill="1" applyBorder="1" applyAlignment="1">
      <alignment vertical="center"/>
    </xf>
    <xf numFmtId="4" fontId="8" fillId="18" borderId="36" xfId="0" applyNumberFormat="1" applyFont="1" applyFill="1" applyBorder="1" applyAlignment="1">
      <alignment vertical="center"/>
    </xf>
    <xf numFmtId="0" fontId="0" fillId="0" borderId="33" xfId="0" applyBorder="1" applyAlignment="1">
      <alignment vertical="top" wrapText="1"/>
    </xf>
    <xf numFmtId="4" fontId="5" fillId="18" borderId="36" xfId="20" applyNumberFormat="1" applyFont="1" applyFill="1">
      <alignment vertical="center"/>
    </xf>
    <xf numFmtId="4" fontId="5" fillId="17" borderId="36" xfId="20" applyNumberFormat="1" applyFont="1" applyFill="1">
      <alignment vertical="center"/>
    </xf>
    <xf numFmtId="1" fontId="5" fillId="15" borderId="36" xfId="22" quotePrefix="1" applyNumberFormat="1" applyFont="1" applyFill="1" applyAlignment="1">
      <alignment horizontal="center" vertical="center" justifyLastLine="1"/>
    </xf>
    <xf numFmtId="1" fontId="8" fillId="17" borderId="36" xfId="22" quotePrefix="1" applyNumberFormat="1" applyFont="1" applyFill="1" applyAlignment="1">
      <alignment horizontal="center" vertical="center" justifyLastLine="1"/>
    </xf>
    <xf numFmtId="2" fontId="8" fillId="17" borderId="36" xfId="22" quotePrefix="1" applyNumberFormat="1" applyFont="1" applyFill="1" applyAlignment="1">
      <alignment vertical="top" wrapText="1"/>
    </xf>
    <xf numFmtId="1" fontId="8" fillId="18" borderId="36" xfId="22" quotePrefix="1" applyNumberFormat="1" applyFont="1" applyFill="1" applyAlignment="1">
      <alignment horizontal="center" vertical="center" justifyLastLine="1"/>
    </xf>
    <xf numFmtId="2" fontId="8" fillId="18" borderId="36" xfId="22" quotePrefix="1" applyNumberFormat="1" applyFont="1" applyFill="1" applyAlignment="1">
      <alignment vertical="top" wrapText="1"/>
    </xf>
    <xf numFmtId="1" fontId="8" fillId="10" borderId="36" xfId="22" quotePrefix="1" applyNumberFormat="1" applyFont="1" applyFill="1" applyAlignment="1">
      <alignment horizontal="center" vertical="center" justifyLastLine="1"/>
    </xf>
    <xf numFmtId="2" fontId="8" fillId="0" borderId="36" xfId="22" quotePrefix="1" applyNumberFormat="1" applyFont="1" applyFill="1" applyAlignment="1">
      <alignment vertical="top" wrapText="1"/>
    </xf>
    <xf numFmtId="2" fontId="5" fillId="0" borderId="36" xfId="22" quotePrefix="1" applyNumberFormat="1" applyFont="1" applyFill="1" applyAlignment="1">
      <alignment horizontal="left" vertical="center" wrapText="1"/>
    </xf>
    <xf numFmtId="0" fontId="0" fillId="0" borderId="33" xfId="0" applyBorder="1"/>
    <xf numFmtId="2" fontId="5" fillId="15" borderId="36" xfId="22" quotePrefix="1" applyNumberFormat="1" applyFont="1" applyFill="1" applyAlignment="1">
      <alignment vertical="top" wrapText="1"/>
    </xf>
    <xf numFmtId="1" fontId="5" fillId="16" borderId="36" xfId="22" quotePrefix="1" applyNumberFormat="1" applyFont="1" applyFill="1" applyAlignment="1">
      <alignment horizontal="center" vertical="center" justifyLastLine="1"/>
    </xf>
    <xf numFmtId="2" fontId="5" fillId="16" borderId="36" xfId="22" quotePrefix="1" applyNumberFormat="1" applyFont="1" applyFill="1" applyAlignment="1">
      <alignment vertical="top" wrapText="1"/>
    </xf>
    <xf numFmtId="1" fontId="5" fillId="17" borderId="36" xfId="22" quotePrefix="1" applyNumberFormat="1" applyFont="1" applyFill="1" applyAlignment="1">
      <alignment horizontal="center" vertical="center" justifyLastLine="1"/>
    </xf>
    <xf numFmtId="2" fontId="5" fillId="17" borderId="36" xfId="22" quotePrefix="1" applyNumberFormat="1" applyFont="1" applyFill="1" applyAlignment="1">
      <alignment vertical="top" wrapText="1"/>
    </xf>
    <xf numFmtId="1" fontId="5" fillId="18" borderId="36" xfId="22" quotePrefix="1" applyNumberFormat="1" applyFont="1" applyFill="1" applyAlignment="1">
      <alignment horizontal="center" vertical="center" justifyLastLine="1"/>
    </xf>
    <xf numFmtId="2" fontId="5" fillId="18" borderId="36" xfId="22" quotePrefix="1" applyNumberFormat="1" applyFont="1" applyFill="1" applyAlignment="1">
      <alignment vertical="top" wrapText="1"/>
    </xf>
    <xf numFmtId="1" fontId="5" fillId="10" borderId="36" xfId="22" quotePrefix="1" applyNumberFormat="1" applyFont="1" applyFill="1" applyAlignment="1">
      <alignment horizontal="center" vertical="center" justifyLastLine="1"/>
    </xf>
    <xf numFmtId="2" fontId="5" fillId="0" borderId="36" xfId="22" quotePrefix="1" applyNumberFormat="1" applyFont="1" applyFill="1" applyAlignment="1">
      <alignment vertical="top" wrapText="1"/>
    </xf>
    <xf numFmtId="0" fontId="0" fillId="0" borderId="0" xfId="0" applyAlignment="1">
      <alignment vertical="top"/>
    </xf>
    <xf numFmtId="4" fontId="5" fillId="0" borderId="32" xfId="20" applyNumberFormat="1" applyFont="1" applyFill="1" applyBorder="1">
      <alignment vertical="center"/>
    </xf>
    <xf numFmtId="4" fontId="8" fillId="17" borderId="36" xfId="0" applyNumberFormat="1" applyFont="1" applyFill="1" applyBorder="1" applyAlignment="1">
      <alignment horizontal="right" vertical="center" justifyLastLine="1"/>
    </xf>
    <xf numFmtId="4" fontId="8" fillId="17" borderId="36" xfId="0" applyNumberFormat="1" applyFont="1" applyFill="1" applyBorder="1" applyAlignment="1">
      <alignment horizontal="right" justifyLastLine="1"/>
    </xf>
    <xf numFmtId="4" fontId="8" fillId="16" borderId="36" xfId="0" applyNumberFormat="1" applyFont="1" applyFill="1" applyBorder="1" applyAlignment="1">
      <alignment horizontal="right" vertical="center" justifyLastLine="1"/>
    </xf>
    <xf numFmtId="2" fontId="5" fillId="10" borderId="36" xfId="22" quotePrefix="1" applyNumberFormat="1" applyFont="1" applyFill="1" applyAlignment="1">
      <alignment vertical="top" wrapText="1"/>
    </xf>
    <xf numFmtId="4" fontId="5" fillId="0" borderId="32" xfId="23" applyNumberFormat="1" applyFont="1" applyBorder="1">
      <alignment horizontal="right" vertical="center"/>
    </xf>
    <xf numFmtId="4" fontId="8" fillId="18" borderId="33" xfId="0" applyNumberFormat="1" applyFont="1" applyFill="1" applyBorder="1" applyAlignment="1">
      <alignment horizontal="right" vertical="center" justifyLastLine="1"/>
    </xf>
    <xf numFmtId="4" fontId="8" fillId="18" borderId="33" xfId="0" applyNumberFormat="1" applyFont="1" applyFill="1" applyBorder="1" applyAlignment="1">
      <alignment vertical="center"/>
    </xf>
    <xf numFmtId="0" fontId="15" fillId="0" borderId="33" xfId="0" applyFont="1" applyBorder="1"/>
    <xf numFmtId="4" fontId="8" fillId="16" borderId="36" xfId="0" applyNumberFormat="1" applyFont="1" applyFill="1" applyBorder="1" applyAlignment="1">
      <alignment horizontal="right" justifyLastLine="1"/>
    </xf>
    <xf numFmtId="4" fontId="8" fillId="0" borderId="36" xfId="0" applyNumberFormat="1" applyFont="1" applyBorder="1" applyAlignment="1">
      <alignment vertical="center"/>
    </xf>
    <xf numFmtId="4" fontId="8" fillId="18" borderId="36" xfId="0" applyNumberFormat="1" applyFont="1" applyFill="1" applyBorder="1" applyAlignment="1">
      <alignment horizontal="right" vertical="center"/>
    </xf>
    <xf numFmtId="4" fontId="8" fillId="17" borderId="36" xfId="0" applyNumberFormat="1" applyFont="1" applyFill="1" applyBorder="1" applyAlignment="1">
      <alignment horizontal="right" vertical="center"/>
    </xf>
    <xf numFmtId="4" fontId="5" fillId="22" borderId="36" xfId="23" applyNumberFormat="1" applyFont="1" applyFill="1">
      <alignment horizontal="right" vertical="center"/>
    </xf>
    <xf numFmtId="1" fontId="5" fillId="18" borderId="36" xfId="22" quotePrefix="1" applyNumberFormat="1" applyFont="1" applyFill="1" applyAlignment="1">
      <alignment horizontal="left" vertical="center" wrapText="1" justifyLastLine="1"/>
    </xf>
    <xf numFmtId="1" fontId="5" fillId="3" borderId="36" xfId="17" quotePrefix="1" applyNumberFormat="1" applyFont="1" applyAlignment="1">
      <alignment horizontal="center" vertical="center" justifyLastLine="1"/>
    </xf>
    <xf numFmtId="2" fontId="5" fillId="3" borderId="36" xfId="17" quotePrefix="1" applyNumberFormat="1" applyFont="1" applyAlignment="1">
      <alignment vertical="top" wrapText="1"/>
    </xf>
    <xf numFmtId="1" fontId="5" fillId="9" borderId="36" xfId="19" quotePrefix="1" applyNumberFormat="1" applyFont="1" applyFill="1" applyAlignment="1">
      <alignment horizontal="center" vertical="center" justifyLastLine="1"/>
    </xf>
    <xf numFmtId="2" fontId="5" fillId="9" borderId="36" xfId="19" quotePrefix="1" applyNumberFormat="1" applyFont="1" applyFill="1" applyAlignment="1">
      <alignment vertical="top" wrapText="1"/>
    </xf>
    <xf numFmtId="1" fontId="5" fillId="13" borderId="36" xfId="21" quotePrefix="1" applyNumberFormat="1" applyFont="1" applyFill="1" applyAlignment="1">
      <alignment horizontal="center" vertical="center" justifyLastLine="1"/>
    </xf>
    <xf numFmtId="2" fontId="5" fillId="13" borderId="36" xfId="21" quotePrefix="1" applyNumberFormat="1" applyFont="1" applyFill="1" applyAlignment="1">
      <alignment vertical="top" wrapText="1"/>
    </xf>
    <xf numFmtId="1" fontId="5" fillId="9" borderId="4" xfId="19" quotePrefix="1" applyNumberFormat="1" applyFont="1" applyFill="1" applyBorder="1" applyAlignment="1">
      <alignment horizontal="center" vertical="center" justifyLastLine="1"/>
    </xf>
    <xf numFmtId="2" fontId="5" fillId="9" borderId="4" xfId="19" quotePrefix="1" applyNumberFormat="1" applyFont="1" applyFill="1" applyBorder="1" applyAlignment="1">
      <alignment vertical="top" wrapText="1"/>
    </xf>
    <xf numFmtId="2" fontId="5" fillId="9" borderId="0" xfId="19" quotePrefix="1" applyNumberFormat="1" applyFont="1" applyFill="1" applyBorder="1" applyAlignment="1">
      <alignment vertical="top" wrapText="1"/>
    </xf>
    <xf numFmtId="4" fontId="5" fillId="22" borderId="4" xfId="20" applyNumberFormat="1" applyFont="1" applyFill="1" applyBorder="1">
      <alignment vertical="center"/>
    </xf>
    <xf numFmtId="4" fontId="5" fillId="0" borderId="0" xfId="20" applyNumberFormat="1" applyFont="1" applyFill="1" applyBorder="1">
      <alignment vertical="center"/>
    </xf>
    <xf numFmtId="0" fontId="9" fillId="11" borderId="33" xfId="0" applyFont="1" applyFill="1" applyBorder="1"/>
    <xf numFmtId="4" fontId="5" fillId="22" borderId="36" xfId="20" applyNumberFormat="1" applyFont="1" applyFill="1">
      <alignment vertical="center"/>
    </xf>
    <xf numFmtId="2" fontId="5" fillId="17" borderId="36" xfId="22" quotePrefix="1" applyNumberFormat="1" applyFont="1" applyFill="1" applyAlignment="1">
      <alignment horizontal="left" vertical="center" wrapText="1"/>
    </xf>
    <xf numFmtId="2" fontId="5" fillId="18" borderId="36" xfId="22" quotePrefix="1" applyNumberFormat="1" applyFont="1" applyFill="1" applyAlignment="1">
      <alignment horizontal="left" vertical="center" wrapText="1"/>
    </xf>
    <xf numFmtId="4" fontId="5" fillId="10" borderId="36" xfId="20" applyNumberFormat="1" applyFont="1" applyFill="1" applyAlignment="1">
      <alignment horizontal="right" vertical="center"/>
    </xf>
    <xf numFmtId="4" fontId="15" fillId="0" borderId="0" xfId="0" applyNumberFormat="1" applyFont="1"/>
    <xf numFmtId="0" fontId="8" fillId="18" borderId="33" xfId="0" applyFont="1" applyFill="1" applyBorder="1"/>
    <xf numFmtId="164" fontId="3" fillId="0" borderId="0" xfId="0" applyNumberFormat="1" applyFont="1" applyAlignment="1">
      <alignment horizontal="center" vertical="top" wrapText="1"/>
    </xf>
    <xf numFmtId="164" fontId="5" fillId="3" borderId="36" xfId="17" quotePrefix="1" applyNumberFormat="1" applyFont="1" applyAlignment="1">
      <alignment vertical="top" wrapText="1"/>
    </xf>
    <xf numFmtId="164" fontId="5" fillId="6" borderId="1" xfId="4" quotePrefix="1" applyNumberFormat="1" applyFont="1" applyFill="1" applyAlignment="1">
      <alignment horizontal="right" vertical="top" wrapText="1"/>
    </xf>
    <xf numFmtId="164" fontId="5" fillId="9" borderId="36" xfId="19" quotePrefix="1" applyNumberFormat="1" applyFont="1" applyFill="1" applyAlignment="1">
      <alignment vertical="top" wrapText="1"/>
    </xf>
    <xf numFmtId="164" fontId="5" fillId="13" borderId="36" xfId="21" quotePrefix="1" applyNumberFormat="1" applyFont="1" applyFill="1" applyAlignment="1">
      <alignment vertical="top" wrapText="1"/>
    </xf>
    <xf numFmtId="164" fontId="5" fillId="16" borderId="36" xfId="22" quotePrefix="1" applyNumberFormat="1" applyFont="1" applyFill="1" applyAlignment="1">
      <alignment vertical="top" wrapText="1"/>
    </xf>
    <xf numFmtId="164" fontId="5" fillId="17" borderId="36" xfId="22" quotePrefix="1" applyNumberFormat="1" applyFont="1" applyFill="1" applyAlignment="1">
      <alignment vertical="top" wrapText="1"/>
    </xf>
    <xf numFmtId="164" fontId="5" fillId="18" borderId="36" xfId="22" quotePrefix="1" applyNumberFormat="1" applyFont="1" applyFill="1" applyAlignment="1">
      <alignment vertical="top" wrapText="1"/>
    </xf>
    <xf numFmtId="164" fontId="11" fillId="10" borderId="2" xfId="11" applyNumberFormat="1" applyFont="1" applyFill="1" applyBorder="1">
      <alignment horizontal="right" vertical="center"/>
    </xf>
    <xf numFmtId="164" fontId="5" fillId="9" borderId="0" xfId="1" quotePrefix="1" applyFont="1" applyFill="1" applyBorder="1" applyAlignment="1">
      <alignment vertical="top" wrapText="1"/>
    </xf>
    <xf numFmtId="164" fontId="5" fillId="13" borderId="36" xfId="1" quotePrefix="1" applyFont="1" applyFill="1" applyBorder="1" applyAlignment="1">
      <alignment vertical="top" wrapText="1"/>
    </xf>
    <xf numFmtId="164" fontId="5" fillId="15" borderId="36" xfId="1" quotePrefix="1" applyFont="1" applyFill="1" applyBorder="1" applyAlignment="1">
      <alignment vertical="top" wrapText="1"/>
    </xf>
    <xf numFmtId="164" fontId="5" fillId="16" borderId="36" xfId="1" quotePrefix="1" applyFont="1" applyFill="1" applyBorder="1" applyAlignment="1">
      <alignment vertical="top" wrapText="1"/>
    </xf>
    <xf numFmtId="164" fontId="5" fillId="17" borderId="36" xfId="1" quotePrefix="1" applyFont="1" applyFill="1" applyBorder="1" applyAlignment="1">
      <alignment vertical="top" wrapText="1"/>
    </xf>
    <xf numFmtId="164" fontId="5" fillId="18" borderId="36" xfId="1" quotePrefix="1" applyFont="1" applyFill="1" applyBorder="1" applyAlignment="1">
      <alignment vertical="top" wrapText="1"/>
    </xf>
    <xf numFmtId="164" fontId="5" fillId="10" borderId="36" xfId="1" quotePrefix="1" applyFont="1" applyFill="1" applyBorder="1" applyAlignment="1">
      <alignment vertical="top" wrapText="1"/>
    </xf>
    <xf numFmtId="164" fontId="5" fillId="9" borderId="33" xfId="1" applyFont="1" applyFill="1" applyBorder="1" applyAlignment="1">
      <alignment vertical="center"/>
    </xf>
    <xf numFmtId="164" fontId="5" fillId="13" borderId="33" xfId="1" applyFont="1" applyFill="1" applyBorder="1" applyAlignment="1">
      <alignment vertical="center"/>
    </xf>
    <xf numFmtId="164" fontId="5" fillId="15" borderId="33" xfId="1" applyFont="1" applyFill="1" applyBorder="1" applyAlignment="1">
      <alignment vertical="center"/>
    </xf>
    <xf numFmtId="164" fontId="5" fillId="9" borderId="33" xfId="20" applyNumberFormat="1" applyFont="1" applyFill="1" applyBorder="1">
      <alignment vertical="center"/>
    </xf>
    <xf numFmtId="164" fontId="5" fillId="15" borderId="33" xfId="20" applyNumberFormat="1" applyFont="1" applyFill="1" applyBorder="1">
      <alignment vertical="center"/>
    </xf>
    <xf numFmtId="164" fontId="5" fillId="16" borderId="33" xfId="20" applyNumberFormat="1" applyFont="1" applyFill="1" applyBorder="1">
      <alignment vertical="center"/>
    </xf>
    <xf numFmtId="164" fontId="5" fillId="13" borderId="33" xfId="20" applyNumberFormat="1" applyFont="1" applyFill="1" applyBorder="1">
      <alignment vertical="center"/>
    </xf>
    <xf numFmtId="164" fontId="5" fillId="17" borderId="36" xfId="20" applyNumberFormat="1" applyFont="1" applyFill="1">
      <alignment vertical="center"/>
    </xf>
    <xf numFmtId="164" fontId="5" fillId="18" borderId="36" xfId="20" applyNumberFormat="1" applyFont="1" applyFill="1">
      <alignment vertical="center"/>
    </xf>
    <xf numFmtId="164" fontId="5" fillId="10" borderId="36" xfId="23" applyNumberFormat="1" applyFont="1" applyFill="1">
      <alignment horizontal="right" vertical="center"/>
    </xf>
    <xf numFmtId="164" fontId="8" fillId="17" borderId="36" xfId="0" applyNumberFormat="1" applyFont="1" applyFill="1" applyBorder="1" applyAlignment="1">
      <alignment horizontal="right" vertical="center" justifyLastLine="1"/>
    </xf>
    <xf numFmtId="164" fontId="8" fillId="17" borderId="36" xfId="0" applyNumberFormat="1" applyFont="1" applyFill="1" applyBorder="1" applyAlignment="1">
      <alignment horizontal="right" vertical="center"/>
    </xf>
    <xf numFmtId="164" fontId="8" fillId="18" borderId="36" xfId="0" applyNumberFormat="1" applyFont="1" applyFill="1" applyBorder="1" applyAlignment="1">
      <alignment horizontal="right" vertical="center" justifyLastLine="1"/>
    </xf>
    <xf numFmtId="164" fontId="8" fillId="18" borderId="36" xfId="0" applyNumberFormat="1" applyFont="1" applyFill="1" applyBorder="1" applyAlignment="1">
      <alignment horizontal="right" vertical="center"/>
    </xf>
    <xf numFmtId="164" fontId="8" fillId="10" borderId="36" xfId="0" applyNumberFormat="1" applyFont="1" applyFill="1" applyBorder="1" applyAlignment="1">
      <alignment horizontal="right" vertical="center"/>
    </xf>
    <xf numFmtId="164" fontId="5" fillId="17" borderId="33" xfId="23" applyNumberFormat="1" applyFont="1" applyFill="1" applyBorder="1" applyAlignment="1">
      <alignment horizontal="right" vertical="center" justifyLastLine="1"/>
    </xf>
    <xf numFmtId="164" fontId="5" fillId="17" borderId="33" xfId="23" applyNumberFormat="1" applyFont="1" applyFill="1" applyBorder="1" applyAlignment="1">
      <alignment horizontal="right" vertical="top" wrapText="1"/>
    </xf>
    <xf numFmtId="164" fontId="5" fillId="18" borderId="33" xfId="23" applyNumberFormat="1" applyFont="1" applyFill="1" applyBorder="1" applyAlignment="1">
      <alignment horizontal="right" vertical="center" justifyLastLine="1"/>
    </xf>
    <xf numFmtId="164" fontId="5" fillId="18" borderId="33" xfId="23" applyNumberFormat="1" applyFont="1" applyFill="1" applyBorder="1" applyAlignment="1">
      <alignment horizontal="right" vertical="top" wrapText="1"/>
    </xf>
    <xf numFmtId="164" fontId="5" fillId="10" borderId="33" xfId="23" applyNumberFormat="1" applyFont="1" applyFill="1" applyBorder="1" applyAlignment="1">
      <alignment horizontal="right" vertical="center" justifyLastLine="1"/>
    </xf>
    <xf numFmtId="164" fontId="5" fillId="0" borderId="33" xfId="23" applyNumberFormat="1" applyFont="1" applyBorder="1" applyAlignment="1">
      <alignment horizontal="right" vertical="top" wrapText="1"/>
    </xf>
    <xf numFmtId="164" fontId="5" fillId="9" borderId="4" xfId="20" applyNumberFormat="1" applyFont="1" applyFill="1" applyBorder="1">
      <alignment vertical="center"/>
    </xf>
    <xf numFmtId="164" fontId="5" fillId="13" borderId="36" xfId="20" applyNumberFormat="1" applyFont="1" applyFill="1">
      <alignment vertical="center"/>
    </xf>
    <xf numFmtId="164" fontId="0" fillId="0" borderId="0" xfId="0" applyNumberFormat="1" applyAlignment="1">
      <alignment vertical="top" wrapText="1"/>
    </xf>
    <xf numFmtId="4" fontId="8" fillId="18" borderId="3" xfId="0" applyNumberFormat="1" applyFont="1" applyFill="1" applyBorder="1" applyAlignment="1">
      <alignment horizontal="right" justifyLastLine="1"/>
    </xf>
    <xf numFmtId="4" fontId="8" fillId="0" borderId="33" xfId="23" applyNumberFormat="1" applyFont="1" applyBorder="1">
      <alignment horizontal="right" vertical="center"/>
    </xf>
    <xf numFmtId="4" fontId="8" fillId="0" borderId="2" xfId="13" applyNumberFormat="1" applyFont="1" applyBorder="1"/>
    <xf numFmtId="4" fontId="8" fillId="0" borderId="2" xfId="13" applyNumberFormat="1" applyFont="1" applyBorder="1" applyAlignment="1">
      <alignment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2" xfId="15" applyNumberFormat="1" applyFont="1" applyBorder="1"/>
    <xf numFmtId="4" fontId="8" fillId="0" borderId="36" xfId="0" applyNumberFormat="1" applyFont="1" applyBorder="1" applyAlignment="1">
      <alignment horizontal="right" vertical="center"/>
    </xf>
    <xf numFmtId="4" fontId="8" fillId="0" borderId="33" xfId="0" applyNumberFormat="1" applyFont="1" applyBorder="1" applyAlignment="1">
      <alignment horizontal="right"/>
    </xf>
    <xf numFmtId="4" fontId="8" fillId="0" borderId="33" xfId="0" applyNumberFormat="1" applyFont="1" applyBorder="1" applyAlignment="1">
      <alignment horizontal="right" vertical="center"/>
    </xf>
    <xf numFmtId="4" fontId="8" fillId="0" borderId="36" xfId="0" applyNumberFormat="1" applyFont="1" applyBorder="1" applyAlignment="1">
      <alignment horizontal="right" vertical="center" justifyLastLine="1"/>
    </xf>
    <xf numFmtId="3" fontId="8" fillId="0" borderId="2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/>
    </xf>
    <xf numFmtId="4" fontId="8" fillId="18" borderId="33" xfId="9" applyNumberFormat="1" applyFont="1" applyFill="1" applyBorder="1" applyAlignment="1">
      <alignment vertical="center"/>
    </xf>
    <xf numFmtId="4" fontId="8" fillId="18" borderId="33" xfId="5" applyNumberFormat="1" applyFont="1" applyFill="1" applyBorder="1">
      <alignment vertical="center"/>
    </xf>
    <xf numFmtId="4" fontId="8" fillId="0" borderId="0" xfId="9" applyNumberFormat="1" applyFont="1" applyBorder="1">
      <alignment horizontal="right" vertical="center"/>
    </xf>
    <xf numFmtId="4" fontId="8" fillId="15" borderId="33" xfId="0" applyNumberFormat="1" applyFont="1" applyFill="1" applyBorder="1"/>
    <xf numFmtId="4" fontId="8" fillId="16" borderId="33" xfId="0" applyNumberFormat="1" applyFont="1" applyFill="1" applyBorder="1"/>
    <xf numFmtId="4" fontId="8" fillId="18" borderId="33" xfId="0" applyNumberFormat="1" applyFont="1" applyFill="1" applyBorder="1"/>
    <xf numFmtId="4" fontId="8" fillId="0" borderId="2" xfId="12" applyNumberFormat="1" applyFont="1" applyFill="1" applyBorder="1">
      <alignment vertical="center"/>
    </xf>
    <xf numFmtId="4" fontId="8" fillId="0" borderId="2" xfId="11" applyNumberFormat="1" applyFont="1" applyFill="1" applyBorder="1">
      <alignment horizontal="right" vertical="center"/>
    </xf>
    <xf numFmtId="4" fontId="8" fillId="18" borderId="2" xfId="11" applyNumberFormat="1" applyFont="1" applyFill="1" applyBorder="1">
      <alignment horizontal="right" vertical="center"/>
    </xf>
    <xf numFmtId="4" fontId="8" fillId="16" borderId="2" xfId="12" applyNumberFormat="1" applyFont="1" applyFill="1" applyBorder="1">
      <alignment vertical="center"/>
    </xf>
    <xf numFmtId="4" fontId="8" fillId="0" borderId="2" xfId="0" applyNumberFormat="1" applyFont="1" applyBorder="1"/>
    <xf numFmtId="4" fontId="8" fillId="18" borderId="43" xfId="0" applyNumberFormat="1" applyFont="1" applyFill="1" applyBorder="1"/>
    <xf numFmtId="4" fontId="8" fillId="24" borderId="22" xfId="5" applyNumberFormat="1" applyFont="1" applyFill="1" applyBorder="1">
      <alignment vertical="center"/>
    </xf>
    <xf numFmtId="4" fontId="8" fillId="0" borderId="22" xfId="5" applyNumberFormat="1" applyFont="1" applyFill="1" applyBorder="1" applyAlignment="1">
      <alignment horizontal="right" vertical="center"/>
    </xf>
    <xf numFmtId="4" fontId="8" fillId="0" borderId="22" xfId="9" applyNumberFormat="1" applyFont="1" applyBorder="1">
      <alignment horizontal="right" vertical="center"/>
    </xf>
    <xf numFmtId="4" fontId="8" fillId="26" borderId="33" xfId="9" applyNumberFormat="1" applyFont="1" applyFill="1" applyBorder="1" applyAlignment="1">
      <alignment vertical="top"/>
    </xf>
    <xf numFmtId="4" fontId="8" fillId="24" borderId="33" xfId="9" applyNumberFormat="1" applyFont="1" applyFill="1" applyBorder="1" applyAlignment="1">
      <alignment vertical="top"/>
    </xf>
    <xf numFmtId="4" fontId="8" fillId="26" borderId="22" xfId="5" applyNumberFormat="1" applyFont="1" applyFill="1" applyBorder="1">
      <alignment vertical="center"/>
    </xf>
    <xf numFmtId="0" fontId="8" fillId="0" borderId="22" xfId="0" applyFont="1" applyBorder="1"/>
    <xf numFmtId="4" fontId="8" fillId="0" borderId="34" xfId="9" applyNumberFormat="1" applyFont="1" applyBorder="1">
      <alignment horizontal="right" vertical="center"/>
    </xf>
    <xf numFmtId="4" fontId="8" fillId="0" borderId="1" xfId="5" applyNumberFormat="1" applyFont="1" applyFill="1" applyAlignment="1">
      <alignment horizontal="right" vertical="center"/>
    </xf>
    <xf numFmtId="4" fontId="8" fillId="24" borderId="1" xfId="9" applyNumberFormat="1" applyFont="1" applyFill="1" applyAlignment="1">
      <alignment vertical="center"/>
    </xf>
    <xf numFmtId="4" fontId="8" fillId="26" borderId="1" xfId="9" applyNumberFormat="1" applyFont="1" applyFill="1" applyAlignment="1">
      <alignment vertical="center"/>
    </xf>
    <xf numFmtId="4" fontId="8" fillId="18" borderId="3" xfId="9" applyNumberFormat="1" applyFont="1" applyFill="1" applyBorder="1" applyAlignment="1">
      <alignment vertical="center"/>
    </xf>
    <xf numFmtId="4" fontId="8" fillId="16" borderId="2" xfId="9" applyNumberFormat="1" applyFont="1" applyFill="1" applyBorder="1" applyAlignment="1">
      <alignment vertical="center"/>
    </xf>
    <xf numFmtId="4" fontId="8" fillId="0" borderId="2" xfId="9" applyNumberFormat="1" applyFont="1" applyBorder="1" applyAlignment="1">
      <alignment vertical="center"/>
    </xf>
    <xf numFmtId="4" fontId="8" fillId="16" borderId="2" xfId="9" applyNumberFormat="1" applyFont="1" applyFill="1" applyBorder="1" applyAlignment="1">
      <alignment horizontal="right"/>
    </xf>
    <xf numFmtId="4" fontId="8" fillId="17" borderId="1" xfId="0" applyNumberFormat="1" applyFont="1" applyFill="1" applyBorder="1" applyAlignment="1">
      <alignment horizontal="right" justifyLastLine="1"/>
    </xf>
    <xf numFmtId="4" fontId="8" fillId="18" borderId="1" xfId="0" applyNumberFormat="1" applyFont="1" applyFill="1" applyBorder="1" applyAlignment="1">
      <alignment horizontal="right" justifyLastLine="1"/>
    </xf>
    <xf numFmtId="4" fontId="8" fillId="35" borderId="33" xfId="0" applyNumberFormat="1" applyFont="1" applyFill="1" applyBorder="1"/>
    <xf numFmtId="4" fontId="20" fillId="0" borderId="0" xfId="0" applyNumberFormat="1" applyFont="1" applyAlignment="1">
      <alignment horizontal="right" vertical="top"/>
    </xf>
    <xf numFmtId="4" fontId="8" fillId="17" borderId="33" xfId="0" applyNumberFormat="1" applyFont="1" applyFill="1" applyBorder="1" applyAlignment="1">
      <alignment horizontal="right"/>
    </xf>
    <xf numFmtId="4" fontId="8" fillId="17" borderId="2" xfId="5" applyNumberFormat="1" applyFont="1" applyFill="1" applyBorder="1" applyAlignment="1">
      <alignment horizontal="right" vertical="center"/>
    </xf>
    <xf numFmtId="0" fontId="8" fillId="17" borderId="33" xfId="0" applyFont="1" applyFill="1" applyBorder="1" applyAlignment="1">
      <alignment horizontal="right"/>
    </xf>
    <xf numFmtId="4" fontId="8" fillId="17" borderId="33" xfId="0" applyNumberFormat="1" applyFont="1" applyFill="1" applyBorder="1" applyAlignment="1">
      <alignment horizontal="right" vertical="center"/>
    </xf>
    <xf numFmtId="4" fontId="8" fillId="23" borderId="22" xfId="5" applyNumberFormat="1" applyFont="1" applyFill="1" applyBorder="1" applyAlignment="1">
      <alignment horizontal="right" vertical="center"/>
    </xf>
    <xf numFmtId="4" fontId="8" fillId="23" borderId="33" xfId="9" applyNumberFormat="1" applyFont="1" applyFill="1" applyBorder="1" applyAlignment="1">
      <alignment horizontal="right" vertical="top"/>
    </xf>
    <xf numFmtId="4" fontId="8" fillId="23" borderId="1" xfId="9" applyNumberFormat="1" applyFont="1" applyFill="1">
      <alignment horizontal="right" vertical="center"/>
    </xf>
    <xf numFmtId="4" fontId="8" fillId="17" borderId="2" xfId="9" applyNumberFormat="1" applyFont="1" applyFill="1" applyBorder="1">
      <alignment horizontal="right" vertical="center"/>
    </xf>
    <xf numFmtId="1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horizontal="right"/>
    </xf>
    <xf numFmtId="165" fontId="15" fillId="0" borderId="0" xfId="0" applyNumberFormat="1" applyFont="1"/>
    <xf numFmtId="165" fontId="15" fillId="0" borderId="0" xfId="0" applyNumberFormat="1" applyFont="1" applyAlignment="1">
      <alignment vertical="top"/>
    </xf>
    <xf numFmtId="0" fontId="15" fillId="0" borderId="0" xfId="0" applyFont="1"/>
    <xf numFmtId="1" fontId="2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8" fillId="3" borderId="2" xfId="3" applyNumberFormat="1" applyFont="1" applyBorder="1" applyAlignment="1">
      <alignment horizontal="center" vertical="center" wrapText="1" justifyLastLine="1"/>
    </xf>
    <xf numFmtId="4" fontId="8" fillId="9" borderId="2" xfId="5" applyNumberFormat="1" applyFont="1" applyFill="1" applyBorder="1">
      <alignment vertical="center"/>
    </xf>
    <xf numFmtId="0" fontId="15" fillId="11" borderId="2" xfId="0" applyFont="1" applyFill="1" applyBorder="1"/>
    <xf numFmtId="1" fontId="8" fillId="13" borderId="1" xfId="7" quotePrefix="1" applyNumberFormat="1" applyFont="1" applyFill="1" applyAlignment="1">
      <alignment horizontal="center" vertical="center" justifyLastLine="1"/>
    </xf>
    <xf numFmtId="2" fontId="8" fillId="13" borderId="1" xfId="7" quotePrefix="1" applyNumberFormat="1" applyFont="1" applyFill="1" applyAlignment="1">
      <alignment vertical="top" wrapText="1"/>
    </xf>
    <xf numFmtId="4" fontId="8" fillId="13" borderId="2" xfId="5" applyNumberFormat="1" applyFont="1" applyFill="1" applyBorder="1">
      <alignment vertical="center"/>
    </xf>
    <xf numFmtId="1" fontId="8" fillId="15" borderId="1" xfId="8" quotePrefix="1" applyNumberFormat="1" applyFont="1" applyFill="1" applyAlignment="1">
      <alignment horizontal="center" vertical="center" justifyLastLine="1"/>
    </xf>
    <xf numFmtId="2" fontId="8" fillId="15" borderId="1" xfId="8" quotePrefix="1" applyNumberFormat="1" applyFont="1" applyFill="1" applyAlignment="1">
      <alignment vertical="top" wrapText="1"/>
    </xf>
    <xf numFmtId="4" fontId="8" fillId="15" borderId="2" xfId="5" applyNumberFormat="1" applyFont="1" applyFill="1" applyBorder="1">
      <alignment vertical="center"/>
    </xf>
    <xf numFmtId="1" fontId="8" fillId="16" borderId="1" xfId="8" quotePrefix="1" applyNumberFormat="1" applyFont="1" applyFill="1" applyAlignment="1">
      <alignment horizontal="center" vertical="center" justifyLastLine="1"/>
    </xf>
    <xf numFmtId="2" fontId="8" fillId="16" borderId="1" xfId="8" quotePrefix="1" applyNumberFormat="1" applyFont="1" applyFill="1" applyAlignment="1">
      <alignment vertical="top" wrapText="1"/>
    </xf>
    <xf numFmtId="1" fontId="8" fillId="17" borderId="1" xfId="8" quotePrefix="1" applyNumberFormat="1" applyFont="1" applyFill="1" applyAlignment="1">
      <alignment horizontal="center" vertical="center" justifyLastLine="1"/>
    </xf>
    <xf numFmtId="2" fontId="8" fillId="17" borderId="1" xfId="8" quotePrefix="1" applyNumberFormat="1" applyFont="1" applyFill="1" applyAlignment="1">
      <alignment vertical="top" wrapText="1"/>
    </xf>
    <xf numFmtId="1" fontId="8" fillId="18" borderId="1" xfId="8" quotePrefix="1" applyNumberFormat="1" applyFont="1" applyFill="1" applyAlignment="1">
      <alignment horizontal="center" vertical="center" justifyLastLine="1"/>
    </xf>
    <xf numFmtId="2" fontId="8" fillId="18" borderId="1" xfId="8" quotePrefix="1" applyNumberFormat="1" applyFont="1" applyFill="1" applyAlignment="1">
      <alignment vertical="top" wrapText="1"/>
    </xf>
    <xf numFmtId="1" fontId="8" fillId="10" borderId="1" xfId="8" quotePrefix="1" applyNumberFormat="1" applyFont="1" applyFill="1" applyAlignment="1">
      <alignment horizontal="center" vertical="center" justifyLastLine="1"/>
    </xf>
    <xf numFmtId="2" fontId="8" fillId="10" borderId="1" xfId="8" quotePrefix="1" applyNumberFormat="1" applyFont="1" applyFill="1" applyAlignment="1">
      <alignment vertical="top" wrapText="1"/>
    </xf>
    <xf numFmtId="3" fontId="8" fillId="0" borderId="2" xfId="9" applyNumberFormat="1" applyFont="1" applyBorder="1">
      <alignment horizontal="right" vertical="center"/>
    </xf>
    <xf numFmtId="0" fontId="8" fillId="0" borderId="23" xfId="0" applyFont="1" applyBorder="1" applyAlignment="1">
      <alignment vertical="top"/>
    </xf>
    <xf numFmtId="2" fontId="8" fillId="0" borderId="1" xfId="8" quotePrefix="1" applyNumberFormat="1" applyFont="1" applyFill="1" applyAlignment="1">
      <alignment vertical="top" wrapText="1"/>
    </xf>
    <xf numFmtId="0" fontId="22" fillId="0" borderId="23" xfId="0" applyFont="1" applyBorder="1" applyAlignment="1">
      <alignment vertical="top"/>
    </xf>
    <xf numFmtId="3" fontId="8" fillId="0" borderId="23" xfId="9" applyNumberFormat="1" applyFont="1" applyBorder="1" applyAlignment="1">
      <alignment vertical="top"/>
    </xf>
    <xf numFmtId="0" fontId="15" fillId="0" borderId="23" xfId="9" applyNumberFormat="1" applyFont="1" applyBorder="1" applyAlignment="1">
      <alignment vertical="top"/>
    </xf>
    <xf numFmtId="4" fontId="8" fillId="17" borderId="2" xfId="8" quotePrefix="1" applyNumberFormat="1" applyFont="1" applyFill="1" applyBorder="1" applyAlignment="1">
      <alignment horizontal="right" vertical="top" wrapText="1"/>
    </xf>
    <xf numFmtId="4" fontId="8" fillId="18" borderId="2" xfId="8" quotePrefix="1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>
      <alignment vertical="center"/>
    </xf>
    <xf numFmtId="3" fontId="8" fillId="0" borderId="2" xfId="5" applyNumberFormat="1" applyFont="1" applyFill="1" applyBorder="1">
      <alignment vertical="center"/>
    </xf>
    <xf numFmtId="3" fontId="8" fillId="0" borderId="23" xfId="5" applyNumberFormat="1" applyFont="1" applyFill="1" applyBorder="1" applyAlignment="1">
      <alignment vertical="top"/>
    </xf>
    <xf numFmtId="4" fontId="8" fillId="0" borderId="2" xfId="9" applyNumberFormat="1" applyFont="1" applyBorder="1" applyProtection="1">
      <alignment horizontal="right" vertical="center"/>
    </xf>
    <xf numFmtId="0" fontId="8" fillId="0" borderId="1" xfId="8" quotePrefix="1" applyFont="1" applyFill="1" applyAlignment="1">
      <alignment vertical="top" wrapText="1"/>
    </xf>
    <xf numFmtId="4" fontId="8" fillId="18" borderId="36" xfId="22" quotePrefix="1" applyNumberFormat="1" applyFont="1" applyFill="1" applyAlignment="1">
      <alignment vertical="top" wrapText="1"/>
    </xf>
    <xf numFmtId="0" fontId="15" fillId="0" borderId="40" xfId="0" applyFont="1" applyBorder="1" applyAlignment="1">
      <alignment vertical="top"/>
    </xf>
    <xf numFmtId="1" fontId="8" fillId="0" borderId="36" xfId="22" quotePrefix="1" applyNumberFormat="1" applyFont="1" applyFill="1" applyAlignment="1">
      <alignment horizontal="center" vertical="center" justifyLastLine="1"/>
    </xf>
    <xf numFmtId="4" fontId="8" fillId="16" borderId="2" xfId="8" quotePrefix="1" applyNumberFormat="1" applyFont="1" applyFill="1" applyBorder="1" applyAlignment="1">
      <alignment horizontal="right" vertical="top" wrapText="1"/>
    </xf>
    <xf numFmtId="2" fontId="8" fillId="16" borderId="4" xfId="8" quotePrefix="1" applyNumberFormat="1" applyFont="1" applyFill="1" applyBorder="1" applyAlignment="1">
      <alignment vertical="top" wrapText="1"/>
    </xf>
    <xf numFmtId="4" fontId="8" fillId="15" borderId="2" xfId="9" applyNumberFormat="1" applyFont="1" applyFill="1" applyBorder="1" applyAlignment="1">
      <alignment vertical="center"/>
    </xf>
    <xf numFmtId="4" fontId="15" fillId="0" borderId="23" xfId="0" applyNumberFormat="1" applyFont="1" applyBorder="1" applyAlignment="1">
      <alignment vertical="top"/>
    </xf>
    <xf numFmtId="2" fontId="8" fillId="16" borderId="36" xfId="22" quotePrefix="1" applyNumberFormat="1" applyFont="1" applyFill="1" applyAlignment="1">
      <alignment vertical="top" wrapText="1"/>
    </xf>
    <xf numFmtId="4" fontId="8" fillId="17" borderId="33" xfId="20" applyNumberFormat="1" applyFont="1" applyFill="1" applyBorder="1" applyAlignment="1">
      <alignment horizontal="right" vertical="center"/>
    </xf>
    <xf numFmtId="4" fontId="8" fillId="18" borderId="33" xfId="20" applyNumberFormat="1" applyFont="1" applyFill="1" applyBorder="1">
      <alignment vertical="center"/>
    </xf>
    <xf numFmtId="4" fontId="8" fillId="0" borderId="33" xfId="20" applyNumberFormat="1" applyFont="1" applyFill="1" applyBorder="1">
      <alignment vertical="center"/>
    </xf>
    <xf numFmtId="2" fontId="8" fillId="10" borderId="36" xfId="22" quotePrefix="1" applyNumberFormat="1" applyFont="1" applyFill="1" applyAlignment="1">
      <alignment vertical="top" wrapText="1"/>
    </xf>
    <xf numFmtId="3" fontId="8" fillId="0" borderId="33" xfId="23" applyNumberFormat="1" applyFont="1" applyBorder="1">
      <alignment horizontal="right" vertical="center"/>
    </xf>
    <xf numFmtId="0" fontId="15" fillId="0" borderId="23" xfId="0" applyFont="1" applyBorder="1" applyAlignment="1">
      <alignment vertical="center"/>
    </xf>
    <xf numFmtId="4" fontId="8" fillId="0" borderId="2" xfId="10" applyNumberFormat="1" applyFont="1" applyBorder="1">
      <alignment horizontal="right" vertical="center"/>
    </xf>
    <xf numFmtId="0" fontId="8" fillId="10" borderId="1" xfId="8" quotePrefix="1" applyFont="1" applyFill="1" applyAlignment="1">
      <alignment vertical="top" wrapText="1"/>
    </xf>
    <xf numFmtId="1" fontId="8" fillId="10" borderId="3" xfId="8" quotePrefix="1" applyNumberFormat="1" applyFont="1" applyFill="1" applyBorder="1" applyAlignment="1">
      <alignment horizontal="center" vertical="center" justifyLastLine="1"/>
    </xf>
    <xf numFmtId="4" fontId="8" fillId="0" borderId="2" xfId="8" quotePrefix="1" applyNumberFormat="1" applyFont="1" applyFill="1" applyBorder="1" applyAlignment="1">
      <alignment horizontal="right" vertical="top" wrapText="1"/>
    </xf>
    <xf numFmtId="4" fontId="8" fillId="0" borderId="2" xfId="8" quotePrefix="1" applyNumberFormat="1" applyFont="1" applyFill="1" applyBorder="1" applyAlignment="1">
      <alignment horizontal="right" vertical="center" wrapText="1"/>
    </xf>
    <xf numFmtId="1" fontId="8" fillId="15" borderId="4" xfId="8" quotePrefix="1" applyNumberFormat="1" applyFont="1" applyFill="1" applyBorder="1" applyAlignment="1">
      <alignment horizontal="center" vertical="center" justifyLastLine="1"/>
    </xf>
    <xf numFmtId="2" fontId="8" fillId="15" borderId="4" xfId="8" quotePrefix="1" applyNumberFormat="1" applyFont="1" applyFill="1" applyBorder="1" applyAlignment="1">
      <alignment vertical="top" wrapText="1"/>
    </xf>
    <xf numFmtId="1" fontId="8" fillId="0" borderId="1" xfId="8" quotePrefix="1" applyNumberFormat="1" applyFont="1" applyFill="1" applyAlignment="1">
      <alignment horizontal="center" vertical="center" justifyLastLine="1"/>
    </xf>
    <xf numFmtId="2" fontId="8" fillId="18" borderId="1" xfId="8" quotePrefix="1" applyNumberFormat="1" applyFont="1" applyFill="1" applyAlignment="1">
      <alignment horizontal="left" vertical="top" wrapText="1"/>
    </xf>
    <xf numFmtId="3" fontId="8" fillId="0" borderId="33" xfId="9" applyNumberFormat="1" applyFont="1" applyBorder="1">
      <alignment horizontal="right" vertical="center"/>
    </xf>
    <xf numFmtId="3" fontId="8" fillId="0" borderId="40" xfId="9" applyNumberFormat="1" applyFont="1" applyBorder="1" applyAlignment="1">
      <alignment vertical="top"/>
    </xf>
    <xf numFmtId="166" fontId="8" fillId="17" borderId="1" xfId="8" quotePrefix="1" applyNumberFormat="1" applyFont="1" applyFill="1" applyAlignment="1">
      <alignment vertical="top" wrapText="1"/>
    </xf>
    <xf numFmtId="166" fontId="8" fillId="18" borderId="1" xfId="8" quotePrefix="1" applyNumberFormat="1" applyFont="1" applyFill="1" applyAlignment="1">
      <alignment vertical="top" wrapText="1"/>
    </xf>
    <xf numFmtId="166" fontId="8" fillId="15" borderId="1" xfId="8" quotePrefix="1" applyNumberFormat="1" applyFont="1" applyFill="1" applyAlignment="1">
      <alignment vertical="top" wrapText="1"/>
    </xf>
    <xf numFmtId="166" fontId="8" fillId="16" borderId="1" xfId="8" quotePrefix="1" applyNumberFormat="1" applyFont="1" applyFill="1" applyAlignment="1">
      <alignment vertical="top" wrapText="1"/>
    </xf>
    <xf numFmtId="0" fontId="15" fillId="0" borderId="0" xfId="0" applyFont="1" applyAlignment="1">
      <alignment vertical="top"/>
    </xf>
    <xf numFmtId="1" fontId="8" fillId="9" borderId="36" xfId="19" quotePrefix="1" applyNumberFormat="1" applyFont="1" applyFill="1" applyAlignment="1">
      <alignment horizontal="center" vertical="center" justifyLastLine="1"/>
    </xf>
    <xf numFmtId="2" fontId="8" fillId="9" borderId="36" xfId="19" quotePrefix="1" applyNumberFormat="1" applyFont="1" applyFill="1" applyAlignment="1">
      <alignment vertical="top" wrapText="1"/>
    </xf>
    <xf numFmtId="4" fontId="8" fillId="9" borderId="33" xfId="20" applyNumberFormat="1" applyFont="1" applyFill="1" applyBorder="1">
      <alignment vertical="center"/>
    </xf>
    <xf numFmtId="0" fontId="15" fillId="2" borderId="0" xfId="0" applyFont="1" applyFill="1"/>
    <xf numFmtId="4" fontId="8" fillId="0" borderId="2" xfId="0" applyNumberFormat="1" applyFont="1" applyBorder="1" applyAlignment="1">
      <alignment horizontal="right"/>
    </xf>
    <xf numFmtId="1" fontId="8" fillId="16" borderId="36" xfId="22" quotePrefix="1" applyNumberFormat="1" applyFont="1" applyFill="1" applyAlignment="1">
      <alignment horizontal="center" vertical="center" justifyLastLine="1"/>
    </xf>
    <xf numFmtId="4" fontId="8" fillId="16" borderId="33" xfId="20" applyNumberFormat="1" applyFont="1" applyFill="1" applyBorder="1">
      <alignment vertical="center"/>
    </xf>
    <xf numFmtId="1" fontId="8" fillId="9" borderId="1" xfId="6" quotePrefix="1" applyNumberFormat="1" applyFont="1" applyFill="1" applyAlignment="1">
      <alignment horizontal="center" vertical="center" justifyLastLine="1"/>
    </xf>
    <xf numFmtId="2" fontId="8" fillId="9" borderId="1" xfId="6" quotePrefix="1" applyNumberFormat="1" applyFont="1" applyFill="1" applyAlignment="1">
      <alignment vertical="top" wrapText="1"/>
    </xf>
    <xf numFmtId="4" fontId="15" fillId="11" borderId="2" xfId="0" applyNumberFormat="1" applyFont="1" applyFill="1" applyBorder="1"/>
    <xf numFmtId="0" fontId="23" fillId="0" borderId="23" xfId="0" applyFont="1" applyBorder="1" applyAlignment="1">
      <alignment vertical="top"/>
    </xf>
    <xf numFmtId="4" fontId="8" fillId="17" borderId="2" xfId="0" applyNumberFormat="1" applyFont="1" applyFill="1" applyBorder="1" applyAlignment="1">
      <alignment horizontal="right"/>
    </xf>
    <xf numFmtId="4" fontId="8" fillId="0" borderId="2" xfId="5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4" fontId="8" fillId="18" borderId="2" xfId="9" applyNumberFormat="1" applyFont="1" applyFill="1" applyBorder="1">
      <alignment horizontal="right" vertical="center"/>
    </xf>
    <xf numFmtId="167" fontId="8" fillId="17" borderId="2" xfId="5" applyNumberFormat="1" applyFont="1" applyFill="1" applyBorder="1">
      <alignment vertical="center"/>
    </xf>
    <xf numFmtId="165" fontId="8" fillId="0" borderId="23" xfId="5" applyNumberFormat="1" applyFont="1" applyFill="1" applyBorder="1" applyAlignment="1">
      <alignment vertical="top"/>
    </xf>
    <xf numFmtId="168" fontId="15" fillId="0" borderId="23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0" fontId="8" fillId="10" borderId="1" xfId="8" quotePrefix="1" applyNumberFormat="1" applyFont="1" applyFill="1" applyAlignment="1">
      <alignment horizontal="center" vertical="center" justifyLastLine="1"/>
    </xf>
    <xf numFmtId="1" fontId="15" fillId="17" borderId="1" xfId="8" quotePrefix="1" applyNumberFormat="1" applyFont="1" applyFill="1" applyAlignment="1">
      <alignment horizontal="center" vertical="center" justifyLastLine="1"/>
    </xf>
    <xf numFmtId="2" fontId="15" fillId="17" borderId="1" xfId="8" quotePrefix="1" applyNumberFormat="1" applyFont="1" applyFill="1" applyAlignment="1">
      <alignment vertical="top" wrapText="1"/>
    </xf>
    <xf numFmtId="1" fontId="15" fillId="18" borderId="1" xfId="8" quotePrefix="1" applyNumberFormat="1" applyFont="1" applyFill="1" applyAlignment="1">
      <alignment horizontal="center" vertical="center" justifyLastLine="1"/>
    </xf>
    <xf numFmtId="2" fontId="15" fillId="18" borderId="1" xfId="8" quotePrefix="1" applyNumberFormat="1" applyFont="1" applyFill="1" applyAlignment="1">
      <alignment vertical="top" wrapText="1"/>
    </xf>
    <xf numFmtId="0" fontId="15" fillId="10" borderId="1" xfId="8" quotePrefix="1" applyNumberFormat="1" applyFont="1" applyFill="1" applyAlignment="1">
      <alignment horizontal="center" vertical="center" justifyLastLine="1"/>
    </xf>
    <xf numFmtId="0" fontId="8" fillId="18" borderId="0" xfId="0" applyFont="1" applyFill="1"/>
    <xf numFmtId="1" fontId="8" fillId="16" borderId="7" xfId="8" quotePrefix="1" applyNumberFormat="1" applyFont="1" applyFill="1" applyBorder="1" applyAlignment="1">
      <alignment horizontal="center" vertical="center" wrapText="1"/>
    </xf>
    <xf numFmtId="4" fontId="8" fillId="16" borderId="2" xfId="8" quotePrefix="1" applyNumberFormat="1" applyFont="1" applyFill="1" applyBorder="1" applyAlignment="1">
      <alignment horizontal="right" vertical="center" wrapText="1"/>
    </xf>
    <xf numFmtId="1" fontId="8" fillId="17" borderId="7" xfId="8" quotePrefix="1" applyNumberFormat="1" applyFont="1" applyFill="1" applyBorder="1" applyAlignment="1">
      <alignment horizontal="center" vertical="top" wrapText="1"/>
    </xf>
    <xf numFmtId="2" fontId="8" fillId="17" borderId="7" xfId="8" quotePrefix="1" applyNumberFormat="1" applyFont="1" applyFill="1" applyBorder="1" applyAlignment="1">
      <alignment vertical="top" wrapText="1"/>
    </xf>
    <xf numFmtId="1" fontId="8" fillId="18" borderId="7" xfId="8" quotePrefix="1" applyNumberFormat="1" applyFont="1" applyFill="1" applyBorder="1" applyAlignment="1">
      <alignment horizontal="center" vertical="top" wrapText="1"/>
    </xf>
    <xf numFmtId="2" fontId="8" fillId="18" borderId="7" xfId="8" quotePrefix="1" applyNumberFormat="1" applyFont="1" applyFill="1" applyBorder="1" applyAlignment="1">
      <alignment vertical="top" wrapText="1"/>
    </xf>
    <xf numFmtId="1" fontId="8" fillId="10" borderId="1" xfId="8" quotePrefix="1" applyNumberFormat="1" applyFont="1" applyFill="1" applyAlignment="1">
      <alignment horizontal="center" vertical="top" wrapText="1"/>
    </xf>
    <xf numFmtId="3" fontId="8" fillId="0" borderId="2" xfId="8" applyNumberFormat="1" applyFont="1" applyFill="1" applyBorder="1" applyAlignment="1">
      <alignment horizontal="right" vertical="top" wrapText="1"/>
    </xf>
    <xf numFmtId="3" fontId="8" fillId="0" borderId="23" xfId="8" applyNumberFormat="1" applyFont="1" applyFill="1" applyBorder="1" applyAlignment="1">
      <alignment vertical="top"/>
    </xf>
    <xf numFmtId="1" fontId="8" fillId="10" borderId="8" xfId="8" quotePrefix="1" applyNumberFormat="1" applyFont="1" applyFill="1" applyBorder="1" applyAlignment="1">
      <alignment horizontal="center" vertical="top" wrapText="1"/>
    </xf>
    <xf numFmtId="2" fontId="8" fillId="10" borderId="8" xfId="8" quotePrefix="1" applyNumberFormat="1" applyFont="1" applyFill="1" applyBorder="1" applyAlignment="1">
      <alignment vertical="top" wrapText="1"/>
    </xf>
    <xf numFmtId="3" fontId="8" fillId="10" borderId="2" xfId="9" applyNumberFormat="1" applyFont="1" applyFill="1" applyBorder="1">
      <alignment horizontal="right" vertical="center"/>
    </xf>
    <xf numFmtId="2" fontId="8" fillId="10" borderId="9" xfId="8" quotePrefix="1" applyNumberFormat="1" applyFont="1" applyFill="1" applyBorder="1" applyAlignment="1">
      <alignment vertical="top" wrapText="1"/>
    </xf>
    <xf numFmtId="1" fontId="15" fillId="15" borderId="11" xfId="8" quotePrefix="1" applyNumberFormat="1" applyFont="1" applyFill="1" applyBorder="1" applyAlignment="1">
      <alignment horizontal="center" vertical="center" justifyLastLine="1"/>
    </xf>
    <xf numFmtId="2" fontId="15" fillId="15" borderId="12" xfId="8" quotePrefix="1" applyNumberFormat="1" applyFont="1" applyFill="1" applyBorder="1" applyAlignment="1">
      <alignment horizontal="center" vertical="top" wrapText="1"/>
    </xf>
    <xf numFmtId="0" fontId="15" fillId="0" borderId="27" xfId="0" applyFont="1" applyBorder="1" applyAlignment="1">
      <alignment vertical="top"/>
    </xf>
    <xf numFmtId="1" fontId="15" fillId="16" borderId="13" xfId="8" quotePrefix="1" applyNumberFormat="1" applyFont="1" applyFill="1" applyBorder="1" applyAlignment="1">
      <alignment horizontal="center" vertical="center" justifyLastLine="1"/>
    </xf>
    <xf numFmtId="2" fontId="15" fillId="16" borderId="1" xfId="8" quotePrefix="1" applyNumberFormat="1" applyFont="1" applyFill="1" applyAlignment="1">
      <alignment vertical="top" wrapText="1"/>
    </xf>
    <xf numFmtId="0" fontId="15" fillId="0" borderId="28" xfId="0" applyFont="1" applyBorder="1" applyAlignment="1">
      <alignment vertical="top"/>
    </xf>
    <xf numFmtId="1" fontId="15" fillId="17" borderId="13" xfId="8" quotePrefix="1" applyNumberFormat="1" applyFont="1" applyFill="1" applyBorder="1" applyAlignment="1">
      <alignment horizontal="center" vertical="center" justifyLastLine="1"/>
    </xf>
    <xf numFmtId="1" fontId="15" fillId="18" borderId="13" xfId="8" quotePrefix="1" applyNumberFormat="1" applyFont="1" applyFill="1" applyBorder="1" applyAlignment="1">
      <alignment horizontal="center" vertical="center" justifyLastLine="1"/>
    </xf>
    <xf numFmtId="1" fontId="15" fillId="10" borderId="13" xfId="8" quotePrefix="1" applyNumberFormat="1" applyFont="1" applyFill="1" applyBorder="1" applyAlignment="1">
      <alignment horizontal="center" vertical="center" justifyLastLine="1"/>
    </xf>
    <xf numFmtId="1" fontId="15" fillId="10" borderId="14" xfId="8" quotePrefix="1" applyNumberFormat="1" applyFont="1" applyFill="1" applyBorder="1" applyAlignment="1">
      <alignment horizontal="center" vertical="center" justifyLastLine="1"/>
    </xf>
    <xf numFmtId="2" fontId="15" fillId="0" borderId="10" xfId="8" quotePrefix="1" applyNumberFormat="1" applyFont="1" applyFill="1" applyBorder="1" applyAlignment="1">
      <alignment vertical="top" wrapText="1"/>
    </xf>
    <xf numFmtId="0" fontId="15" fillId="0" borderId="29" xfId="0" applyFont="1" applyBorder="1" applyAlignment="1">
      <alignment vertical="top"/>
    </xf>
    <xf numFmtId="1" fontId="8" fillId="15" borderId="15" xfId="8" quotePrefix="1" applyNumberFormat="1" applyFont="1" applyFill="1" applyBorder="1" applyAlignment="1">
      <alignment horizontal="center" vertical="center" justifyLastLine="1"/>
    </xf>
    <xf numFmtId="2" fontId="8" fillId="15" borderId="16" xfId="8" quotePrefix="1" applyNumberFormat="1" applyFont="1" applyFill="1" applyBorder="1" applyAlignment="1">
      <alignment vertical="center" wrapText="1"/>
    </xf>
    <xf numFmtId="1" fontId="8" fillId="16" borderId="17" xfId="8" quotePrefix="1" applyNumberFormat="1" applyFont="1" applyFill="1" applyBorder="1" applyAlignment="1">
      <alignment horizontal="center" vertical="center" justifyLastLine="1"/>
    </xf>
    <xf numFmtId="2" fontId="8" fillId="16" borderId="1" xfId="8" quotePrefix="1" applyNumberFormat="1" applyFont="1" applyFill="1" applyAlignment="1">
      <alignment vertical="center" wrapText="1"/>
    </xf>
    <xf numFmtId="1" fontId="8" fillId="17" borderId="17" xfId="8" quotePrefix="1" applyNumberFormat="1" applyFont="1" applyFill="1" applyBorder="1" applyAlignment="1">
      <alignment horizontal="center" vertical="center" justifyLastLine="1"/>
    </xf>
    <xf numFmtId="2" fontId="8" fillId="17" borderId="1" xfId="8" quotePrefix="1" applyNumberFormat="1" applyFont="1" applyFill="1" applyAlignment="1">
      <alignment vertical="center" wrapText="1"/>
    </xf>
    <xf numFmtId="1" fontId="8" fillId="18" borderId="17" xfId="8" quotePrefix="1" applyNumberFormat="1" applyFont="1" applyFill="1" applyBorder="1" applyAlignment="1">
      <alignment horizontal="center" vertical="center" justifyLastLine="1"/>
    </xf>
    <xf numFmtId="2" fontId="8" fillId="18" borderId="1" xfId="8" quotePrefix="1" applyNumberFormat="1" applyFont="1" applyFill="1" applyAlignment="1">
      <alignment vertical="center" wrapText="1"/>
    </xf>
    <xf numFmtId="1" fontId="8" fillId="10" borderId="17" xfId="8" quotePrefix="1" applyNumberFormat="1" applyFont="1" applyFill="1" applyBorder="1" applyAlignment="1">
      <alignment horizontal="center" vertical="center" justifyLastLine="1"/>
    </xf>
    <xf numFmtId="2" fontId="8" fillId="0" borderId="1" xfId="8" quotePrefix="1" applyNumberFormat="1" applyFont="1" applyFill="1" applyAlignment="1">
      <alignment vertical="center" wrapText="1"/>
    </xf>
    <xf numFmtId="1" fontId="8" fillId="18" borderId="13" xfId="8" quotePrefix="1" applyNumberFormat="1" applyFont="1" applyFill="1" applyBorder="1" applyAlignment="1">
      <alignment horizontal="center" vertical="center" justifyLastLine="1"/>
    </xf>
    <xf numFmtId="4" fontId="8" fillId="18" borderId="2" xfId="8" quotePrefix="1" applyNumberFormat="1" applyFont="1" applyFill="1" applyBorder="1" applyAlignment="1">
      <alignment horizontal="right" vertical="center" wrapText="1"/>
    </xf>
    <xf numFmtId="0" fontId="15" fillId="0" borderId="30" xfId="0" applyFont="1" applyBorder="1" applyAlignment="1">
      <alignment vertical="top"/>
    </xf>
    <xf numFmtId="1" fontId="8" fillId="10" borderId="13" xfId="8" quotePrefix="1" applyNumberFormat="1" applyFont="1" applyFill="1" applyBorder="1" applyAlignment="1">
      <alignment horizontal="center" vertical="center" justifyLastLine="1"/>
    </xf>
    <xf numFmtId="4" fontId="8" fillId="18" borderId="34" xfId="8" quotePrefix="1" applyNumberFormat="1" applyFont="1" applyFill="1" applyBorder="1" applyAlignment="1">
      <alignment horizontal="right" vertical="top" wrapText="1"/>
    </xf>
    <xf numFmtId="1" fontId="8" fillId="10" borderId="18" xfId="8" quotePrefix="1" applyNumberFormat="1" applyFont="1" applyFill="1" applyBorder="1" applyAlignment="1">
      <alignment horizontal="center" vertical="center" justifyLastLine="1"/>
    </xf>
    <xf numFmtId="2" fontId="8" fillId="0" borderId="19" xfId="8" quotePrefix="1" applyNumberFormat="1" applyFont="1" applyFill="1" applyBorder="1" applyAlignment="1">
      <alignment vertical="center" wrapText="1"/>
    </xf>
    <xf numFmtId="4" fontId="8" fillId="0" borderId="33" xfId="8" quotePrefix="1" applyNumberFormat="1" applyFont="1" applyFill="1" applyBorder="1" applyAlignment="1">
      <alignment horizontal="right" vertical="center" wrapText="1"/>
    </xf>
    <xf numFmtId="2" fontId="15" fillId="15" borderId="12" xfId="8" quotePrefix="1" applyNumberFormat="1" applyFont="1" applyFill="1" applyBorder="1" applyAlignment="1">
      <alignment horizontal="center" vertical="center" wrapText="1"/>
    </xf>
    <xf numFmtId="2" fontId="15" fillId="16" borderId="1" xfId="8" quotePrefix="1" applyNumberFormat="1" applyFont="1" applyFill="1" applyAlignment="1">
      <alignment vertical="center" wrapText="1"/>
    </xf>
    <xf numFmtId="2" fontId="15" fillId="17" borderId="1" xfId="8" quotePrefix="1" applyNumberFormat="1" applyFont="1" applyFill="1" applyAlignment="1">
      <alignment vertical="center" wrapText="1"/>
    </xf>
    <xf numFmtId="2" fontId="15" fillId="18" borderId="1" xfId="8" quotePrefix="1" applyNumberFormat="1" applyFont="1" applyFill="1" applyAlignment="1">
      <alignment vertical="center" wrapText="1"/>
    </xf>
    <xf numFmtId="2" fontId="15" fillId="0" borderId="1" xfId="8" quotePrefix="1" applyNumberFormat="1" applyFont="1" applyFill="1" applyAlignment="1">
      <alignment vertical="center" wrapText="1"/>
    </xf>
    <xf numFmtId="4" fontId="8" fillId="0" borderId="35" xfId="8" quotePrefix="1" applyNumberFormat="1" applyFont="1" applyFill="1" applyBorder="1" applyAlignment="1">
      <alignment horizontal="right" vertical="center" wrapText="1"/>
    </xf>
    <xf numFmtId="3" fontId="8" fillId="10" borderId="1" xfId="8" quotePrefix="1" applyNumberFormat="1" applyFont="1" applyFill="1" applyAlignment="1">
      <alignment horizontal="left" vertical="top" wrapText="1"/>
    </xf>
    <xf numFmtId="3" fontId="8" fillId="10" borderId="1" xfId="9" applyNumberFormat="1" applyFont="1" applyFill="1" applyAlignment="1">
      <alignment horizontal="left" vertical="top" wrapText="1"/>
    </xf>
    <xf numFmtId="1" fontId="8" fillId="10" borderId="33" xfId="8" quotePrefix="1" applyNumberFormat="1" applyFont="1" applyFill="1" applyBorder="1" applyAlignment="1">
      <alignment horizontal="center" vertical="center" justifyLastLine="1"/>
    </xf>
    <xf numFmtId="0" fontId="8" fillId="0" borderId="33" xfId="8" quotePrefix="1" applyNumberFormat="1" applyFont="1" applyFill="1" applyBorder="1" applyAlignment="1">
      <alignment horizontal="left" vertical="center" wrapText="1"/>
    </xf>
    <xf numFmtId="4" fontId="8" fillId="0" borderId="33" xfId="5" applyNumberFormat="1" applyFont="1" applyFill="1" applyBorder="1">
      <alignment vertical="center"/>
    </xf>
    <xf numFmtId="1" fontId="8" fillId="18" borderId="33" xfId="8" quotePrefix="1" applyNumberFormat="1" applyFont="1" applyFill="1" applyBorder="1" applyAlignment="1">
      <alignment horizontal="center" vertical="center" justifyLastLine="1"/>
    </xf>
    <xf numFmtId="2" fontId="8" fillId="18" borderId="33" xfId="8" quotePrefix="1" applyNumberFormat="1" applyFont="1" applyFill="1" applyBorder="1" applyAlignment="1">
      <alignment vertical="top" wrapText="1"/>
    </xf>
    <xf numFmtId="2" fontId="8" fillId="0" borderId="33" xfId="8" quotePrefix="1" applyNumberFormat="1" applyFont="1" applyFill="1" applyBorder="1" applyAlignment="1">
      <alignment vertical="top" wrapText="1"/>
    </xf>
    <xf numFmtId="0" fontId="8" fillId="0" borderId="0" xfId="0" applyFont="1"/>
    <xf numFmtId="165" fontId="15" fillId="0" borderId="23" xfId="0" applyNumberFormat="1" applyFont="1" applyBorder="1" applyAlignment="1">
      <alignment vertical="top"/>
    </xf>
    <xf numFmtId="4" fontId="8" fillId="17" borderId="4" xfId="5" applyNumberFormat="1" applyFont="1" applyFill="1" applyBorder="1" applyAlignment="1">
      <alignment vertical="top" wrapText="1"/>
    </xf>
    <xf numFmtId="1" fontId="8" fillId="18" borderId="20" xfId="8" quotePrefix="1" applyNumberFormat="1" applyFont="1" applyFill="1" applyBorder="1" applyAlignment="1">
      <alignment horizontal="center" vertical="center" justifyLastLine="1"/>
    </xf>
    <xf numFmtId="1" fontId="8" fillId="0" borderId="20" xfId="8" quotePrefix="1" applyNumberFormat="1" applyFont="1" applyFill="1" applyBorder="1" applyAlignment="1">
      <alignment horizontal="center" vertical="center" justifyLastLine="1"/>
    </xf>
    <xf numFmtId="4" fontId="8" fillId="0" borderId="2" xfId="1" applyNumberFormat="1" applyFont="1" applyFill="1" applyBorder="1"/>
    <xf numFmtId="1" fontId="8" fillId="10" borderId="20" xfId="8" quotePrefix="1" applyNumberFormat="1" applyFont="1" applyFill="1" applyBorder="1" applyAlignment="1">
      <alignment horizontal="center" vertical="center" justifyLastLine="1"/>
    </xf>
    <xf numFmtId="1" fontId="8" fillId="17" borderId="33" xfId="8" quotePrefix="1" applyNumberFormat="1" applyFont="1" applyFill="1" applyBorder="1" applyAlignment="1">
      <alignment horizontal="center" vertical="center" justifyLastLine="1"/>
    </xf>
    <xf numFmtId="2" fontId="8" fillId="17" borderId="33" xfId="8" quotePrefix="1" applyNumberFormat="1" applyFont="1" applyFill="1" applyBorder="1" applyAlignment="1">
      <alignment vertical="top" wrapText="1"/>
    </xf>
    <xf numFmtId="2" fontId="8" fillId="10" borderId="33" xfId="8" quotePrefix="1" applyNumberFormat="1" applyFont="1" applyFill="1" applyBorder="1" applyAlignment="1">
      <alignment vertical="top" wrapText="1"/>
    </xf>
    <xf numFmtId="4" fontId="8" fillId="0" borderId="33" xfId="11" applyNumberFormat="1" applyFont="1" applyFill="1" applyBorder="1">
      <alignment horizontal="right" vertical="center"/>
    </xf>
    <xf numFmtId="1" fontId="8" fillId="16" borderId="20" xfId="8" quotePrefix="1" applyNumberFormat="1" applyFont="1" applyFill="1" applyBorder="1" applyAlignment="1">
      <alignment horizontal="center" vertical="center" justifyLastLine="1"/>
    </xf>
    <xf numFmtId="4" fontId="8" fillId="16" borderId="2" xfId="11" applyNumberFormat="1" applyFont="1" applyFill="1" applyBorder="1">
      <alignment horizontal="right" vertical="center"/>
    </xf>
    <xf numFmtId="1" fontId="8" fillId="17" borderId="20" xfId="8" quotePrefix="1" applyNumberFormat="1" applyFont="1" applyFill="1" applyBorder="1" applyAlignment="1">
      <alignment horizontal="center" vertical="center" justifyLastLine="1"/>
    </xf>
    <xf numFmtId="4" fontId="8" fillId="17" borderId="2" xfId="11" applyNumberFormat="1" applyFont="1" applyFill="1" applyBorder="1">
      <alignment horizontal="right" vertical="center"/>
    </xf>
    <xf numFmtId="0" fontId="15" fillId="0" borderId="23" xfId="0" applyFont="1" applyBorder="1"/>
    <xf numFmtId="3" fontId="8" fillId="0" borderId="23" xfId="9" applyNumberFormat="1" applyFont="1" applyBorder="1" applyAlignment="1">
      <alignment horizontal="left" vertical="center"/>
    </xf>
    <xf numFmtId="0" fontId="24" fillId="0" borderId="0" xfId="0" applyFont="1" applyAlignment="1">
      <alignment horizontal="center" vertical="top"/>
    </xf>
    <xf numFmtId="0" fontId="24" fillId="0" borderId="23" xfId="0" applyFont="1" applyBorder="1" applyAlignment="1">
      <alignment vertical="top"/>
    </xf>
    <xf numFmtId="4" fontId="8" fillId="0" borderId="2" xfId="8" quotePrefix="1" applyNumberFormat="1" applyFont="1" applyFill="1" applyBorder="1" applyAlignment="1">
      <alignment vertical="top" wrapText="1"/>
    </xf>
    <xf numFmtId="4" fontId="8" fillId="18" borderId="1" xfId="5" applyNumberFormat="1" applyFont="1" applyFill="1" applyAlignment="1">
      <alignment vertical="top" wrapText="1"/>
    </xf>
    <xf numFmtId="0" fontId="24" fillId="0" borderId="23" xfId="0" applyFont="1" applyBorder="1" applyAlignment="1">
      <alignment horizontal="justify" vertical="top"/>
    </xf>
    <xf numFmtId="0" fontId="22" fillId="0" borderId="23" xfId="0" applyFont="1" applyBorder="1" applyAlignment="1">
      <alignment horizontal="justify" vertical="top"/>
    </xf>
    <xf numFmtId="0" fontId="25" fillId="0" borderId="23" xfId="0" applyFont="1" applyBorder="1" applyAlignment="1">
      <alignment vertical="top"/>
    </xf>
    <xf numFmtId="2" fontId="8" fillId="13" borderId="1" xfId="7" quotePrefix="1" applyNumberFormat="1" applyFont="1" applyFill="1" applyAlignment="1">
      <alignment vertical="center" wrapText="1"/>
    </xf>
    <xf numFmtId="3" fontId="8" fillId="10" borderId="2" xfId="5" applyNumberFormat="1" applyFont="1" applyFill="1" applyBorder="1">
      <alignment vertical="center"/>
    </xf>
    <xf numFmtId="2" fontId="8" fillId="17" borderId="6" xfId="8" quotePrefix="1" applyNumberFormat="1" applyFont="1" applyFill="1" applyBorder="1" applyAlignment="1">
      <alignment vertical="top" wrapText="1"/>
    </xf>
    <xf numFmtId="2" fontId="8" fillId="18" borderId="6" xfId="8" quotePrefix="1" applyNumberFormat="1" applyFont="1" applyFill="1" applyBorder="1" applyAlignment="1">
      <alignment vertical="top" wrapText="1"/>
    </xf>
    <xf numFmtId="165" fontId="8" fillId="0" borderId="7" xfId="9" applyNumberFormat="1" applyFont="1" applyBorder="1" applyAlignment="1">
      <alignment horizontal="right" vertical="top"/>
    </xf>
    <xf numFmtId="2" fontId="8" fillId="10" borderId="1" xfId="8" quotePrefix="1" applyNumberFormat="1" applyFont="1" applyFill="1" applyAlignment="1">
      <alignment vertical="center" wrapText="1"/>
    </xf>
    <xf numFmtId="1" fontId="8" fillId="10" borderId="2" xfId="8" quotePrefix="1" applyNumberFormat="1" applyFont="1" applyFill="1" applyBorder="1" applyAlignment="1">
      <alignment horizontal="center" vertical="center" justifyLastLine="1"/>
    </xf>
    <xf numFmtId="2" fontId="8" fillId="10" borderId="2" xfId="8" quotePrefix="1" applyNumberFormat="1" applyFont="1" applyFill="1" applyBorder="1" applyAlignment="1">
      <alignment vertical="top" wrapText="1"/>
    </xf>
    <xf numFmtId="1" fontId="8" fillId="10" borderId="0" xfId="8" quotePrefix="1" applyNumberFormat="1" applyFont="1" applyFill="1" applyBorder="1" applyAlignment="1">
      <alignment horizontal="center" vertical="center" justifyLastLine="1"/>
    </xf>
    <xf numFmtId="2" fontId="8" fillId="10" borderId="0" xfId="8" quotePrefix="1" applyNumberFormat="1" applyFont="1" applyFill="1" applyBorder="1" applyAlignment="1">
      <alignment vertical="top" wrapText="1"/>
    </xf>
    <xf numFmtId="4" fontId="20" fillId="16" borderId="2" xfId="5" applyNumberFormat="1" applyFont="1" applyFill="1" applyBorder="1">
      <alignment vertical="center"/>
    </xf>
    <xf numFmtId="1" fontId="8" fillId="0" borderId="3" xfId="8" quotePrefix="1" applyNumberFormat="1" applyFont="1" applyFill="1" applyBorder="1" applyAlignment="1">
      <alignment horizontal="center" vertical="center"/>
    </xf>
    <xf numFmtId="1" fontId="8" fillId="0" borderId="1" xfId="8" quotePrefix="1" applyNumberFormat="1" applyFont="1" applyFill="1" applyAlignment="1">
      <alignment horizontal="center" vertical="center"/>
    </xf>
    <xf numFmtId="4" fontId="8" fillId="15" borderId="2" xfId="9" applyNumberFormat="1" applyFont="1" applyFill="1" applyBorder="1">
      <alignment horizontal="right" vertical="center"/>
    </xf>
    <xf numFmtId="4" fontId="8" fillId="16" borderId="2" xfId="9" applyNumberFormat="1" applyFont="1" applyFill="1" applyBorder="1">
      <alignment horizontal="right" vertical="center"/>
    </xf>
    <xf numFmtId="4" fontId="8" fillId="18" borderId="2" xfId="8" quotePrefix="1" applyNumberFormat="1" applyFont="1" applyFill="1" applyBorder="1" applyAlignment="1">
      <alignment horizontal="left" vertical="top" wrapText="1"/>
    </xf>
    <xf numFmtId="4" fontId="8" fillId="0" borderId="2" xfId="8" quotePrefix="1" applyNumberFormat="1" applyFont="1" applyFill="1" applyBorder="1" applyAlignment="1">
      <alignment horizontal="left" vertical="top" wrapText="1"/>
    </xf>
    <xf numFmtId="1" fontId="8" fillId="10" borderId="1" xfId="9" applyNumberFormat="1" applyFont="1" applyFill="1" applyAlignment="1">
      <alignment horizontal="center" vertical="center"/>
    </xf>
    <xf numFmtId="4" fontId="8" fillId="10" borderId="1" xfId="9" applyNumberFormat="1" applyFont="1" applyFill="1" applyAlignment="1">
      <alignment horizontal="left" vertical="top" wrapText="1"/>
    </xf>
    <xf numFmtId="166" fontId="8" fillId="18" borderId="1" xfId="8" quotePrefix="1" applyNumberFormat="1" applyFont="1" applyFill="1" applyAlignment="1">
      <alignment horizontal="center" vertical="center" justifyLastLine="1"/>
    </xf>
    <xf numFmtId="0" fontId="8" fillId="10" borderId="1" xfId="8" quotePrefix="1" applyFont="1" applyFill="1" applyAlignment="1">
      <alignment horizontal="center" vertical="center" justifyLastLine="1"/>
    </xf>
    <xf numFmtId="2" fontId="8" fillId="0" borderId="1" xfId="8" quotePrefix="1" applyNumberFormat="1" applyFont="1" applyFill="1" applyAlignment="1">
      <alignment horizontal="left" vertical="top" wrapText="1"/>
    </xf>
    <xf numFmtId="4" fontId="8" fillId="18" borderId="2" xfId="8" quotePrefix="1" applyNumberFormat="1" applyFont="1" applyFill="1" applyBorder="1" applyAlignment="1">
      <alignment vertical="center" justifyLastLine="1"/>
    </xf>
    <xf numFmtId="1" fontId="8" fillId="10" borderId="33" xfId="22" quotePrefix="1" applyNumberFormat="1" applyFont="1" applyFill="1" applyBorder="1" applyAlignment="1">
      <alignment horizontal="center" vertical="center" justifyLastLine="1"/>
    </xf>
    <xf numFmtId="2" fontId="8" fillId="0" borderId="33" xfId="22" quotePrefix="1" applyNumberFormat="1" applyFont="1" applyFill="1" applyBorder="1" applyAlignment="1">
      <alignment vertical="top" wrapText="1"/>
    </xf>
    <xf numFmtId="0" fontId="24" fillId="0" borderId="24" xfId="0" applyFont="1" applyBorder="1" applyAlignment="1">
      <alignment vertical="top"/>
    </xf>
    <xf numFmtId="0" fontId="24" fillId="0" borderId="25" xfId="0" applyFont="1" applyBorder="1" applyAlignment="1">
      <alignment vertical="top"/>
    </xf>
    <xf numFmtId="0" fontId="24" fillId="0" borderId="26" xfId="0" applyFont="1" applyBorder="1" applyAlignment="1">
      <alignment vertical="top"/>
    </xf>
    <xf numFmtId="0" fontId="26" fillId="0" borderId="23" xfId="0" applyFont="1" applyBorder="1" applyAlignment="1">
      <alignment vertical="top"/>
    </xf>
    <xf numFmtId="4" fontId="8" fillId="18" borderId="2" xfId="8" quotePrefix="1" applyNumberFormat="1" applyFont="1" applyFill="1" applyBorder="1" applyAlignment="1">
      <alignment horizontal="right" vertical="center"/>
    </xf>
    <xf numFmtId="4" fontId="8" fillId="17" borderId="2" xfId="8" quotePrefix="1" applyNumberFormat="1" applyFont="1" applyFill="1" applyBorder="1" applyAlignment="1">
      <alignment horizontal="right" vertical="center"/>
    </xf>
    <xf numFmtId="0" fontId="22" fillId="0" borderId="24" xfId="0" applyFont="1" applyBorder="1" applyAlignment="1">
      <alignment vertical="top"/>
    </xf>
    <xf numFmtId="0" fontId="22" fillId="0" borderId="25" xfId="0" applyFont="1" applyBorder="1" applyAlignment="1">
      <alignment vertical="top"/>
    </xf>
    <xf numFmtId="0" fontId="22" fillId="0" borderId="26" xfId="0" applyFont="1" applyBorder="1" applyAlignment="1">
      <alignment vertical="top"/>
    </xf>
    <xf numFmtId="1" fontId="8" fillId="15" borderId="1" xfId="8" quotePrefix="1" applyNumberFormat="1" applyFont="1" applyFill="1" applyAlignment="1">
      <alignment horizontal="center" vertical="center" wrapText="1" justifyLastLine="1"/>
    </xf>
    <xf numFmtId="4" fontId="8" fillId="18" borderId="2" xfId="1" quotePrefix="1" applyNumberFormat="1" applyFont="1" applyFill="1" applyBorder="1" applyAlignment="1">
      <alignment horizontal="right" vertical="top" wrapText="1"/>
    </xf>
    <xf numFmtId="4" fontId="8" fillId="15" borderId="2" xfId="11" applyNumberFormat="1" applyFont="1" applyFill="1" applyBorder="1" applyAlignment="1">
      <alignment horizontal="right" vertical="center" wrapText="1"/>
    </xf>
    <xf numFmtId="4" fontId="8" fillId="16" borderId="2" xfId="5" applyNumberFormat="1" applyFont="1" applyFill="1" applyBorder="1" applyAlignment="1">
      <alignment horizontal="right" vertical="center"/>
    </xf>
    <xf numFmtId="0" fontId="24" fillId="0" borderId="23" xfId="0" applyFont="1" applyBorder="1" applyAlignment="1">
      <alignment horizontal="left" vertical="top"/>
    </xf>
    <xf numFmtId="2" fontId="8" fillId="15" borderId="32" xfId="8" quotePrefix="1" applyNumberFormat="1" applyFont="1" applyFill="1" applyBorder="1" applyAlignment="1">
      <alignment vertical="top" wrapText="1"/>
    </xf>
    <xf numFmtId="0" fontId="8" fillId="15" borderId="33" xfId="0" applyFont="1" applyFill="1" applyBorder="1"/>
    <xf numFmtId="3" fontId="8" fillId="10" borderId="33" xfId="9" applyNumberFormat="1" applyFont="1" applyFill="1" applyBorder="1">
      <alignment horizontal="right" vertical="center"/>
    </xf>
    <xf numFmtId="2" fontId="8" fillId="16" borderId="32" xfId="8" quotePrefix="1" applyNumberFormat="1" applyFont="1" applyFill="1" applyBorder="1" applyAlignment="1">
      <alignment vertical="top" wrapText="1"/>
    </xf>
    <xf numFmtId="0" fontId="8" fillId="16" borderId="33" xfId="0" applyFont="1" applyFill="1" applyBorder="1" applyAlignment="1">
      <alignment vertical="top" wrapText="1"/>
    </xf>
    <xf numFmtId="2" fontId="8" fillId="17" borderId="32" xfId="8" quotePrefix="1" applyNumberFormat="1" applyFont="1" applyFill="1" applyBorder="1" applyAlignment="1">
      <alignment vertical="top" wrapText="1"/>
    </xf>
    <xf numFmtId="0" fontId="8" fillId="21" borderId="33" xfId="0" applyFont="1" applyFill="1" applyBorder="1" applyAlignment="1">
      <alignment horizontal="right" vertical="top" wrapText="1"/>
    </xf>
    <xf numFmtId="2" fontId="8" fillId="18" borderId="32" xfId="8" quotePrefix="1" applyNumberFormat="1" applyFont="1" applyFill="1" applyBorder="1" applyAlignment="1">
      <alignment vertical="top" wrapText="1"/>
    </xf>
    <xf numFmtId="2" fontId="8" fillId="10" borderId="32" xfId="8" quotePrefix="1" applyNumberFormat="1" applyFont="1" applyFill="1" applyBorder="1" applyAlignment="1">
      <alignment vertical="top" wrapText="1"/>
    </xf>
    <xf numFmtId="0" fontId="8" fillId="21" borderId="33" xfId="0" applyFont="1" applyFill="1" applyBorder="1" applyAlignment="1">
      <alignment horizontal="right"/>
    </xf>
    <xf numFmtId="2" fontId="8" fillId="0" borderId="32" xfId="8" quotePrefix="1" applyNumberFormat="1" applyFont="1" applyFill="1" applyBorder="1" applyAlignment="1">
      <alignment vertical="top" wrapText="1"/>
    </xf>
    <xf numFmtId="3" fontId="8" fillId="10" borderId="2" xfId="9" applyNumberFormat="1" applyFont="1" applyFill="1" applyBorder="1" applyAlignment="1">
      <alignment horizontal="left" vertical="center"/>
    </xf>
    <xf numFmtId="1" fontId="8" fillId="21" borderId="22" xfId="0" applyNumberFormat="1" applyFont="1" applyFill="1" applyBorder="1" applyAlignment="1">
      <alignment horizontal="center" vertical="center"/>
    </xf>
    <xf numFmtId="0" fontId="8" fillId="21" borderId="22" xfId="0" applyFont="1" applyFill="1" applyBorder="1" applyAlignment="1">
      <alignment vertical="top" wrapText="1"/>
    </xf>
    <xf numFmtId="4" fontId="8" fillId="21" borderId="2" xfId="0" applyNumberFormat="1" applyFont="1" applyFill="1" applyBorder="1" applyAlignment="1">
      <alignment horizontal="right" vertical="top" wrapText="1"/>
    </xf>
    <xf numFmtId="2" fontId="24" fillId="0" borderId="23" xfId="0" applyNumberFormat="1" applyFont="1" applyBorder="1" applyAlignment="1">
      <alignment vertical="top"/>
    </xf>
    <xf numFmtId="3" fontId="26" fillId="0" borderId="23" xfId="9" applyNumberFormat="1" applyFont="1" applyBorder="1" applyAlignment="1">
      <alignment vertical="top"/>
    </xf>
    <xf numFmtId="4" fontId="8" fillId="0" borderId="0" xfId="5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" fontId="8" fillId="18" borderId="33" xfId="11" applyNumberFormat="1" applyFont="1" applyFill="1" applyBorder="1" applyAlignment="1">
      <alignment vertical="center"/>
    </xf>
    <xf numFmtId="3" fontId="8" fillId="0" borderId="2" xfId="8" quotePrefix="1" applyNumberFormat="1" applyFont="1" applyFill="1" applyBorder="1" applyAlignment="1">
      <alignment horizontal="left" vertical="top" wrapText="1"/>
    </xf>
    <xf numFmtId="3" fontId="8" fillId="0" borderId="23" xfId="8" quotePrefix="1" applyNumberFormat="1" applyFont="1" applyFill="1" applyBorder="1" applyAlignment="1">
      <alignment vertical="top"/>
    </xf>
    <xf numFmtId="0" fontId="15" fillId="0" borderId="23" xfId="8" quotePrefix="1" applyNumberFormat="1" applyFont="1" applyFill="1" applyBorder="1" applyAlignment="1">
      <alignment vertical="top"/>
    </xf>
    <xf numFmtId="3" fontId="8" fillId="10" borderId="2" xfId="8" quotePrefix="1" applyNumberFormat="1" applyFont="1" applyFill="1" applyBorder="1" applyAlignment="1">
      <alignment horizontal="right" vertical="top" wrapText="1"/>
    </xf>
    <xf numFmtId="0" fontId="15" fillId="10" borderId="2" xfId="0" applyFont="1" applyFill="1" applyBorder="1"/>
    <xf numFmtId="2" fontId="8" fillId="0" borderId="3" xfId="8" quotePrefix="1" applyNumberFormat="1" applyFont="1" applyFill="1" applyBorder="1" applyAlignment="1">
      <alignment vertical="top" wrapText="1"/>
    </xf>
    <xf numFmtId="1" fontId="8" fillId="9" borderId="4" xfId="6" quotePrefix="1" applyNumberFormat="1" applyFont="1" applyFill="1" applyBorder="1" applyAlignment="1">
      <alignment horizontal="center" vertical="center" justifyLastLine="1"/>
    </xf>
    <xf numFmtId="2" fontId="8" fillId="9" borderId="4" xfId="6" quotePrefix="1" applyNumberFormat="1" applyFont="1" applyFill="1" applyBorder="1" applyAlignment="1">
      <alignment vertical="top" wrapText="1"/>
    </xf>
    <xf numFmtId="0" fontId="8" fillId="11" borderId="2" xfId="0" applyFont="1" applyFill="1" applyBorder="1"/>
    <xf numFmtId="1" fontId="8" fillId="18" borderId="2" xfId="8" quotePrefix="1" applyNumberFormat="1" applyFont="1" applyFill="1" applyBorder="1" applyAlignment="1">
      <alignment horizontal="center" vertical="center" justifyLastLine="1"/>
    </xf>
    <xf numFmtId="2" fontId="8" fillId="18" borderId="2" xfId="8" quotePrefix="1" applyNumberFormat="1" applyFont="1" applyFill="1" applyBorder="1" applyAlignment="1">
      <alignment vertical="top" wrapText="1"/>
    </xf>
    <xf numFmtId="2" fontId="8" fillId="0" borderId="2" xfId="8" quotePrefix="1" applyNumberFormat="1" applyFont="1" applyFill="1" applyBorder="1" applyAlignment="1">
      <alignment vertical="top" wrapText="1"/>
    </xf>
    <xf numFmtId="1" fontId="8" fillId="17" borderId="2" xfId="8" quotePrefix="1" applyNumberFormat="1" applyFont="1" applyFill="1" applyBorder="1" applyAlignment="1">
      <alignment horizontal="center" vertical="center" justifyLastLine="1"/>
    </xf>
    <xf numFmtId="2" fontId="8" fillId="17" borderId="2" xfId="8" quotePrefix="1" applyNumberFormat="1" applyFont="1" applyFill="1" applyBorder="1" applyAlignment="1">
      <alignment vertical="top" wrapText="1"/>
    </xf>
    <xf numFmtId="1" fontId="8" fillId="16" borderId="2" xfId="8" quotePrefix="1" applyNumberFormat="1" applyFont="1" applyFill="1" applyBorder="1" applyAlignment="1">
      <alignment horizontal="center" vertical="center" justifyLastLine="1"/>
    </xf>
    <xf numFmtId="2" fontId="8" fillId="9" borderId="4" xfId="6" quotePrefix="1" applyNumberFormat="1" applyFont="1" applyFill="1" applyBorder="1" applyAlignment="1">
      <alignment vertical="center" wrapText="1"/>
    </xf>
    <xf numFmtId="1" fontId="8" fillId="17" borderId="22" xfId="8" applyNumberFormat="1" applyFont="1" applyFill="1" applyBorder="1" applyAlignment="1" applyProtection="1">
      <alignment horizontal="center" vertical="center"/>
    </xf>
    <xf numFmtId="0" fontId="8" fillId="17" borderId="31" xfId="16" applyFont="1" applyFill="1" applyBorder="1" applyAlignment="1">
      <alignment wrapText="1"/>
    </xf>
    <xf numFmtId="0" fontId="15" fillId="10" borderId="0" xfId="0" applyFont="1" applyFill="1" applyAlignment="1">
      <alignment vertical="top"/>
    </xf>
    <xf numFmtId="0" fontId="15" fillId="10" borderId="0" xfId="0" applyFont="1" applyFill="1"/>
    <xf numFmtId="1" fontId="8" fillId="18" borderId="22" xfId="8" applyNumberFormat="1" applyFont="1" applyFill="1" applyBorder="1" applyAlignment="1" applyProtection="1">
      <alignment horizontal="center" vertical="center"/>
    </xf>
    <xf numFmtId="0" fontId="8" fillId="18" borderId="31" xfId="16" applyFont="1" applyFill="1" applyBorder="1" applyAlignment="1">
      <alignment wrapText="1"/>
    </xf>
    <xf numFmtId="1" fontId="8" fillId="0" borderId="22" xfId="8" applyNumberFormat="1" applyFont="1" applyFill="1" applyBorder="1" applyAlignment="1" applyProtection="1">
      <alignment horizontal="center" vertical="center"/>
    </xf>
    <xf numFmtId="0" fontId="8" fillId="0" borderId="31" xfId="16" applyFont="1" applyBorder="1" applyAlignment="1">
      <alignment wrapText="1"/>
    </xf>
    <xf numFmtId="1" fontId="8" fillId="27" borderId="1" xfId="8" quotePrefix="1" applyNumberFormat="1" applyFont="1" applyFill="1" applyAlignment="1">
      <alignment horizontal="center" vertical="center" justifyLastLine="1"/>
    </xf>
    <xf numFmtId="2" fontId="8" fillId="27" borderId="1" xfId="8" quotePrefix="1" applyNumberFormat="1" applyFont="1" applyFill="1" applyAlignment="1">
      <alignment vertical="top" wrapText="1"/>
    </xf>
    <xf numFmtId="4" fontId="8" fillId="27" borderId="2" xfId="9" applyNumberFormat="1" applyFont="1" applyFill="1" applyBorder="1">
      <alignment horizontal="right" vertical="center"/>
    </xf>
    <xf numFmtId="1" fontId="8" fillId="28" borderId="22" xfId="8" applyNumberFormat="1" applyFont="1" applyFill="1" applyBorder="1" applyAlignment="1" applyProtection="1">
      <alignment horizontal="center" vertical="center"/>
    </xf>
    <xf numFmtId="2" fontId="8" fillId="28" borderId="22" xfId="8" applyNumberFormat="1" applyFont="1" applyFill="1" applyBorder="1" applyAlignment="1" applyProtection="1">
      <alignment vertical="top" wrapText="1"/>
    </xf>
    <xf numFmtId="1" fontId="8" fillId="29" borderId="22" xfId="8" applyNumberFormat="1" applyFont="1" applyFill="1" applyBorder="1" applyAlignment="1" applyProtection="1">
      <alignment horizontal="center" vertical="center"/>
    </xf>
    <xf numFmtId="2" fontId="8" fillId="29" borderId="22" xfId="8" applyNumberFormat="1" applyFont="1" applyFill="1" applyBorder="1" applyAlignment="1" applyProtection="1">
      <alignment vertical="top" wrapText="1"/>
    </xf>
    <xf numFmtId="1" fontId="8" fillId="30" borderId="22" xfId="8" applyNumberFormat="1" applyFont="1" applyFill="1" applyBorder="1" applyAlignment="1" applyProtection="1">
      <alignment horizontal="center" vertical="center"/>
    </xf>
    <xf numFmtId="2" fontId="8" fillId="0" borderId="22" xfId="8" applyNumberFormat="1" applyFont="1" applyFill="1" applyBorder="1" applyAlignment="1" applyProtection="1">
      <alignment vertical="top" wrapText="1"/>
    </xf>
    <xf numFmtId="1" fontId="8" fillId="31" borderId="22" xfId="8" applyNumberFormat="1" applyFont="1" applyFill="1" applyBorder="1" applyAlignment="1" applyProtection="1">
      <alignment horizontal="center" vertical="center"/>
    </xf>
    <xf numFmtId="2" fontId="8" fillId="31" borderId="22" xfId="8" applyNumberFormat="1" applyFont="1" applyFill="1" applyBorder="1" applyAlignment="1" applyProtection="1">
      <alignment vertical="top" wrapText="1"/>
    </xf>
    <xf numFmtId="4" fontId="8" fillId="31" borderId="22" xfId="5" applyNumberFormat="1" applyFont="1" applyFill="1" applyBorder="1" applyProtection="1">
      <alignment vertical="center"/>
    </xf>
    <xf numFmtId="4" fontId="8" fillId="0" borderId="22" xfId="5" applyNumberFormat="1" applyFont="1" applyFill="1" applyBorder="1" applyProtection="1">
      <alignment vertical="center"/>
    </xf>
    <xf numFmtId="4" fontId="8" fillId="17" borderId="1" xfId="8" quotePrefix="1" applyNumberFormat="1" applyFont="1" applyFill="1" applyAlignment="1">
      <alignment horizontal="right" vertical="top" wrapText="1"/>
    </xf>
    <xf numFmtId="4" fontId="8" fillId="18" borderId="1" xfId="5" applyNumberFormat="1" applyFont="1" applyFill="1">
      <alignment vertical="center"/>
    </xf>
    <xf numFmtId="4" fontId="8" fillId="0" borderId="1" xfId="5" applyNumberFormat="1" applyFont="1" applyFill="1">
      <alignment vertical="center"/>
    </xf>
    <xf numFmtId="4" fontId="8" fillId="17" borderId="1" xfId="5" applyNumberFormat="1" applyFont="1" applyFill="1" applyAlignment="1">
      <alignment horizontal="right" vertical="center"/>
    </xf>
    <xf numFmtId="4" fontId="8" fillId="0" borderId="1" xfId="9" applyNumberFormat="1" applyFont="1">
      <alignment horizontal="right" vertical="center"/>
    </xf>
    <xf numFmtId="1" fontId="8" fillId="18" borderId="1" xfId="8" quotePrefix="1" applyNumberFormat="1" applyFont="1" applyFill="1" applyAlignment="1">
      <alignment horizontal="left" vertical="center" wrapText="1" justifyLastLine="1"/>
    </xf>
    <xf numFmtId="4" fontId="8" fillId="16" borderId="1" xfId="5" applyNumberFormat="1" applyFont="1" applyFill="1">
      <alignment vertical="center"/>
    </xf>
    <xf numFmtId="1" fontId="8" fillId="10" borderId="1" xfId="8" quotePrefix="1" applyNumberFormat="1" applyFont="1" applyFill="1" applyAlignment="1">
      <alignment horizontal="left" vertical="center" justifyLastLine="1"/>
    </xf>
    <xf numFmtId="4" fontId="8" fillId="0" borderId="1" xfId="8" quotePrefix="1" applyNumberFormat="1" applyFont="1" applyFill="1" applyAlignment="1">
      <alignment horizontal="right" vertical="center" justifyLastLine="1"/>
    </xf>
    <xf numFmtId="0" fontId="15" fillId="0" borderId="33" xfId="9" applyNumberFormat="1" applyFont="1" applyBorder="1" applyAlignment="1"/>
    <xf numFmtId="0" fontId="15" fillId="0" borderId="33" xfId="5" applyNumberFormat="1" applyFont="1" applyFill="1" applyBorder="1" applyAlignment="1"/>
    <xf numFmtId="4" fontId="8" fillId="17" borderId="4" xfId="5" applyNumberFormat="1" applyFont="1" applyFill="1" applyBorder="1" applyAlignment="1">
      <alignment horizontal="right" justifyLastLine="1"/>
    </xf>
    <xf numFmtId="4" fontId="8" fillId="18" borderId="2" xfId="5" applyNumberFormat="1" applyFont="1" applyFill="1" applyBorder="1" applyAlignment="1">
      <alignment horizontal="right"/>
    </xf>
    <xf numFmtId="4" fontId="8" fillId="0" borderId="36" xfId="9" applyNumberFormat="1" applyFont="1" applyBorder="1">
      <alignment horizontal="right" vertical="center"/>
    </xf>
    <xf numFmtId="0" fontId="8" fillId="0" borderId="36" xfId="0" applyFont="1" applyBorder="1"/>
    <xf numFmtId="4" fontId="8" fillId="0" borderId="36" xfId="0" applyNumberFormat="1" applyFont="1" applyBorder="1"/>
    <xf numFmtId="1" fontId="27" fillId="17" borderId="1" xfId="8" quotePrefix="1" applyNumberFormat="1" applyFont="1" applyFill="1" applyAlignment="1">
      <alignment horizontal="center" vertical="center" justifyLastLine="1"/>
    </xf>
    <xf numFmtId="2" fontId="27" fillId="17" borderId="1" xfId="8" quotePrefix="1" applyNumberFormat="1" applyFont="1" applyFill="1" applyAlignment="1">
      <alignment vertical="top" wrapText="1"/>
    </xf>
    <xf numFmtId="0" fontId="27" fillId="0" borderId="33" xfId="5" applyNumberFormat="1" applyFont="1" applyFill="1" applyBorder="1" applyAlignment="1"/>
    <xf numFmtId="0" fontId="27" fillId="0" borderId="0" xfId="0" applyFont="1"/>
    <xf numFmtId="1" fontId="27" fillId="18" borderId="1" xfId="8" quotePrefix="1" applyNumberFormat="1" applyFont="1" applyFill="1" applyAlignment="1">
      <alignment horizontal="center" vertical="center" justifyLastLine="1"/>
    </xf>
    <xf numFmtId="2" fontId="27" fillId="18" borderId="1" xfId="8" quotePrefix="1" applyNumberFormat="1" applyFont="1" applyFill="1" applyAlignment="1">
      <alignment vertical="top" wrapText="1"/>
    </xf>
    <xf numFmtId="1" fontId="27" fillId="10" borderId="1" xfId="8" quotePrefix="1" applyNumberFormat="1" applyFont="1" applyFill="1" applyAlignment="1">
      <alignment horizontal="center" vertical="center" justifyLastLine="1"/>
    </xf>
    <xf numFmtId="2" fontId="27" fillId="0" borderId="1" xfId="8" quotePrefix="1" applyNumberFormat="1" applyFont="1" applyFill="1" applyAlignment="1">
      <alignment vertical="top" wrapText="1"/>
    </xf>
    <xf numFmtId="0" fontId="8" fillId="0" borderId="33" xfId="5" applyNumberFormat="1" applyFont="1" applyFill="1" applyBorder="1" applyAlignment="1"/>
    <xf numFmtId="1" fontId="27" fillId="16" borderId="1" xfId="8" quotePrefix="1" applyNumberFormat="1" applyFont="1" applyFill="1" applyAlignment="1">
      <alignment horizontal="center" vertical="center" justifyLastLine="1"/>
    </xf>
    <xf numFmtId="0" fontId="27" fillId="0" borderId="33" xfId="9" applyNumberFormat="1" applyFont="1" applyBorder="1" applyAlignment="1"/>
    <xf numFmtId="0" fontId="8" fillId="0" borderId="33" xfId="0" applyFont="1" applyBorder="1"/>
    <xf numFmtId="4" fontId="8" fillId="17" borderId="33" xfId="5" applyNumberFormat="1" applyFont="1" applyFill="1" applyBorder="1" applyAlignment="1">
      <alignment horizontal="right" vertical="center"/>
    </xf>
    <xf numFmtId="0" fontId="8" fillId="0" borderId="25" xfId="0" applyFont="1" applyBorder="1"/>
    <xf numFmtId="4" fontId="8" fillId="0" borderId="33" xfId="5" applyNumberFormat="1" applyFont="1" applyFill="1" applyBorder="1" applyAlignment="1">
      <alignment horizontal="right" vertical="center"/>
    </xf>
    <xf numFmtId="2" fontId="8" fillId="18" borderId="1" xfId="8" quotePrefix="1" applyNumberFormat="1" applyFont="1" applyFill="1" applyAlignment="1">
      <alignment horizontal="left" vertical="center" wrapText="1"/>
    </xf>
    <xf numFmtId="2" fontId="8" fillId="0" borderId="1" xfId="8" quotePrefix="1" applyNumberFormat="1" applyFont="1" applyFill="1" applyAlignment="1">
      <alignment horizontal="left" vertical="center" wrapText="1"/>
    </xf>
    <xf numFmtId="4" fontId="8" fillId="17" borderId="33" xfId="9" applyNumberFormat="1" applyFont="1" applyFill="1" applyBorder="1">
      <alignment horizontal="right" vertical="center"/>
    </xf>
    <xf numFmtId="4" fontId="8" fillId="18" borderId="33" xfId="9" applyNumberFormat="1" applyFont="1" applyFill="1" applyBorder="1">
      <alignment horizontal="right" vertical="center"/>
    </xf>
    <xf numFmtId="2" fontId="8" fillId="16" borderId="1" xfId="8" quotePrefix="1" applyNumberFormat="1" applyFont="1" applyFill="1" applyAlignment="1">
      <alignment horizontal="left" vertical="center" wrapText="1"/>
    </xf>
    <xf numFmtId="2" fontId="8" fillId="17" borderId="1" xfId="8" quotePrefix="1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" fontId="8" fillId="33" borderId="36" xfId="22" quotePrefix="1" applyNumberFormat="1" applyFont="1" applyFill="1" applyAlignment="1">
      <alignment horizontal="center" vertical="center" justifyLastLine="1"/>
    </xf>
    <xf numFmtId="2" fontId="8" fillId="33" borderId="36" xfId="22" quotePrefix="1" applyNumberFormat="1" applyFont="1" applyFill="1" applyAlignment="1">
      <alignment vertical="top" wrapText="1"/>
    </xf>
    <xf numFmtId="0" fontId="15" fillId="0" borderId="43" xfId="0" applyFont="1" applyBorder="1"/>
    <xf numFmtId="4" fontId="8" fillId="16" borderId="1" xfId="9" applyNumberFormat="1" applyFont="1" applyFill="1" applyAlignment="1">
      <alignment vertical="center"/>
    </xf>
    <xf numFmtId="4" fontId="8" fillId="17" borderId="1" xfId="9" applyNumberFormat="1" applyFont="1" applyFill="1">
      <alignment horizontal="right" vertical="center"/>
    </xf>
    <xf numFmtId="4" fontId="8" fillId="18" borderId="1" xfId="9" applyNumberFormat="1" applyFont="1" applyFill="1" applyAlignment="1">
      <alignment vertical="center"/>
    </xf>
    <xf numFmtId="4" fontId="8" fillId="16" borderId="33" xfId="9" applyNumberFormat="1" applyFont="1" applyFill="1" applyBorder="1" applyAlignment="1">
      <alignment vertical="center"/>
    </xf>
    <xf numFmtId="1" fontId="8" fillId="23" borderId="22" xfId="8" quotePrefix="1" applyNumberFormat="1" applyFont="1" applyFill="1" applyBorder="1" applyAlignment="1">
      <alignment horizontal="center" vertical="center"/>
    </xf>
    <xf numFmtId="2" fontId="8" fillId="23" borderId="22" xfId="8" quotePrefix="1" applyNumberFormat="1" applyFont="1" applyFill="1" applyBorder="1" applyAlignment="1">
      <alignment vertical="top" wrapText="1"/>
    </xf>
    <xf numFmtId="1" fontId="8" fillId="24" borderId="22" xfId="8" quotePrefix="1" applyNumberFormat="1" applyFont="1" applyFill="1" applyBorder="1" applyAlignment="1">
      <alignment horizontal="center" vertical="center"/>
    </xf>
    <xf numFmtId="2" fontId="8" fillId="24" borderId="22" xfId="8" quotePrefix="1" applyNumberFormat="1" applyFont="1" applyFill="1" applyBorder="1" applyAlignment="1">
      <alignment vertical="top" wrapText="1"/>
    </xf>
    <xf numFmtId="1" fontId="8" fillId="25" borderId="22" xfId="8" quotePrefix="1" applyNumberFormat="1" applyFont="1" applyFill="1" applyBorder="1" applyAlignment="1">
      <alignment horizontal="center" vertical="center"/>
    </xf>
    <xf numFmtId="2" fontId="8" fillId="0" borderId="22" xfId="8" quotePrefix="1" applyNumberFormat="1" applyFont="1" applyFill="1" applyBorder="1" applyAlignment="1">
      <alignment vertical="top" wrapText="1"/>
    </xf>
    <xf numFmtId="1" fontId="8" fillId="26" borderId="33" xfId="8" quotePrefix="1" applyNumberFormat="1" applyFont="1" applyFill="1" applyBorder="1" applyAlignment="1">
      <alignment horizontal="center" vertical="center"/>
    </xf>
    <xf numFmtId="2" fontId="8" fillId="26" borderId="33" xfId="8" quotePrefix="1" applyNumberFormat="1" applyFont="1" applyFill="1" applyBorder="1" applyAlignment="1">
      <alignment vertical="top" wrapText="1"/>
    </xf>
    <xf numFmtId="1" fontId="8" fillId="23" borderId="33" xfId="8" quotePrefix="1" applyNumberFormat="1" applyFont="1" applyFill="1" applyBorder="1" applyAlignment="1">
      <alignment horizontal="center" vertical="center"/>
    </xf>
    <xf numFmtId="2" fontId="8" fillId="23" borderId="33" xfId="8" quotePrefix="1" applyNumberFormat="1" applyFont="1" applyFill="1" applyBorder="1" applyAlignment="1">
      <alignment vertical="top" wrapText="1"/>
    </xf>
    <xf numFmtId="1" fontId="8" fillId="24" borderId="33" xfId="8" quotePrefix="1" applyNumberFormat="1" applyFont="1" applyFill="1" applyBorder="1" applyAlignment="1">
      <alignment horizontal="center" vertical="center"/>
    </xf>
    <xf numFmtId="2" fontId="8" fillId="24" borderId="33" xfId="8" quotePrefix="1" applyNumberFormat="1" applyFont="1" applyFill="1" applyBorder="1" applyAlignment="1">
      <alignment vertical="top" wrapText="1"/>
    </xf>
    <xf numFmtId="1" fontId="8" fillId="25" borderId="33" xfId="8" quotePrefix="1" applyNumberFormat="1" applyFont="1" applyFill="1" applyBorder="1" applyAlignment="1">
      <alignment horizontal="center" vertical="center"/>
    </xf>
    <xf numFmtId="1" fontId="8" fillId="26" borderId="22" xfId="8" quotePrefix="1" applyNumberFormat="1" applyFont="1" applyFill="1" applyBorder="1" applyAlignment="1">
      <alignment horizontal="center" vertical="center"/>
    </xf>
    <xf numFmtId="0" fontId="8" fillId="23" borderId="22" xfId="0" applyFont="1" applyFill="1" applyBorder="1" applyAlignment="1">
      <alignment horizontal="center" vertical="center"/>
    </xf>
    <xf numFmtId="0" fontId="8" fillId="23" borderId="22" xfId="0" applyFont="1" applyFill="1" applyBorder="1" applyAlignment="1">
      <alignment wrapText="1"/>
    </xf>
    <xf numFmtId="0" fontId="8" fillId="24" borderId="22" xfId="0" applyFont="1" applyFill="1" applyBorder="1" applyAlignment="1">
      <alignment horizontal="center" vertical="center"/>
    </xf>
    <xf numFmtId="0" fontId="8" fillId="24" borderId="22" xfId="0" applyFont="1" applyFill="1" applyBorder="1"/>
    <xf numFmtId="0" fontId="8" fillId="25" borderId="22" xfId="0" applyFont="1" applyFill="1" applyBorder="1" applyAlignment="1">
      <alignment horizontal="center" vertical="center"/>
    </xf>
    <xf numFmtId="1" fontId="8" fillId="34" borderId="36" xfId="22" quotePrefix="1" applyNumberFormat="1" applyFont="1" applyFill="1" applyAlignment="1">
      <alignment horizontal="center" vertical="center" justifyLastLine="1"/>
    </xf>
    <xf numFmtId="2" fontId="8" fillId="34" borderId="36" xfId="22" quotePrefix="1" applyNumberFormat="1" applyFont="1" applyFill="1" applyAlignment="1">
      <alignment vertical="top" wrapText="1"/>
    </xf>
    <xf numFmtId="1" fontId="8" fillId="18" borderId="33" xfId="22" quotePrefix="1" applyNumberFormat="1" applyFont="1" applyFill="1" applyBorder="1" applyAlignment="1">
      <alignment horizontal="center" vertical="center" justifyLastLine="1"/>
    </xf>
    <xf numFmtId="2" fontId="8" fillId="18" borderId="33" xfId="22" quotePrefix="1" applyNumberFormat="1" applyFont="1" applyFill="1" applyBorder="1" applyAlignment="1">
      <alignment vertical="top" wrapText="1"/>
    </xf>
    <xf numFmtId="1" fontId="8" fillId="25" borderId="1" xfId="8" quotePrefix="1" applyNumberFormat="1" applyFont="1" applyFill="1" applyAlignment="1">
      <alignment horizontal="center" vertical="center" justifyLastLine="1"/>
    </xf>
    <xf numFmtId="1" fontId="8" fillId="24" borderId="1" xfId="8" quotePrefix="1" applyNumberFormat="1" applyFont="1" applyFill="1" applyAlignment="1">
      <alignment horizontal="center" vertical="center" justifyLastLine="1"/>
    </xf>
    <xf numFmtId="2" fontId="8" fillId="24" borderId="1" xfId="8" quotePrefix="1" applyNumberFormat="1" applyFont="1" applyFill="1" applyAlignment="1">
      <alignment vertical="top" wrapText="1"/>
    </xf>
    <xf numFmtId="4" fontId="8" fillId="24" borderId="1" xfId="5" applyNumberFormat="1" applyFont="1" applyFill="1">
      <alignment vertical="center"/>
    </xf>
    <xf numFmtId="1" fontId="8" fillId="23" borderId="1" xfId="8" quotePrefix="1" applyNumberFormat="1" applyFont="1" applyFill="1" applyAlignment="1">
      <alignment horizontal="center" vertical="center" justifyLastLine="1"/>
    </xf>
    <xf numFmtId="2" fontId="8" fillId="23" borderId="1" xfId="8" quotePrefix="1" applyNumberFormat="1" applyFont="1" applyFill="1" applyAlignment="1">
      <alignment vertical="top" wrapText="1"/>
    </xf>
    <xf numFmtId="4" fontId="8" fillId="23" borderId="33" xfId="9" applyNumberFormat="1" applyFont="1" applyFill="1" applyBorder="1">
      <alignment horizontal="right" vertical="center"/>
    </xf>
    <xf numFmtId="4" fontId="8" fillId="24" borderId="33" xfId="9" applyNumberFormat="1" applyFont="1" applyFill="1" applyBorder="1" applyAlignment="1">
      <alignment vertical="center"/>
    </xf>
    <xf numFmtId="0" fontId="15" fillId="0" borderId="0" xfId="8" quotePrefix="1" applyNumberFormat="1" applyFont="1" applyFill="1" applyBorder="1" applyAlignment="1"/>
    <xf numFmtId="1" fontId="8" fillId="26" borderId="1" xfId="8" quotePrefix="1" applyNumberFormat="1" applyFont="1" applyFill="1" applyAlignment="1">
      <alignment horizontal="center" vertical="center" justifyLastLine="1"/>
    </xf>
    <xf numFmtId="4" fontId="8" fillId="0" borderId="3" xfId="9" applyNumberFormat="1" applyFont="1" applyBorder="1">
      <alignment horizontal="right" vertical="center"/>
    </xf>
    <xf numFmtId="4" fontId="8" fillId="17" borderId="36" xfId="20" applyNumberFormat="1" applyFont="1" applyFill="1" applyAlignment="1">
      <alignment horizontal="right" vertical="center"/>
    </xf>
    <xf numFmtId="1" fontId="8" fillId="18" borderId="36" xfId="22" quotePrefix="1" applyNumberFormat="1" applyFont="1" applyFill="1" applyAlignment="1">
      <alignment horizontal="left" vertical="center" wrapText="1" justifyLastLine="1"/>
    </xf>
    <xf numFmtId="4" fontId="8" fillId="18" borderId="36" xfId="20" applyNumberFormat="1" applyFont="1" applyFill="1">
      <alignment vertical="center"/>
    </xf>
    <xf numFmtId="4" fontId="8" fillId="0" borderId="36" xfId="23" applyNumberFormat="1" applyFont="1">
      <alignment horizontal="right" vertical="center"/>
    </xf>
    <xf numFmtId="4" fontId="8" fillId="16" borderId="4" xfId="9" applyNumberFormat="1" applyFont="1" applyFill="1" applyBorder="1">
      <alignment horizontal="right" vertical="center"/>
    </xf>
    <xf numFmtId="4" fontId="8" fillId="18" borderId="1" xfId="9" applyNumberFormat="1" applyFont="1" applyFill="1">
      <alignment horizontal="right" vertical="center"/>
    </xf>
    <xf numFmtId="4" fontId="8" fillId="16" borderId="1" xfId="9" applyNumberFormat="1" applyFont="1" applyFill="1">
      <alignment horizontal="right" vertical="center"/>
    </xf>
    <xf numFmtId="1" fontId="8" fillId="18" borderId="3" xfId="8" quotePrefix="1" applyNumberFormat="1" applyFont="1" applyFill="1" applyBorder="1" applyAlignment="1">
      <alignment horizontal="center" vertical="center" justifyLastLine="1"/>
    </xf>
    <xf numFmtId="2" fontId="8" fillId="18" borderId="3" xfId="8" quotePrefix="1" applyNumberFormat="1" applyFont="1" applyFill="1" applyBorder="1" applyAlignment="1">
      <alignment vertical="top" wrapText="1"/>
    </xf>
    <xf numFmtId="1" fontId="15" fillId="16" borderId="2" xfId="8" quotePrefix="1" applyNumberFormat="1" applyFont="1" applyFill="1" applyBorder="1" applyAlignment="1">
      <alignment horizontal="center" vertical="center"/>
    </xf>
    <xf numFmtId="0" fontId="8" fillId="18" borderId="1" xfId="0" applyFont="1" applyFill="1" applyBorder="1"/>
    <xf numFmtId="4" fontId="8" fillId="0" borderId="1" xfId="9" applyNumberFormat="1" applyFont="1" applyAlignment="1">
      <alignment vertical="center"/>
    </xf>
    <xf numFmtId="4" fontId="8" fillId="17" borderId="1" xfId="5" applyNumberFormat="1" applyFont="1" applyFill="1" applyAlignment="1">
      <alignment horizontal="right" vertical="center" justifyLastLine="1"/>
    </xf>
    <xf numFmtId="4" fontId="8" fillId="18" borderId="1" xfId="5" applyNumberFormat="1" applyFont="1" applyFill="1" applyAlignment="1">
      <alignment horizontal="right" vertical="center" justifyLastLine="1"/>
    </xf>
    <xf numFmtId="164" fontId="8" fillId="17" borderId="36" xfId="1" quotePrefix="1" applyFont="1" applyFill="1" applyBorder="1" applyAlignment="1">
      <alignment horizontal="right" vertical="top" wrapText="1"/>
    </xf>
    <xf numFmtId="164" fontId="8" fillId="18" borderId="36" xfId="1" quotePrefix="1" applyFont="1" applyFill="1" applyBorder="1" applyAlignment="1">
      <alignment vertical="top" wrapText="1"/>
    </xf>
    <xf numFmtId="164" fontId="8" fillId="0" borderId="36" xfId="1" quotePrefix="1" applyFont="1" applyFill="1" applyBorder="1" applyAlignment="1">
      <alignment vertical="top" wrapText="1"/>
    </xf>
    <xf numFmtId="1" fontId="15" fillId="16" borderId="2" xfId="8" quotePrefix="1" applyNumberFormat="1" applyFont="1" applyFill="1" applyBorder="1" applyAlignment="1">
      <alignment horizontal="center"/>
    </xf>
    <xf numFmtId="4" fontId="8" fillId="17" borderId="1" xfId="8" quotePrefix="1" applyNumberFormat="1" applyFont="1" applyFill="1" applyAlignment="1">
      <alignment horizontal="right" vertical="center" justifyLastLine="1"/>
    </xf>
    <xf numFmtId="4" fontId="8" fillId="18" borderId="1" xfId="8" quotePrefix="1" applyNumberFormat="1" applyFont="1" applyFill="1" applyAlignment="1">
      <alignment horizontal="right" vertical="center" justifyLastLine="1"/>
    </xf>
    <xf numFmtId="2" fontId="8" fillId="0" borderId="1" xfId="8" applyNumberFormat="1" applyFont="1" applyFill="1" applyAlignment="1">
      <alignment vertical="top" wrapText="1"/>
    </xf>
    <xf numFmtId="4" fontId="8" fillId="17" borderId="37" xfId="9" applyNumberFormat="1" applyFont="1" applyFill="1" applyBorder="1" applyAlignment="1">
      <alignment horizontal="right" vertical="center" justifyLastLine="1"/>
    </xf>
    <xf numFmtId="4" fontId="8" fillId="18" borderId="38" xfId="9" applyNumberFormat="1" applyFont="1" applyFill="1" applyBorder="1" applyAlignment="1">
      <alignment horizontal="right" vertical="center" justifyLastLine="1"/>
    </xf>
    <xf numFmtId="4" fontId="8" fillId="0" borderId="39" xfId="9" applyNumberFormat="1" applyFont="1" applyBorder="1" applyAlignment="1">
      <alignment horizontal="right" vertical="center" justifyLastLine="1"/>
    </xf>
    <xf numFmtId="4" fontId="8" fillId="17" borderId="36" xfId="5" applyNumberFormat="1" applyFont="1" applyFill="1" applyBorder="1" applyAlignment="1">
      <alignment horizontal="right" vertical="center" wrapText="1"/>
    </xf>
    <xf numFmtId="4" fontId="8" fillId="18" borderId="36" xfId="5" applyNumberFormat="1" applyFont="1" applyFill="1" applyBorder="1" applyAlignment="1">
      <alignment vertical="top" wrapText="1"/>
    </xf>
    <xf numFmtId="4" fontId="8" fillId="0" borderId="36" xfId="5" applyNumberFormat="1" applyFont="1" applyFill="1" applyBorder="1">
      <alignment vertical="center"/>
    </xf>
    <xf numFmtId="0" fontId="15" fillId="0" borderId="35" xfId="0" applyFont="1" applyBorder="1"/>
    <xf numFmtId="0" fontId="15" fillId="0" borderId="34" xfId="0" applyFont="1" applyBorder="1"/>
    <xf numFmtId="4" fontId="8" fillId="17" borderId="0" xfId="0" applyNumberFormat="1" applyFont="1" applyFill="1" applyAlignment="1">
      <alignment horizontal="right" vertical="center" justifyLastLine="1"/>
    </xf>
    <xf numFmtId="4" fontId="8" fillId="18" borderId="0" xfId="0" applyNumberFormat="1" applyFont="1" applyFill="1" applyAlignment="1">
      <alignment horizontal="right" vertical="center" justifyLastLine="1"/>
    </xf>
    <xf numFmtId="0" fontId="15" fillId="0" borderId="41" xfId="0" applyFont="1" applyBorder="1"/>
    <xf numFmtId="0" fontId="15" fillId="0" borderId="25" xfId="0" applyFont="1" applyBorder="1"/>
    <xf numFmtId="0" fontId="15" fillId="0" borderId="33" xfId="0" applyFont="1" applyBorder="1" applyAlignment="1">
      <alignment vertical="top"/>
    </xf>
    <xf numFmtId="0" fontId="15" fillId="2" borderId="0" xfId="0" applyFont="1" applyFill="1" applyAlignment="1">
      <alignment vertical="top"/>
    </xf>
    <xf numFmtId="3" fontId="6" fillId="7" borderId="1" xfId="5" applyNumberFormat="1" applyFont="1">
      <alignment vertical="center"/>
    </xf>
    <xf numFmtId="4" fontId="8" fillId="0" borderId="36" xfId="20" applyNumberFormat="1" applyFont="1" applyFill="1">
      <alignment vertical="center"/>
    </xf>
    <xf numFmtId="4" fontId="8" fillId="9" borderId="4" xfId="20" applyNumberFormat="1" applyFont="1" applyFill="1" applyBorder="1">
      <alignment vertical="center"/>
    </xf>
    <xf numFmtId="4" fontId="8" fillId="13" borderId="36" xfId="20" applyNumberFormat="1" applyFont="1" applyFill="1">
      <alignment vertical="center"/>
    </xf>
    <xf numFmtId="2" fontId="8" fillId="15" borderId="36" xfId="22" quotePrefix="1" applyNumberFormat="1" applyFont="1" applyFill="1" applyAlignment="1">
      <alignment vertical="top" wrapText="1"/>
    </xf>
    <xf numFmtId="0" fontId="15" fillId="4" borderId="33" xfId="0" applyFont="1" applyFill="1" applyBorder="1" applyAlignment="1">
      <alignment vertical="top"/>
    </xf>
    <xf numFmtId="4" fontId="8" fillId="17" borderId="33" xfId="23" applyNumberFormat="1" applyFont="1" applyFill="1" applyBorder="1" applyAlignment="1">
      <alignment horizontal="right" vertical="center" justifyLastLine="1"/>
    </xf>
    <xf numFmtId="4" fontId="8" fillId="18" borderId="33" xfId="23" applyNumberFormat="1" applyFont="1" applyFill="1" applyBorder="1" applyAlignment="1">
      <alignment horizontal="right" vertical="center" justifyLastLine="1"/>
    </xf>
    <xf numFmtId="4" fontId="8" fillId="0" borderId="33" xfId="23" applyNumberFormat="1" applyFont="1" applyBorder="1" applyAlignment="1">
      <alignment horizontal="right" vertical="center" justifyLastLine="1"/>
    </xf>
    <xf numFmtId="4" fontId="8" fillId="16" borderId="36" xfId="22" quotePrefix="1" applyNumberFormat="1" applyFont="1" applyFill="1" applyAlignment="1">
      <alignment vertical="top" wrapText="1"/>
    </xf>
    <xf numFmtId="1" fontId="8" fillId="15" borderId="36" xfId="22" quotePrefix="1" applyNumberFormat="1" applyFont="1" applyFill="1" applyAlignment="1">
      <alignment horizontal="center" vertical="center" justifyLastLine="1"/>
    </xf>
    <xf numFmtId="4" fontId="8" fillId="15" borderId="36" xfId="20" applyNumberFormat="1" applyFont="1" applyFill="1">
      <alignment vertical="center"/>
    </xf>
    <xf numFmtId="4" fontId="8" fillId="35" borderId="36" xfId="23" applyNumberFormat="1" applyFont="1" applyFill="1">
      <alignment horizontal="right" vertical="center"/>
    </xf>
    <xf numFmtId="4" fontId="8" fillId="33" borderId="36" xfId="23" applyNumberFormat="1" applyFont="1" applyFill="1">
      <alignment horizontal="right" vertical="center"/>
    </xf>
    <xf numFmtId="4" fontId="8" fillId="34" borderId="36" xfId="23" applyNumberFormat="1" applyFont="1" applyFill="1">
      <alignment horizontal="right" vertical="center"/>
    </xf>
    <xf numFmtId="4" fontId="8" fillId="34" borderId="36" xfId="20" applyNumberFormat="1" applyFont="1" applyFill="1">
      <alignment vertical="center"/>
    </xf>
    <xf numFmtId="2" fontId="8" fillId="35" borderId="36" xfId="22" quotePrefix="1" applyNumberFormat="1" applyFont="1" applyFill="1" applyAlignment="1">
      <alignment vertical="top" wrapText="1"/>
    </xf>
    <xf numFmtId="4" fontId="8" fillId="16" borderId="36" xfId="20" applyNumberFormat="1" applyFont="1" applyFill="1">
      <alignment vertical="center"/>
    </xf>
    <xf numFmtId="1" fontId="8" fillId="35" borderId="36" xfId="22" quotePrefix="1" applyNumberFormat="1" applyFont="1" applyFill="1" applyAlignment="1">
      <alignment horizontal="center" vertical="center" justifyLastLine="1"/>
    </xf>
    <xf numFmtId="1" fontId="8" fillId="18" borderId="42" xfId="22" quotePrefix="1" applyNumberFormat="1" applyFont="1" applyFill="1" applyBorder="1" applyAlignment="1">
      <alignment horizontal="center" vertical="center" justifyLastLine="1"/>
    </xf>
    <xf numFmtId="2" fontId="8" fillId="18" borderId="42" xfId="22" quotePrefix="1" applyNumberFormat="1" applyFont="1" applyFill="1" applyBorder="1" applyAlignment="1">
      <alignment vertical="top" wrapText="1"/>
    </xf>
    <xf numFmtId="4" fontId="8" fillId="18" borderId="42" xfId="20" applyNumberFormat="1" applyFont="1" applyFill="1" applyBorder="1">
      <alignment vertical="center"/>
    </xf>
    <xf numFmtId="0" fontId="15" fillId="0" borderId="34" xfId="0" applyFont="1" applyBorder="1" applyAlignment="1">
      <alignment vertical="top"/>
    </xf>
    <xf numFmtId="1" fontId="8" fillId="16" borderId="33" xfId="22" quotePrefix="1" applyNumberFormat="1" applyFont="1" applyFill="1" applyBorder="1" applyAlignment="1">
      <alignment horizontal="center" vertical="center" justifyLastLine="1"/>
    </xf>
    <xf numFmtId="1" fontId="8" fillId="17" borderId="33" xfId="22" quotePrefix="1" applyNumberFormat="1" applyFont="1" applyFill="1" applyBorder="1" applyAlignment="1">
      <alignment horizontal="center" vertical="center" justifyLastLine="1"/>
    </xf>
    <xf numFmtId="2" fontId="8" fillId="17" borderId="33" xfId="22" quotePrefix="1" applyNumberFormat="1" applyFont="1" applyFill="1" applyBorder="1" applyAlignment="1">
      <alignment vertical="top" wrapText="1"/>
    </xf>
    <xf numFmtId="0" fontId="15" fillId="32" borderId="0" xfId="0" applyFont="1" applyFill="1" applyAlignment="1">
      <alignment vertical="top"/>
    </xf>
    <xf numFmtId="2" fontId="8" fillId="0" borderId="36" xfId="22" quotePrefix="1" applyNumberFormat="1" applyFont="1" applyFill="1" applyAlignment="1">
      <alignment horizontal="left" vertical="center" wrapText="1"/>
    </xf>
    <xf numFmtId="2" fontId="8" fillId="15" borderId="36" xfId="22" quotePrefix="1" applyNumberFormat="1" applyFont="1" applyFill="1" applyAlignment="1">
      <alignment vertical="center" wrapText="1"/>
    </xf>
    <xf numFmtId="2" fontId="8" fillId="16" borderId="36" xfId="22" quotePrefix="1" applyNumberFormat="1" applyFont="1" applyFill="1" applyAlignment="1">
      <alignment horizontal="left" vertical="center" wrapText="1"/>
    </xf>
    <xf numFmtId="2" fontId="8" fillId="16" borderId="36" xfId="22" quotePrefix="1" applyNumberFormat="1" applyFont="1" applyFill="1" applyAlignment="1">
      <alignment vertical="center" wrapText="1"/>
    </xf>
    <xf numFmtId="2" fontId="8" fillId="17" borderId="36" xfId="22" quotePrefix="1" applyNumberFormat="1" applyFont="1" applyFill="1" applyAlignment="1">
      <alignment vertical="center" wrapText="1"/>
    </xf>
    <xf numFmtId="2" fontId="8" fillId="18" borderId="36" xfId="22" quotePrefix="1" applyNumberFormat="1" applyFont="1" applyFill="1" applyAlignment="1">
      <alignment vertical="center" wrapText="1"/>
    </xf>
    <xf numFmtId="2" fontId="8" fillId="0" borderId="36" xfId="22" quotePrefix="1" applyNumberFormat="1" applyFont="1" applyFill="1" applyAlignment="1">
      <alignment vertical="center" wrapText="1"/>
    </xf>
    <xf numFmtId="1" fontId="8" fillId="18" borderId="36" xfId="22" quotePrefix="1" applyNumberFormat="1" applyFont="1" applyFill="1" applyAlignment="1">
      <alignment vertical="center" justifyLastLine="1"/>
    </xf>
    <xf numFmtId="1" fontId="8" fillId="18" borderId="36" xfId="22" quotePrefix="1" applyNumberFormat="1" applyFont="1" applyFill="1" applyAlignment="1">
      <alignment horizontal="left" vertical="center" justifyLastLine="1"/>
    </xf>
    <xf numFmtId="1" fontId="8" fillId="16" borderId="36" xfId="22" quotePrefix="1" applyNumberFormat="1" applyFont="1" applyFill="1" applyAlignment="1">
      <alignment horizontal="left" vertical="center" justifyLastLine="1"/>
    </xf>
    <xf numFmtId="4" fontId="8" fillId="17" borderId="36" xfId="20" applyNumberFormat="1" applyFont="1" applyFill="1">
      <alignment vertical="center"/>
    </xf>
    <xf numFmtId="4" fontId="8" fillId="0" borderId="33" xfId="22" quotePrefix="1" applyNumberFormat="1" applyFont="1" applyFill="1" applyBorder="1" applyAlignment="1">
      <alignment horizontal="right" vertical="top" wrapText="1"/>
    </xf>
    <xf numFmtId="169" fontId="8" fillId="13" borderId="36" xfId="1" quotePrefix="1" applyNumberFormat="1" applyFont="1" applyFill="1" applyBorder="1" applyAlignment="1">
      <alignment horizontal="center" vertical="top" wrapText="1"/>
    </xf>
    <xf numFmtId="2" fontId="8" fillId="13" borderId="36" xfId="21" quotePrefix="1" applyNumberFormat="1" applyFont="1" applyFill="1" applyAlignment="1">
      <alignment vertical="top" wrapText="1"/>
    </xf>
    <xf numFmtId="4" fontId="8" fillId="13" borderId="33" xfId="20" applyNumberFormat="1" applyFont="1" applyFill="1" applyBorder="1">
      <alignment vertical="center"/>
    </xf>
    <xf numFmtId="4" fontId="8" fillId="15" borderId="33" xfId="20" applyNumberFormat="1" applyFont="1" applyFill="1" applyBorder="1">
      <alignment vertical="center"/>
    </xf>
    <xf numFmtId="4" fontId="8" fillId="16" borderId="33" xfId="22" quotePrefix="1" applyNumberFormat="1" applyFont="1" applyFill="1" applyBorder="1" applyAlignment="1">
      <alignment horizontal="right" vertical="top" wrapText="1"/>
    </xf>
    <xf numFmtId="1" fontId="23" fillId="15" borderId="36" xfId="22" quotePrefix="1" applyNumberFormat="1" applyFont="1" applyFill="1" applyAlignment="1">
      <alignment horizontal="center" vertical="center" justifyLastLine="1"/>
    </xf>
    <xf numFmtId="2" fontId="8" fillId="15" borderId="36" xfId="22" applyNumberFormat="1" applyFont="1" applyFill="1" applyAlignment="1">
      <alignment vertical="top" wrapText="1"/>
    </xf>
    <xf numFmtId="4" fontId="15" fillId="0" borderId="0" xfId="0" applyNumberFormat="1" applyFont="1" applyAlignment="1">
      <alignment vertical="top"/>
    </xf>
    <xf numFmtId="4" fontId="8" fillId="0" borderId="0" xfId="0" applyNumberFormat="1" applyFont="1"/>
    <xf numFmtId="4" fontId="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top"/>
    </xf>
    <xf numFmtId="4" fontId="8" fillId="17" borderId="2" xfId="8" quotePrefix="1" applyNumberFormat="1" applyFont="1" applyFill="1" applyBorder="1" applyAlignment="1">
      <alignment vertical="top" wrapText="1"/>
    </xf>
    <xf numFmtId="4" fontId="8" fillId="18" borderId="2" xfId="8" quotePrefix="1" applyNumberFormat="1" applyFont="1" applyFill="1" applyBorder="1" applyAlignment="1">
      <alignment vertical="top" wrapText="1"/>
    </xf>
    <xf numFmtId="4" fontId="8" fillId="0" borderId="2" xfId="9" applyNumberFormat="1" applyFont="1" applyBorder="1" applyAlignment="1" applyProtection="1">
      <alignment vertical="center"/>
    </xf>
    <xf numFmtId="4" fontId="8" fillId="16" borderId="2" xfId="8" quotePrefix="1" applyNumberFormat="1" applyFont="1" applyFill="1" applyBorder="1" applyAlignment="1">
      <alignment vertical="top" wrapText="1"/>
    </xf>
    <xf numFmtId="4" fontId="8" fillId="17" borderId="33" xfId="20" applyNumberFormat="1" applyFont="1" applyFill="1" applyBorder="1">
      <alignment vertical="center"/>
    </xf>
    <xf numFmtId="4" fontId="8" fillId="17" borderId="2" xfId="9" applyNumberFormat="1" applyFont="1" applyFill="1" applyBorder="1" applyAlignment="1">
      <alignment vertical="center"/>
    </xf>
    <xf numFmtId="4" fontId="8" fillId="0" borderId="33" xfId="23" applyNumberFormat="1" applyFont="1" applyBorder="1" applyAlignment="1">
      <alignment vertical="center"/>
    </xf>
    <xf numFmtId="4" fontId="8" fillId="18" borderId="2" xfId="1" quotePrefix="1" applyNumberFormat="1" applyFont="1" applyFill="1" applyBorder="1" applyAlignment="1">
      <alignment vertical="top" wrapText="1"/>
    </xf>
    <xf numFmtId="4" fontId="8" fillId="0" borderId="2" xfId="10" applyNumberFormat="1" applyFont="1" applyBorder="1" applyAlignment="1">
      <alignment vertical="center"/>
    </xf>
    <xf numFmtId="4" fontId="8" fillId="0" borderId="2" xfId="8" quotePrefix="1" applyNumberFormat="1" applyFont="1" applyFill="1" applyBorder="1" applyAlignment="1">
      <alignment vertical="center" wrapText="1"/>
    </xf>
    <xf numFmtId="4" fontId="8" fillId="0" borderId="36" xfId="23" applyNumberFormat="1" applyFont="1" applyAlignment="1">
      <alignment vertical="center"/>
    </xf>
    <xf numFmtId="4" fontId="8" fillId="0" borderId="33" xfId="9" applyNumberFormat="1" applyFont="1" applyBorder="1" applyAlignment="1">
      <alignment vertical="center"/>
    </xf>
    <xf numFmtId="4" fontId="8" fillId="16" borderId="33" xfId="22" quotePrefix="1" applyNumberFormat="1" applyFont="1" applyFill="1" applyBorder="1" applyAlignment="1">
      <alignment vertical="top" wrapText="1"/>
    </xf>
    <xf numFmtId="4" fontId="8" fillId="0" borderId="33" xfId="0" applyNumberFormat="1" applyFont="1" applyBorder="1"/>
    <xf numFmtId="4" fontId="8" fillId="0" borderId="2" xfId="11" applyNumberFormat="1" applyFont="1" applyFill="1" applyBorder="1" applyAlignment="1">
      <alignment vertical="center"/>
    </xf>
    <xf numFmtId="4" fontId="8" fillId="17" borderId="2" xfId="0" applyNumberFormat="1" applyFont="1" applyFill="1" applyBorder="1"/>
    <xf numFmtId="4" fontId="8" fillId="16" borderId="2" xfId="8" quotePrefix="1" applyNumberFormat="1" applyFont="1" applyFill="1" applyBorder="1" applyAlignment="1">
      <alignment vertical="center" wrapText="1"/>
    </xf>
    <xf numFmtId="4" fontId="8" fillId="18" borderId="2" xfId="8" quotePrefix="1" applyNumberFormat="1" applyFont="1" applyFill="1" applyBorder="1" applyAlignment="1">
      <alignment vertical="center" wrapText="1"/>
    </xf>
    <xf numFmtId="4" fontId="8" fillId="18" borderId="34" xfId="8" quotePrefix="1" applyNumberFormat="1" applyFont="1" applyFill="1" applyBorder="1" applyAlignment="1">
      <alignment vertical="top" wrapText="1"/>
    </xf>
    <xf numFmtId="4" fontId="8" fillId="0" borderId="33" xfId="8" quotePrefix="1" applyNumberFormat="1" applyFont="1" applyFill="1" applyBorder="1" applyAlignment="1">
      <alignment vertical="center" wrapText="1"/>
    </xf>
    <xf numFmtId="4" fontId="8" fillId="17" borderId="33" xfId="0" applyNumberFormat="1" applyFont="1" applyFill="1" applyBorder="1"/>
    <xf numFmtId="4" fontId="8" fillId="0" borderId="35" xfId="8" quotePrefix="1" applyNumberFormat="1" applyFont="1" applyFill="1" applyBorder="1" applyAlignment="1">
      <alignment vertical="center" wrapText="1"/>
    </xf>
    <xf numFmtId="4" fontId="8" fillId="0" borderId="2" xfId="1" applyNumberFormat="1" applyFont="1" applyFill="1" applyBorder="1" applyAlignment="1"/>
    <xf numFmtId="4" fontId="8" fillId="18" borderId="2" xfId="11" applyNumberFormat="1" applyFont="1" applyFill="1" applyBorder="1" applyAlignment="1">
      <alignment vertical="center"/>
    </xf>
    <xf numFmtId="0" fontId="8" fillId="17" borderId="33" xfId="0" applyFont="1" applyFill="1" applyBorder="1"/>
    <xf numFmtId="4" fontId="8" fillId="0" borderId="33" xfId="11" applyNumberFormat="1" applyFont="1" applyFill="1" applyBorder="1" applyAlignment="1">
      <alignment vertical="center"/>
    </xf>
    <xf numFmtId="4" fontId="8" fillId="16" borderId="2" xfId="11" applyNumberFormat="1" applyFont="1" applyFill="1" applyBorder="1" applyAlignment="1">
      <alignment vertical="center"/>
    </xf>
    <xf numFmtId="4" fontId="8" fillId="17" borderId="2" xfId="11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8" fillId="18" borderId="2" xfId="8" quotePrefix="1" applyNumberFormat="1" applyFont="1" applyFill="1" applyBorder="1" applyAlignment="1">
      <alignment vertical="center"/>
    </xf>
    <xf numFmtId="4" fontId="8" fillId="17" borderId="2" xfId="8" quotePrefix="1" applyNumberFormat="1" applyFont="1" applyFill="1" applyBorder="1" applyAlignment="1">
      <alignment vertical="center"/>
    </xf>
    <xf numFmtId="4" fontId="8" fillId="15" borderId="2" xfId="11" applyNumberFormat="1" applyFont="1" applyFill="1" applyBorder="1" applyAlignment="1">
      <alignment vertical="center" wrapText="1"/>
    </xf>
    <xf numFmtId="0" fontId="8" fillId="21" borderId="33" xfId="0" applyFont="1" applyFill="1" applyBorder="1" applyAlignment="1">
      <alignment vertical="top" wrapText="1"/>
    </xf>
    <xf numFmtId="0" fontId="8" fillId="21" borderId="33" xfId="0" applyFont="1" applyFill="1" applyBorder="1"/>
    <xf numFmtId="4" fontId="8" fillId="21" borderId="2" xfId="0" applyNumberFormat="1" applyFont="1" applyFill="1" applyBorder="1" applyAlignment="1">
      <alignment vertical="top" wrapText="1"/>
    </xf>
    <xf numFmtId="4" fontId="8" fillId="0" borderId="0" xfId="5" applyNumberFormat="1" applyFont="1" applyFill="1" applyBorder="1">
      <alignment vertical="center"/>
    </xf>
    <xf numFmtId="4" fontId="8" fillId="27" borderId="2" xfId="9" applyNumberFormat="1" applyFont="1" applyFill="1" applyBorder="1" applyAlignment="1">
      <alignment vertical="center"/>
    </xf>
    <xf numFmtId="4" fontId="8" fillId="17" borderId="1" xfId="8" quotePrefix="1" applyNumberFormat="1" applyFont="1" applyFill="1" applyAlignment="1">
      <alignment vertical="top" wrapText="1"/>
    </xf>
    <xf numFmtId="4" fontId="8" fillId="17" borderId="1" xfId="5" applyNumberFormat="1" applyFont="1" applyFill="1">
      <alignment vertical="center"/>
    </xf>
    <xf numFmtId="4" fontId="8" fillId="0" borderId="1" xfId="8" quotePrefix="1" applyNumberFormat="1" applyFont="1" applyFill="1" applyAlignment="1">
      <alignment vertical="center" justifyLastLine="1"/>
    </xf>
    <xf numFmtId="4" fontId="8" fillId="17" borderId="36" xfId="0" applyNumberFormat="1" applyFont="1" applyFill="1" applyBorder="1" applyAlignment="1">
      <alignment vertical="center"/>
    </xf>
    <xf numFmtId="4" fontId="8" fillId="17" borderId="36" xfId="0" applyNumberFormat="1" applyFont="1" applyFill="1" applyBorder="1" applyAlignment="1">
      <alignment vertical="center" justifyLastLine="1"/>
    </xf>
    <xf numFmtId="4" fontId="8" fillId="18" borderId="3" xfId="0" applyNumberFormat="1" applyFont="1" applyFill="1" applyBorder="1" applyAlignment="1">
      <alignment justifyLastLine="1"/>
    </xf>
    <xf numFmtId="4" fontId="8" fillId="17" borderId="4" xfId="5" applyNumberFormat="1" applyFont="1" applyFill="1" applyBorder="1" applyAlignment="1">
      <alignment justifyLastLine="1"/>
    </xf>
    <xf numFmtId="4" fontId="8" fillId="18" borderId="2" xfId="5" applyNumberFormat="1" applyFont="1" applyFill="1" applyBorder="1" applyAlignment="1"/>
    <xf numFmtId="4" fontId="8" fillId="16" borderId="36" xfId="0" applyNumberFormat="1" applyFont="1" applyFill="1" applyBorder="1" applyAlignment="1">
      <alignment vertical="center" justifyLastLine="1"/>
    </xf>
    <xf numFmtId="4" fontId="8" fillId="18" borderId="36" xfId="0" applyNumberFormat="1" applyFont="1" applyFill="1" applyBorder="1" applyAlignment="1">
      <alignment vertical="center" justifyLastLine="1"/>
    </xf>
    <xf numFmtId="4" fontId="8" fillId="0" borderId="36" xfId="9" applyNumberFormat="1" applyFont="1" applyBorder="1" applyAlignment="1">
      <alignment vertical="center"/>
    </xf>
    <xf numFmtId="4" fontId="8" fillId="18" borderId="33" xfId="0" applyNumberFormat="1" applyFont="1" applyFill="1" applyBorder="1" applyAlignment="1">
      <alignment vertical="center" justifyLastLine="1"/>
    </xf>
    <xf numFmtId="4" fontId="8" fillId="0" borderId="33" xfId="0" applyNumberFormat="1" applyFont="1" applyBorder="1" applyAlignment="1">
      <alignment vertical="center"/>
    </xf>
    <xf numFmtId="4" fontId="8" fillId="16" borderId="36" xfId="0" applyNumberFormat="1" applyFont="1" applyFill="1" applyBorder="1" applyAlignment="1">
      <alignment justifyLastLine="1"/>
    </xf>
    <xf numFmtId="4" fontId="8" fillId="17" borderId="36" xfId="0" applyNumberFormat="1" applyFont="1" applyFill="1" applyBorder="1" applyAlignment="1">
      <alignment justifyLastLine="1"/>
    </xf>
    <xf numFmtId="4" fontId="8" fillId="17" borderId="33" xfId="0" applyNumberFormat="1" applyFont="1" applyFill="1" applyBorder="1" applyAlignment="1">
      <alignment vertical="center"/>
    </xf>
    <xf numFmtId="4" fontId="8" fillId="0" borderId="32" xfId="9" applyNumberFormat="1" applyFont="1" applyBorder="1" applyAlignment="1">
      <alignment vertical="center"/>
    </xf>
    <xf numFmtId="4" fontId="8" fillId="17" borderId="33" xfId="5" applyNumberFormat="1" applyFont="1" applyFill="1" applyBorder="1">
      <alignment vertical="center"/>
    </xf>
    <xf numFmtId="4" fontId="8" fillId="17" borderId="33" xfId="9" applyNumberFormat="1" applyFont="1" applyFill="1" applyBorder="1" applyAlignment="1">
      <alignment vertical="center"/>
    </xf>
    <xf numFmtId="4" fontId="8" fillId="0" borderId="34" xfId="9" applyNumberFormat="1" applyFont="1" applyBorder="1" applyAlignment="1">
      <alignment vertical="center"/>
    </xf>
    <xf numFmtId="4" fontId="8" fillId="0" borderId="36" xfId="0" applyNumberFormat="1" applyFont="1" applyBorder="1" applyAlignment="1">
      <alignment vertical="center" justifyLastLine="1"/>
    </xf>
    <xf numFmtId="4" fontId="8" fillId="17" borderId="1" xfId="9" applyNumberFormat="1" applyFont="1" applyFill="1" applyAlignment="1">
      <alignment vertical="center"/>
    </xf>
    <xf numFmtId="4" fontId="8" fillId="0" borderId="0" xfId="9" applyNumberFormat="1" applyFont="1" applyBorder="1" applyAlignment="1">
      <alignment vertical="center"/>
    </xf>
    <xf numFmtId="4" fontId="8" fillId="23" borderId="22" xfId="5" applyNumberFormat="1" applyFont="1" applyFill="1" applyBorder="1">
      <alignment vertical="center"/>
    </xf>
    <xf numFmtId="4" fontId="8" fillId="0" borderId="22" xfId="5" applyNumberFormat="1" applyFont="1" applyFill="1" applyBorder="1">
      <alignment vertical="center"/>
    </xf>
    <xf numFmtId="4" fontId="8" fillId="0" borderId="22" xfId="9" applyNumberFormat="1" applyFont="1" applyBorder="1" applyAlignment="1">
      <alignment vertical="center"/>
    </xf>
    <xf numFmtId="4" fontId="8" fillId="23" borderId="33" xfId="9" applyNumberFormat="1" applyFont="1" applyFill="1" applyBorder="1" applyAlignment="1">
      <alignment vertical="top"/>
    </xf>
    <xf numFmtId="4" fontId="8" fillId="23" borderId="1" xfId="9" applyNumberFormat="1" applyFont="1" applyFill="1" applyAlignment="1">
      <alignment vertical="center"/>
    </xf>
    <xf numFmtId="4" fontId="8" fillId="23" borderId="33" xfId="9" applyNumberFormat="1" applyFont="1" applyFill="1" applyBorder="1" applyAlignment="1">
      <alignment vertical="center"/>
    </xf>
    <xf numFmtId="4" fontId="8" fillId="0" borderId="3" xfId="9" applyNumberFormat="1" applyFont="1" applyBorder="1" applyAlignment="1">
      <alignment vertical="center"/>
    </xf>
    <xf numFmtId="4" fontId="8" fillId="16" borderId="4" xfId="9" applyNumberFormat="1" applyFont="1" applyFill="1" applyBorder="1" applyAlignment="1">
      <alignment vertical="center"/>
    </xf>
    <xf numFmtId="4" fontId="8" fillId="17" borderId="1" xfId="5" applyNumberFormat="1" applyFont="1" applyFill="1" applyAlignment="1">
      <alignment vertical="center" justifyLastLine="1"/>
    </xf>
    <xf numFmtId="4" fontId="8" fillId="18" borderId="1" xfId="5" applyNumberFormat="1" applyFont="1" applyFill="1" applyAlignment="1">
      <alignment vertical="center" justifyLastLine="1"/>
    </xf>
    <xf numFmtId="164" fontId="8" fillId="17" borderId="36" xfId="1" quotePrefix="1" applyFont="1" applyFill="1" applyBorder="1" applyAlignment="1">
      <alignment vertical="top" wrapText="1"/>
    </xf>
    <xf numFmtId="4" fontId="8" fillId="16" borderId="2" xfId="9" applyNumberFormat="1" applyFont="1" applyFill="1" applyBorder="1" applyAlignment="1"/>
    <xf numFmtId="4" fontId="8" fillId="17" borderId="1" xfId="0" applyNumberFormat="1" applyFont="1" applyFill="1" applyBorder="1" applyAlignment="1">
      <alignment justifyLastLine="1"/>
    </xf>
    <xf numFmtId="4" fontId="8" fillId="18" borderId="1" xfId="0" applyNumberFormat="1" applyFont="1" applyFill="1" applyBorder="1" applyAlignment="1">
      <alignment justifyLastLine="1"/>
    </xf>
    <xf numFmtId="4" fontId="8" fillId="17" borderId="1" xfId="8" quotePrefix="1" applyNumberFormat="1" applyFont="1" applyFill="1" applyAlignment="1">
      <alignment vertical="center" justifyLastLine="1"/>
    </xf>
    <xf numFmtId="4" fontId="8" fillId="18" borderId="1" xfId="8" quotePrefix="1" applyNumberFormat="1" applyFont="1" applyFill="1" applyAlignment="1">
      <alignment vertical="center" justifyLastLine="1"/>
    </xf>
    <xf numFmtId="4" fontId="8" fillId="17" borderId="37" xfId="9" applyNumberFormat="1" applyFont="1" applyFill="1" applyBorder="1" applyAlignment="1">
      <alignment vertical="center" justifyLastLine="1"/>
    </xf>
    <xf numFmtId="4" fontId="8" fillId="18" borderId="38" xfId="9" applyNumberFormat="1" applyFont="1" applyFill="1" applyBorder="1" applyAlignment="1">
      <alignment vertical="center" justifyLastLine="1"/>
    </xf>
    <xf numFmtId="4" fontId="8" fillId="0" borderId="39" xfId="9" applyNumberFormat="1" applyFont="1" applyBorder="1" applyAlignment="1">
      <alignment vertical="center" justifyLastLine="1"/>
    </xf>
    <xf numFmtId="4" fontId="8" fillId="17" borderId="36" xfId="5" applyNumberFormat="1" applyFont="1" applyFill="1" applyBorder="1" applyAlignment="1">
      <alignment vertical="center" wrapText="1"/>
    </xf>
    <xf numFmtId="4" fontId="8" fillId="17" borderId="0" xfId="0" applyNumberFormat="1" applyFont="1" applyFill="1" applyAlignment="1">
      <alignment vertical="center" justifyLastLine="1"/>
    </xf>
    <xf numFmtId="4" fontId="8" fillId="18" borderId="0" xfId="0" applyNumberFormat="1" applyFont="1" applyFill="1" applyAlignment="1">
      <alignment vertical="center" justifyLastLine="1"/>
    </xf>
    <xf numFmtId="4" fontId="8" fillId="17" borderId="33" xfId="23" applyNumberFormat="1" applyFont="1" applyFill="1" applyBorder="1" applyAlignment="1">
      <alignment vertical="center" justifyLastLine="1"/>
    </xf>
    <xf numFmtId="4" fontId="8" fillId="18" borderId="33" xfId="23" applyNumberFormat="1" applyFont="1" applyFill="1" applyBorder="1" applyAlignment="1">
      <alignment vertical="center" justifyLastLine="1"/>
    </xf>
    <xf numFmtId="4" fontId="8" fillId="0" borderId="33" xfId="23" applyNumberFormat="1" applyFont="1" applyBorder="1" applyAlignment="1">
      <alignment vertical="center" justifyLastLine="1"/>
    </xf>
    <xf numFmtId="4" fontId="8" fillId="35" borderId="36" xfId="23" applyNumberFormat="1" applyFont="1" applyFill="1" applyAlignment="1">
      <alignment vertical="center"/>
    </xf>
    <xf numFmtId="4" fontId="8" fillId="33" borderId="36" xfId="23" applyNumberFormat="1" applyFont="1" applyFill="1" applyAlignment="1">
      <alignment vertical="center"/>
    </xf>
    <xf numFmtId="4" fontId="8" fillId="34" borderId="36" xfId="23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4" fontId="8" fillId="16" borderId="33" xfId="0" applyNumberFormat="1" applyFont="1" applyFill="1" applyBorder="1" applyAlignment="1">
      <alignment vertical="top" wrapText="1"/>
    </xf>
    <xf numFmtId="2" fontId="8" fillId="15" borderId="32" xfId="22" quotePrefix="1" applyNumberFormat="1" applyFont="1" applyFill="1" applyBorder="1" applyAlignment="1">
      <alignment vertical="top" wrapText="1"/>
    </xf>
    <xf numFmtId="4" fontId="8" fillId="15" borderId="33" xfId="0" applyNumberFormat="1" applyFont="1" applyFill="1" applyBorder="1" applyAlignment="1">
      <alignment vertical="center"/>
    </xf>
    <xf numFmtId="3" fontId="8" fillId="10" borderId="33" xfId="23" applyNumberFormat="1" applyFont="1" applyFill="1" applyBorder="1">
      <alignment horizontal="right" vertical="center"/>
    </xf>
    <xf numFmtId="2" fontId="8" fillId="16" borderId="32" xfId="22" quotePrefix="1" applyNumberFormat="1" applyFont="1" applyFill="1" applyBorder="1" applyAlignment="1">
      <alignment vertical="top" wrapText="1"/>
    </xf>
    <xf numFmtId="4" fontId="8" fillId="16" borderId="33" xfId="0" applyNumberFormat="1" applyFont="1" applyFill="1" applyBorder="1" applyAlignment="1">
      <alignment vertical="center" wrapText="1"/>
    </xf>
    <xf numFmtId="2" fontId="8" fillId="17" borderId="32" xfId="22" quotePrefix="1" applyNumberFormat="1" applyFont="1" applyFill="1" applyBorder="1" applyAlignment="1">
      <alignment vertical="top" wrapText="1"/>
    </xf>
    <xf numFmtId="4" fontId="8" fillId="21" borderId="33" xfId="0" applyNumberFormat="1" applyFont="1" applyFill="1" applyBorder="1" applyAlignment="1">
      <alignment horizontal="right" vertical="top" wrapText="1"/>
    </xf>
    <xf numFmtId="2" fontId="8" fillId="18" borderId="32" xfId="22" quotePrefix="1" applyNumberFormat="1" applyFont="1" applyFill="1" applyBorder="1" applyAlignment="1">
      <alignment vertical="top" wrapText="1"/>
    </xf>
    <xf numFmtId="2" fontId="8" fillId="0" borderId="32" xfId="22" quotePrefix="1" applyNumberFormat="1" applyFont="1" applyFill="1" applyBorder="1" applyAlignment="1">
      <alignment vertical="top" wrapText="1"/>
    </xf>
    <xf numFmtId="4" fontId="8" fillId="21" borderId="33" xfId="0" applyNumberFormat="1" applyFont="1" applyFill="1" applyBorder="1" applyAlignment="1">
      <alignment horizontal="right" vertical="center"/>
    </xf>
    <xf numFmtId="2" fontId="8" fillId="17" borderId="36" xfId="22" quotePrefix="1" applyNumberFormat="1" applyFont="1" applyFill="1" applyAlignment="1">
      <alignment horizontal="left" vertical="center" wrapText="1"/>
    </xf>
    <xf numFmtId="2" fontId="8" fillId="18" borderId="36" xfId="22" quotePrefix="1" applyNumberFormat="1" applyFont="1" applyFill="1" applyAlignment="1">
      <alignment horizontal="left" vertical="center" wrapText="1"/>
    </xf>
    <xf numFmtId="4" fontId="8" fillId="18" borderId="33" xfId="20" applyNumberFormat="1" applyFont="1" applyFill="1" applyBorder="1" applyAlignment="1">
      <alignment horizontal="right" vertical="center"/>
    </xf>
    <xf numFmtId="4" fontId="8" fillId="0" borderId="33" xfId="27" applyNumberFormat="1" applyFont="1" applyBorder="1">
      <alignment horizontal="right" vertical="center"/>
    </xf>
    <xf numFmtId="1" fontId="8" fillId="16" borderId="45" xfId="22" quotePrefix="1" applyNumberFormat="1" applyFont="1" applyFill="1" applyBorder="1" applyAlignment="1">
      <alignment horizontal="center" vertical="center" wrapText="1"/>
    </xf>
    <xf numFmtId="2" fontId="8" fillId="16" borderId="4" xfId="22" quotePrefix="1" applyNumberFormat="1" applyFont="1" applyFill="1" applyBorder="1" applyAlignment="1">
      <alignment vertical="top" wrapText="1"/>
    </xf>
    <xf numFmtId="4" fontId="8" fillId="16" borderId="33" xfId="22" quotePrefix="1" applyNumberFormat="1" applyFont="1" applyFill="1" applyBorder="1" applyAlignment="1">
      <alignment horizontal="right" vertical="center" wrapText="1"/>
    </xf>
    <xf numFmtId="4" fontId="8" fillId="0" borderId="33" xfId="22" quotePrefix="1" applyNumberFormat="1" applyFont="1" applyFill="1" applyBorder="1" applyAlignment="1">
      <alignment horizontal="right" vertical="center" wrapText="1"/>
    </xf>
    <xf numFmtId="1" fontId="8" fillId="17" borderId="45" xfId="22" quotePrefix="1" applyNumberFormat="1" applyFont="1" applyFill="1" applyBorder="1" applyAlignment="1">
      <alignment horizontal="center" vertical="top" wrapText="1"/>
    </xf>
    <xf numFmtId="2" fontId="8" fillId="17" borderId="45" xfId="22" quotePrefix="1" applyNumberFormat="1" applyFont="1" applyFill="1" applyBorder="1" applyAlignment="1">
      <alignment vertical="top" wrapText="1"/>
    </xf>
    <xf numFmtId="4" fontId="8" fillId="17" borderId="33" xfId="22" quotePrefix="1" applyNumberFormat="1" applyFont="1" applyFill="1" applyBorder="1" applyAlignment="1">
      <alignment horizontal="right" vertical="top" wrapText="1"/>
    </xf>
    <xf numFmtId="1" fontId="8" fillId="18" borderId="45" xfId="22" quotePrefix="1" applyNumberFormat="1" applyFont="1" applyFill="1" applyBorder="1" applyAlignment="1">
      <alignment horizontal="center" vertical="top" wrapText="1"/>
    </xf>
    <xf numFmtId="2" fontId="8" fillId="18" borderId="45" xfId="22" quotePrefix="1" applyNumberFormat="1" applyFont="1" applyFill="1" applyBorder="1" applyAlignment="1">
      <alignment vertical="top" wrapText="1"/>
    </xf>
    <xf numFmtId="4" fontId="8" fillId="18" borderId="33" xfId="22" quotePrefix="1" applyNumberFormat="1" applyFont="1" applyFill="1" applyBorder="1" applyAlignment="1">
      <alignment horizontal="right" vertical="top" wrapText="1"/>
    </xf>
    <xf numFmtId="1" fontId="8" fillId="10" borderId="36" xfId="22" quotePrefix="1" applyNumberFormat="1" applyFont="1" applyFill="1" applyAlignment="1">
      <alignment horizontal="center" vertical="top" wrapText="1"/>
    </xf>
    <xf numFmtId="3" fontId="8" fillId="0" borderId="33" xfId="22" applyNumberFormat="1" applyFont="1" applyFill="1" applyBorder="1" applyAlignment="1">
      <alignment horizontal="right" vertical="top" wrapText="1"/>
    </xf>
    <xf numFmtId="1" fontId="8" fillId="10" borderId="46" xfId="22" quotePrefix="1" applyNumberFormat="1" applyFont="1" applyFill="1" applyBorder="1" applyAlignment="1">
      <alignment horizontal="center" vertical="top" wrapText="1"/>
    </xf>
    <xf numFmtId="2" fontId="8" fillId="10" borderId="46" xfId="22" quotePrefix="1" applyNumberFormat="1" applyFont="1" applyFill="1" applyBorder="1" applyAlignment="1">
      <alignment vertical="top" wrapText="1"/>
    </xf>
    <xf numFmtId="4" fontId="8" fillId="0" borderId="0" xfId="5" applyNumberFormat="1" applyFont="1" applyFill="1" applyBorder="1" applyProtection="1">
      <alignment vertical="center"/>
    </xf>
    <xf numFmtId="4" fontId="8" fillId="0" borderId="47" xfId="5" applyNumberFormat="1" applyFont="1" applyFill="1" applyBorder="1" applyProtection="1">
      <alignment vertical="center"/>
    </xf>
    <xf numFmtId="4" fontId="8" fillId="0" borderId="48" xfId="9" applyNumberFormat="1" applyFont="1" applyBorder="1" applyProtection="1">
      <alignment horizontal="right" vertical="center"/>
    </xf>
    <xf numFmtId="4" fontId="8" fillId="0" borderId="48" xfId="9" applyNumberFormat="1" applyFont="1" applyBorder="1" applyAlignment="1">
      <alignment vertical="center"/>
    </xf>
    <xf numFmtId="0" fontId="15" fillId="0" borderId="48" xfId="0" applyFont="1" applyBorder="1"/>
    <xf numFmtId="1" fontId="8" fillId="37" borderId="48" xfId="8" applyNumberFormat="1" applyFont="1" applyFill="1" applyBorder="1" applyAlignment="1" applyProtection="1">
      <alignment horizontal="center" vertical="center"/>
    </xf>
    <xf numFmtId="2" fontId="8" fillId="0" borderId="48" xfId="8" applyNumberFormat="1" applyFont="1" applyFill="1" applyBorder="1" applyAlignment="1" applyProtection="1">
      <alignment vertical="top" wrapText="1"/>
    </xf>
    <xf numFmtId="4" fontId="8" fillId="0" borderId="49" xfId="9" applyNumberFormat="1" applyFont="1" applyBorder="1" applyProtection="1">
      <alignment horizontal="right" vertical="center"/>
    </xf>
    <xf numFmtId="0" fontId="15" fillId="0" borderId="50" xfId="0" applyFont="1" applyBorder="1" applyAlignment="1">
      <alignment vertical="top"/>
    </xf>
    <xf numFmtId="1" fontId="29" fillId="17" borderId="51" xfId="8" applyNumberFormat="1" applyFont="1" applyFill="1" applyBorder="1" applyAlignment="1">
      <alignment horizontal="center" vertical="center" justifyLastLine="1"/>
    </xf>
    <xf numFmtId="2" fontId="29" fillId="17" borderId="51" xfId="8" quotePrefix="1" applyNumberFormat="1" applyFont="1" applyFill="1" applyBorder="1" applyAlignment="1">
      <alignment vertical="center" wrapText="1"/>
    </xf>
    <xf numFmtId="1" fontId="29" fillId="18" borderId="51" xfId="8" applyNumberFormat="1" applyFont="1" applyFill="1" applyBorder="1" applyAlignment="1">
      <alignment horizontal="center" vertical="center" justifyLastLine="1"/>
    </xf>
    <xf numFmtId="2" fontId="29" fillId="18" borderId="51" xfId="8" quotePrefix="1" applyNumberFormat="1" applyFont="1" applyFill="1" applyBorder="1" applyAlignment="1">
      <alignment vertical="center" wrapText="1"/>
    </xf>
    <xf numFmtId="1" fontId="29" fillId="10" borderId="51" xfId="0" quotePrefix="1" applyNumberFormat="1" applyFont="1" applyFill="1" applyBorder="1" applyAlignment="1">
      <alignment horizontal="center" vertical="center" justifyLastLine="1"/>
    </xf>
    <xf numFmtId="2" fontId="29" fillId="0" borderId="51" xfId="0" quotePrefix="1" applyNumberFormat="1" applyFont="1" applyBorder="1" applyAlignment="1">
      <alignment vertical="top" wrapText="1"/>
    </xf>
    <xf numFmtId="1" fontId="29" fillId="10" borderId="0" xfId="0" applyNumberFormat="1" applyFont="1" applyFill="1" applyAlignment="1">
      <alignment horizontal="center" justifyLastLine="1"/>
    </xf>
    <xf numFmtId="4" fontId="29" fillId="0" borderId="48" xfId="0" applyNumberFormat="1" applyFont="1" applyBorder="1"/>
    <xf numFmtId="4" fontId="29" fillId="18" borderId="48" xfId="0" applyNumberFormat="1" applyFont="1" applyFill="1" applyBorder="1" applyAlignment="1">
      <alignment vertical="center"/>
    </xf>
    <xf numFmtId="4" fontId="29" fillId="17" borderId="48" xfId="0" applyNumberFormat="1" applyFont="1" applyFill="1" applyBorder="1" applyAlignment="1">
      <alignment vertical="center"/>
    </xf>
    <xf numFmtId="4" fontId="8" fillId="0" borderId="48" xfId="9" applyNumberFormat="1" applyFont="1" applyBorder="1">
      <alignment horizontal="right" vertical="center"/>
    </xf>
    <xf numFmtId="1" fontId="29" fillId="10" borderId="51" xfId="8" applyNumberFormat="1" applyFont="1" applyFill="1" applyBorder="1" applyAlignment="1">
      <alignment horizontal="center" vertical="center" justifyLastLine="1"/>
    </xf>
    <xf numFmtId="2" fontId="29" fillId="10" borderId="51" xfId="8" quotePrefix="1" applyNumberFormat="1" applyFont="1" applyFill="1" applyBorder="1" applyAlignment="1">
      <alignment vertical="top" wrapText="1"/>
    </xf>
    <xf numFmtId="2" fontId="29" fillId="18" borderId="51" xfId="8" quotePrefix="1" applyNumberFormat="1" applyFont="1" applyFill="1" applyBorder="1" applyAlignment="1">
      <alignment vertical="top" wrapText="1"/>
    </xf>
    <xf numFmtId="1" fontId="29" fillId="10" borderId="36" xfId="8" applyNumberFormat="1" applyFont="1" applyFill="1" applyBorder="1" applyAlignment="1">
      <alignment horizontal="center" vertical="center" justifyLastLine="1"/>
    </xf>
    <xf numFmtId="2" fontId="29" fillId="0" borderId="36" xfId="8" quotePrefix="1" applyNumberFormat="1" applyFont="1" applyFill="1" applyBorder="1" applyAlignment="1">
      <alignment vertical="top" wrapText="1"/>
    </xf>
    <xf numFmtId="4" fontId="29" fillId="0" borderId="33" xfId="0" applyNumberFormat="1" applyFont="1" applyBorder="1" applyAlignment="1">
      <alignment horizontal="right" vertical="center"/>
    </xf>
    <xf numFmtId="4" fontId="29" fillId="0" borderId="33" xfId="9" applyNumberFormat="1" applyFont="1" applyBorder="1">
      <alignment horizontal="right" vertical="center"/>
    </xf>
    <xf numFmtId="0" fontId="0" fillId="0" borderId="36" xfId="0" applyBorder="1" applyAlignment="1">
      <alignment horizontal="right"/>
    </xf>
    <xf numFmtId="0" fontId="0" fillId="0" borderId="36" xfId="0" applyBorder="1"/>
    <xf numFmtId="4" fontId="29" fillId="0" borderId="33" xfId="9" applyNumberFormat="1" applyFont="1" applyBorder="1" applyAlignment="1">
      <alignment vertical="center"/>
    </xf>
    <xf numFmtId="1" fontId="30" fillId="17" borderId="36" xfId="8" applyNumberFormat="1" applyFont="1" applyFill="1" applyBorder="1" applyAlignment="1">
      <alignment horizontal="center" vertical="center" justifyLastLine="1"/>
    </xf>
    <xf numFmtId="2" fontId="30" fillId="17" borderId="36" xfId="8" quotePrefix="1" applyNumberFormat="1" applyFont="1" applyFill="1" applyBorder="1" applyAlignment="1">
      <alignment vertical="center" wrapText="1"/>
    </xf>
    <xf numFmtId="4" fontId="30" fillId="17" borderId="36" xfId="0" applyNumberFormat="1" applyFont="1" applyFill="1" applyBorder="1" applyAlignment="1">
      <alignment vertical="center"/>
    </xf>
    <xf numFmtId="1" fontId="30" fillId="18" borderId="36" xfId="8" applyNumberFormat="1" applyFont="1" applyFill="1" applyBorder="1" applyAlignment="1">
      <alignment horizontal="center" vertical="center" justifyLastLine="1"/>
    </xf>
    <xf numFmtId="2" fontId="30" fillId="18" borderId="36" xfId="8" quotePrefix="1" applyNumberFormat="1" applyFont="1" applyFill="1" applyBorder="1" applyAlignment="1">
      <alignment vertical="center" wrapText="1"/>
    </xf>
    <xf numFmtId="4" fontId="30" fillId="18" borderId="36" xfId="0" applyNumberFormat="1" applyFont="1" applyFill="1" applyBorder="1" applyAlignment="1">
      <alignment vertical="center"/>
    </xf>
    <xf numFmtId="1" fontId="30" fillId="0" borderId="36" xfId="8" applyNumberFormat="1" applyFont="1" applyFill="1" applyBorder="1" applyAlignment="1">
      <alignment horizontal="center" vertical="center" justifyLastLine="1"/>
    </xf>
    <xf numFmtId="2" fontId="30" fillId="0" borderId="36" xfId="8" quotePrefix="1" applyNumberFormat="1" applyFont="1" applyFill="1" applyBorder="1" applyAlignment="1">
      <alignment vertical="center" wrapText="1"/>
    </xf>
    <xf numFmtId="3" fontId="30" fillId="0" borderId="36" xfId="0" applyNumberFormat="1" applyFont="1" applyBorder="1" applyAlignment="1">
      <alignment horizontal="right" vertical="center"/>
    </xf>
    <xf numFmtId="4" fontId="30" fillId="0" borderId="36" xfId="5" applyNumberFormat="1" applyFont="1" applyFill="1" applyBorder="1" applyAlignment="1">
      <alignment horizontal="right" vertical="center"/>
    </xf>
    <xf numFmtId="4" fontId="30" fillId="0" borderId="36" xfId="0" applyNumberFormat="1" applyFont="1" applyBorder="1" applyAlignment="1">
      <alignment horizontal="right" vertical="center"/>
    </xf>
    <xf numFmtId="4" fontId="29" fillId="0" borderId="33" xfId="0" applyNumberFormat="1" applyFont="1" applyBorder="1" applyAlignment="1">
      <alignment vertical="center"/>
    </xf>
    <xf numFmtId="1" fontId="29" fillId="10" borderId="36" xfId="0" applyNumberFormat="1" applyFont="1" applyFill="1" applyBorder="1" applyAlignment="1">
      <alignment horizontal="center" vertical="center" justifyLastLine="1"/>
    </xf>
    <xf numFmtId="2" fontId="29" fillId="10" borderId="36" xfId="0" applyNumberFormat="1" applyFont="1" applyFill="1" applyBorder="1" applyAlignment="1">
      <alignment vertical="top" wrapText="1"/>
    </xf>
    <xf numFmtId="2" fontId="29" fillId="10" borderId="36" xfId="8" quotePrefix="1" applyNumberFormat="1" applyFont="1" applyFill="1" applyBorder="1" applyAlignment="1">
      <alignment vertical="top" wrapText="1"/>
    </xf>
    <xf numFmtId="4" fontId="8" fillId="0" borderId="36" xfId="5" applyNumberFormat="1" applyFont="1" applyFill="1" applyBorder="1" applyAlignment="1">
      <alignment horizontal="right" vertical="center"/>
    </xf>
    <xf numFmtId="4" fontId="15" fillId="17" borderId="33" xfId="20" applyNumberFormat="1" applyFont="1" applyFill="1" applyBorder="1" applyAlignment="1">
      <alignment horizontal="right" vertical="center"/>
    </xf>
    <xf numFmtId="4" fontId="15" fillId="18" borderId="33" xfId="20" applyNumberFormat="1" applyFont="1" applyFill="1" applyBorder="1">
      <alignment vertical="center"/>
    </xf>
    <xf numFmtId="4" fontId="15" fillId="0" borderId="33" xfId="27" applyNumberFormat="1" applyFont="1" applyBorder="1">
      <alignment horizontal="right" vertical="center"/>
    </xf>
    <xf numFmtId="0" fontId="0" fillId="18" borderId="0" xfId="0" applyFill="1"/>
    <xf numFmtId="1" fontId="29" fillId="18" borderId="33" xfId="8" applyNumberFormat="1" applyFont="1" applyFill="1" applyBorder="1" applyAlignment="1">
      <alignment horizontal="center" vertical="center" justifyLastLine="1"/>
    </xf>
    <xf numFmtId="2" fontId="29" fillId="18" borderId="33" xfId="8" quotePrefix="1" applyNumberFormat="1" applyFont="1" applyFill="1" applyBorder="1" applyAlignment="1">
      <alignment vertical="top" wrapText="1"/>
    </xf>
    <xf numFmtId="4" fontId="29" fillId="18" borderId="33" xfId="9" applyNumberFormat="1" applyFont="1" applyFill="1" applyBorder="1">
      <alignment horizontal="right" vertical="center"/>
    </xf>
    <xf numFmtId="4" fontId="29" fillId="18" borderId="33" xfId="0" applyNumberFormat="1" applyFont="1" applyFill="1" applyBorder="1" applyAlignment="1">
      <alignment horizontal="right" vertical="center"/>
    </xf>
    <xf numFmtId="0" fontId="31" fillId="0" borderId="33" xfId="0" applyFont="1" applyBorder="1"/>
    <xf numFmtId="1" fontId="29" fillId="10" borderId="33" xfId="8" applyNumberFormat="1" applyFont="1" applyFill="1" applyBorder="1" applyAlignment="1">
      <alignment horizontal="center" vertical="center" justifyLastLine="1"/>
    </xf>
    <xf numFmtId="2" fontId="29" fillId="10" borderId="33" xfId="8" quotePrefix="1" applyNumberFormat="1" applyFont="1" applyFill="1" applyBorder="1" applyAlignment="1">
      <alignment vertical="top" wrapText="1"/>
    </xf>
    <xf numFmtId="1" fontId="0" fillId="10" borderId="36" xfId="0" applyNumberFormat="1" applyFill="1" applyBorder="1" applyAlignment="1">
      <alignment horizontal="center" justifyLastLine="1"/>
    </xf>
    <xf numFmtId="0" fontId="0" fillId="0" borderId="0" xfId="0" applyAlignment="1">
      <alignment horizontal="right"/>
    </xf>
    <xf numFmtId="1" fontId="8" fillId="18" borderId="1" xfId="8" quotePrefix="1" applyNumberFormat="1" applyFont="1" applyFill="1" applyAlignment="1">
      <alignment horizontal="center" vertical="top" wrapText="1"/>
    </xf>
    <xf numFmtId="4" fontId="0" fillId="18" borderId="33" xfId="0" applyNumberFormat="1" applyFill="1" applyBorder="1"/>
    <xf numFmtId="1" fontId="0" fillId="17" borderId="36" xfId="0" applyNumberFormat="1" applyFill="1" applyBorder="1" applyAlignment="1">
      <alignment horizontal="center" justifyLastLine="1"/>
    </xf>
    <xf numFmtId="1" fontId="8" fillId="17" borderId="1" xfId="8" quotePrefix="1" applyNumberFormat="1" applyFont="1" applyFill="1" applyAlignment="1">
      <alignment horizontal="center" vertical="top" wrapText="1"/>
    </xf>
    <xf numFmtId="4" fontId="0" fillId="17" borderId="33" xfId="0" applyNumberFormat="1" applyFill="1" applyBorder="1"/>
    <xf numFmtId="1" fontId="8" fillId="17" borderId="36" xfId="8" quotePrefix="1" applyNumberFormat="1" applyFont="1" applyFill="1" applyBorder="1" applyAlignment="1">
      <alignment horizontal="center" vertical="center" justifyLastLine="1"/>
    </xf>
    <xf numFmtId="2" fontId="8" fillId="17" borderId="36" xfId="8" quotePrefix="1" applyNumberFormat="1" applyFont="1" applyFill="1" applyBorder="1" applyAlignment="1">
      <alignment vertical="top" wrapText="1"/>
    </xf>
    <xf numFmtId="1" fontId="0" fillId="18" borderId="0" xfId="0" applyNumberFormat="1" applyFill="1" applyAlignment="1">
      <alignment horizontal="center" justifyLastLine="1"/>
    </xf>
    <xf numFmtId="1" fontId="8" fillId="18" borderId="36" xfId="8" quotePrefix="1" applyNumberFormat="1" applyFont="1" applyFill="1" applyBorder="1" applyAlignment="1">
      <alignment horizontal="center" vertical="center" justifyLastLine="1"/>
    </xf>
    <xf numFmtId="4" fontId="0" fillId="18" borderId="0" xfId="0" applyNumberFormat="1" applyFill="1"/>
    <xf numFmtId="4" fontId="0" fillId="17" borderId="33" xfId="0" applyNumberFormat="1" applyFill="1" applyBorder="1" applyAlignment="1">
      <alignment horizontal="right"/>
    </xf>
    <xf numFmtId="1" fontId="8" fillId="38" borderId="22" xfId="8" quotePrefix="1" applyNumberFormat="1" applyFont="1" applyFill="1" applyBorder="1" applyAlignment="1">
      <alignment horizontal="center" vertical="center" justifyLastLine="1"/>
    </xf>
    <xf numFmtId="0" fontId="8" fillId="38" borderId="33" xfId="8" quotePrefix="1" applyNumberFormat="1" applyFont="1" applyFill="1" applyBorder="1" applyAlignment="1">
      <alignment wrapText="1"/>
    </xf>
    <xf numFmtId="1" fontId="8" fillId="39" borderId="22" xfId="8" quotePrefix="1" applyNumberFormat="1" applyFont="1" applyFill="1" applyBorder="1" applyAlignment="1">
      <alignment horizontal="center" vertical="center" justifyLastLine="1"/>
    </xf>
    <xf numFmtId="0" fontId="8" fillId="39" borderId="33" xfId="8" quotePrefix="1" applyNumberFormat="1" applyFont="1" applyFill="1" applyBorder="1" applyAlignment="1">
      <alignment wrapText="1"/>
    </xf>
    <xf numFmtId="1" fontId="8" fillId="0" borderId="22" xfId="8" quotePrefix="1" applyNumberFormat="1" applyFont="1" applyFill="1" applyBorder="1" applyAlignment="1">
      <alignment horizontal="center" vertical="center" justifyLastLine="1"/>
    </xf>
    <xf numFmtId="0" fontId="8" fillId="0" borderId="33" xfId="8" quotePrefix="1" applyNumberFormat="1" applyFont="1" applyFill="1" applyBorder="1" applyAlignment="1">
      <alignment wrapText="1"/>
    </xf>
    <xf numFmtId="0" fontId="0" fillId="38" borderId="0" xfId="0" applyFill="1" applyAlignment="1">
      <alignment wrapText="1"/>
    </xf>
    <xf numFmtId="0" fontId="0" fillId="39" borderId="0" xfId="0" applyFill="1" applyAlignment="1">
      <alignment wrapText="1"/>
    </xf>
    <xf numFmtId="4" fontId="0" fillId="18" borderId="0" xfId="0" applyNumberFormat="1" applyFill="1" applyAlignment="1">
      <alignment vertical="center"/>
    </xf>
    <xf numFmtId="4" fontId="0" fillId="17" borderId="0" xfId="0" applyNumberFormat="1" applyFill="1" applyAlignment="1">
      <alignment vertical="center"/>
    </xf>
    <xf numFmtId="2" fontId="8" fillId="39" borderId="22" xfId="8" quotePrefix="1" applyNumberFormat="1" applyFont="1" applyFill="1" applyBorder="1" applyAlignment="1">
      <alignment vertical="top" wrapText="1"/>
    </xf>
    <xf numFmtId="4" fontId="8" fillId="39" borderId="33" xfId="9" applyNumberFormat="1" applyFont="1" applyFill="1" applyBorder="1" applyAlignment="1">
      <alignment vertical="center"/>
    </xf>
    <xf numFmtId="0" fontId="0" fillId="39" borderId="0" xfId="0" applyFill="1"/>
    <xf numFmtId="1" fontId="8" fillId="37" borderId="22" xfId="8" quotePrefix="1" applyNumberFormat="1" applyFont="1" applyFill="1" applyBorder="1" applyAlignment="1">
      <alignment horizontal="center" vertical="center" justifyLastLine="1"/>
    </xf>
    <xf numFmtId="1" fontId="7" fillId="0" borderId="33" xfId="0" applyNumberFormat="1" applyFont="1" applyBorder="1" applyAlignment="1">
      <alignment horizontal="right" vertical="center"/>
    </xf>
    <xf numFmtId="1" fontId="7" fillId="0" borderId="40" xfId="0" applyNumberFormat="1" applyFont="1" applyBorder="1" applyAlignment="1">
      <alignment vertical="top"/>
    </xf>
    <xf numFmtId="4" fontId="8" fillId="17" borderId="36" xfId="9" applyNumberFormat="1" applyFont="1" applyFill="1" applyBorder="1">
      <alignment horizontal="right" vertical="center"/>
    </xf>
    <xf numFmtId="0" fontId="32" fillId="0" borderId="33" xfId="0" applyFont="1" applyBorder="1" applyAlignment="1">
      <alignment vertical="top" wrapText="1"/>
    </xf>
    <xf numFmtId="1" fontId="8" fillId="35" borderId="1" xfId="8" quotePrefix="1" applyNumberFormat="1" applyFont="1" applyFill="1" applyAlignment="1">
      <alignment horizontal="center" vertical="center" justifyLastLine="1"/>
    </xf>
    <xf numFmtId="2" fontId="8" fillId="35" borderId="1" xfId="8" quotePrefix="1" applyNumberFormat="1" applyFont="1" applyFill="1" applyAlignment="1">
      <alignment vertical="top" wrapText="1"/>
    </xf>
    <xf numFmtId="4" fontId="8" fillId="35" borderId="36" xfId="9" applyNumberFormat="1" applyFont="1" applyFill="1" applyBorder="1">
      <alignment horizontal="right" vertical="center"/>
    </xf>
    <xf numFmtId="4" fontId="8" fillId="33" borderId="36" xfId="9" applyNumberFormat="1" applyFont="1" applyFill="1" applyBorder="1">
      <alignment horizontal="right" vertical="center"/>
    </xf>
    <xf numFmtId="4" fontId="8" fillId="18" borderId="36" xfId="9" applyNumberFormat="1" applyFont="1" applyFill="1" applyBorder="1" applyAlignment="1">
      <alignment vertical="center"/>
    </xf>
    <xf numFmtId="4" fontId="8" fillId="17" borderId="33" xfId="8" quotePrefix="1" applyNumberFormat="1" applyFont="1" applyFill="1" applyBorder="1" applyAlignment="1">
      <alignment horizontal="right" vertical="center"/>
    </xf>
    <xf numFmtId="4" fontId="8" fillId="18" borderId="33" xfId="8" quotePrefix="1" applyNumberFormat="1" applyFont="1" applyFill="1" applyBorder="1" applyAlignment="1">
      <alignment vertical="center"/>
    </xf>
    <xf numFmtId="4" fontId="8" fillId="0" borderId="33" xfId="8" quotePrefix="1" applyNumberFormat="1" applyFont="1" applyFill="1" applyBorder="1" applyAlignment="1">
      <alignment horizontal="right" vertical="center"/>
    </xf>
    <xf numFmtId="0" fontId="15" fillId="0" borderId="33" xfId="0" applyFont="1" applyBorder="1" applyAlignment="1">
      <alignment vertical="center"/>
    </xf>
    <xf numFmtId="2" fontId="8" fillId="0" borderId="36" xfId="22" applyNumberFormat="1" applyFont="1" applyFill="1" applyAlignment="1">
      <alignment vertical="top" wrapText="1"/>
    </xf>
    <xf numFmtId="4" fontId="8" fillId="17" borderId="4" xfId="20" applyNumberFormat="1" applyFont="1" applyFill="1" applyBorder="1" applyAlignment="1">
      <alignment horizontal="right" justifyLastLine="1"/>
    </xf>
    <xf numFmtId="4" fontId="8" fillId="18" borderId="48" xfId="20" applyNumberFormat="1" applyFont="1" applyFill="1" applyBorder="1" applyAlignment="1">
      <alignment horizontal="right"/>
    </xf>
    <xf numFmtId="2" fontId="8" fillId="18" borderId="36" xfId="22" applyNumberFormat="1" applyFont="1" applyFill="1" applyAlignment="1">
      <alignment vertical="top" wrapText="1"/>
    </xf>
    <xf numFmtId="1" fontId="8" fillId="18" borderId="1" xfId="8" quotePrefix="1" applyNumberFormat="1" applyFont="1" applyFill="1" applyAlignment="1">
      <alignment horizontal="left" vertical="center" justifyLastLine="1"/>
    </xf>
    <xf numFmtId="1" fontId="8" fillId="40" borderId="1" xfId="8" applyNumberFormat="1" applyFont="1" applyFill="1" applyAlignment="1" applyProtection="1">
      <alignment horizontal="center" vertical="center"/>
    </xf>
    <xf numFmtId="1" fontId="33" fillId="40" borderId="1" xfId="8" applyNumberFormat="1" applyFont="1" applyFill="1" applyAlignment="1" applyProtection="1">
      <alignment horizontal="center" vertical="center"/>
    </xf>
    <xf numFmtId="4" fontId="8" fillId="0" borderId="33" xfId="9" applyNumberFormat="1" applyFont="1" applyBorder="1" applyProtection="1">
      <alignment horizontal="right" vertical="center"/>
    </xf>
    <xf numFmtId="4" fontId="8" fillId="40" borderId="33" xfId="5" applyNumberFormat="1" applyFont="1" applyFill="1" applyBorder="1" applyAlignment="1" applyProtection="1">
      <alignment horizontal="right" vertical="center"/>
    </xf>
    <xf numFmtId="1" fontId="8" fillId="41" borderId="1" xfId="8" applyNumberFormat="1" applyFont="1" applyFill="1" applyAlignment="1" applyProtection="1">
      <alignment horizontal="center" vertical="center"/>
    </xf>
    <xf numFmtId="2" fontId="8" fillId="41" borderId="1" xfId="8" applyNumberFormat="1" applyFont="1" applyFill="1" applyAlignment="1" applyProtection="1">
      <alignment vertical="top" wrapText="1"/>
    </xf>
    <xf numFmtId="4" fontId="8" fillId="41" borderId="33" xfId="5" applyNumberFormat="1" applyFont="1" applyFill="1" applyBorder="1" applyProtection="1">
      <alignment vertical="center"/>
    </xf>
    <xf numFmtId="1" fontId="8" fillId="0" borderId="1" xfId="8" applyNumberFormat="1" applyFont="1" applyFill="1" applyAlignment="1" applyProtection="1">
      <alignment horizontal="center" vertical="center"/>
    </xf>
    <xf numFmtId="2" fontId="8" fillId="0" borderId="1" xfId="8" applyNumberFormat="1" applyFont="1" applyFill="1" applyAlignment="1" applyProtection="1">
      <alignment vertical="top" wrapText="1"/>
    </xf>
    <xf numFmtId="4" fontId="8" fillId="0" borderId="22" xfId="9" applyNumberFormat="1" applyFont="1" applyBorder="1" applyProtection="1">
      <alignment horizontal="right" vertical="center"/>
    </xf>
    <xf numFmtId="1" fontId="8" fillId="16" borderId="53" xfId="8" quotePrefix="1" applyNumberFormat="1" applyFont="1" applyFill="1" applyBorder="1" applyAlignment="1">
      <alignment horizontal="center" vertical="center" justifyLastLine="1"/>
    </xf>
    <xf numFmtId="2" fontId="8" fillId="16" borderId="53" xfId="8" quotePrefix="1" applyNumberFormat="1" applyFont="1" applyFill="1" applyBorder="1" applyAlignment="1">
      <alignment vertical="top" wrapText="1"/>
    </xf>
    <xf numFmtId="4" fontId="8" fillId="16" borderId="53" xfId="9" applyNumberFormat="1" applyFont="1" applyFill="1" applyBorder="1" applyAlignment="1">
      <alignment vertical="center"/>
    </xf>
    <xf numFmtId="1" fontId="8" fillId="17" borderId="53" xfId="8" quotePrefix="1" applyNumberFormat="1" applyFont="1" applyFill="1" applyBorder="1" applyAlignment="1">
      <alignment horizontal="center" vertical="center" justifyLastLine="1"/>
    </xf>
    <xf numFmtId="2" fontId="8" fillId="17" borderId="53" xfId="8" quotePrefix="1" applyNumberFormat="1" applyFont="1" applyFill="1" applyBorder="1" applyAlignment="1">
      <alignment vertical="top" wrapText="1"/>
    </xf>
    <xf numFmtId="4" fontId="8" fillId="17" borderId="53" xfId="9" applyNumberFormat="1" applyFont="1" applyFill="1" applyBorder="1" applyAlignment="1">
      <alignment vertical="center"/>
    </xf>
    <xf numFmtId="4" fontId="8" fillId="17" borderId="53" xfId="9" applyNumberFormat="1" applyFont="1" applyFill="1" applyBorder="1">
      <alignment horizontal="right" vertical="center"/>
    </xf>
    <xf numFmtId="1" fontId="8" fillId="18" borderId="53" xfId="8" quotePrefix="1" applyNumberFormat="1" applyFont="1" applyFill="1" applyBorder="1" applyAlignment="1">
      <alignment horizontal="center" vertical="center" justifyLastLine="1"/>
    </xf>
    <xf numFmtId="4" fontId="8" fillId="0" borderId="53" xfId="9" applyNumberFormat="1" applyFont="1" applyBorder="1" applyAlignment="1">
      <alignment vertical="center"/>
    </xf>
    <xf numFmtId="4" fontId="8" fillId="18" borderId="53" xfId="9" applyNumberFormat="1" applyFont="1" applyFill="1" applyBorder="1" applyAlignment="1">
      <alignment vertical="center"/>
    </xf>
    <xf numFmtId="4" fontId="8" fillId="18" borderId="53" xfId="9" applyNumberFormat="1" applyFont="1" applyFill="1" applyBorder="1">
      <alignment horizontal="right" vertical="center"/>
    </xf>
    <xf numFmtId="1" fontId="8" fillId="10" borderId="53" xfId="8" quotePrefix="1" applyNumberFormat="1" applyFont="1" applyFill="1" applyBorder="1" applyAlignment="1">
      <alignment horizontal="center" vertical="center" justifyLastLine="1"/>
    </xf>
    <xf numFmtId="2" fontId="8" fillId="0" borderId="53" xfId="8" quotePrefix="1" applyNumberFormat="1" applyFont="1" applyFill="1" applyBorder="1" applyAlignment="1">
      <alignment vertical="top" wrapText="1"/>
    </xf>
    <xf numFmtId="4" fontId="8" fillId="0" borderId="53" xfId="9" applyNumberFormat="1" applyFont="1" applyBorder="1">
      <alignment horizontal="right" vertical="center"/>
    </xf>
    <xf numFmtId="4" fontId="8" fillId="0" borderId="52" xfId="5" applyNumberFormat="1" applyFont="1" applyFill="1" applyBorder="1">
      <alignment vertical="center"/>
    </xf>
    <xf numFmtId="0" fontId="15" fillId="0" borderId="53" xfId="0" applyFont="1" applyBorder="1"/>
    <xf numFmtId="1" fontId="8" fillId="42" borderId="1" xfId="8" applyNumberFormat="1" applyFont="1" applyFill="1" applyAlignment="1" applyProtection="1">
      <alignment horizontal="center" vertical="center"/>
    </xf>
    <xf numFmtId="2" fontId="8" fillId="0" borderId="1" xfId="8" applyNumberFormat="1" applyFont="1" applyFill="1" applyAlignment="1" applyProtection="1">
      <alignment vertical="center" wrapText="1"/>
    </xf>
    <xf numFmtId="4" fontId="8" fillId="0" borderId="53" xfId="9" applyNumberFormat="1" applyFont="1" applyBorder="1" applyProtection="1">
      <alignment horizontal="right" vertical="center"/>
    </xf>
    <xf numFmtId="2" fontId="8" fillId="40" borderId="1" xfId="8" applyNumberFormat="1" applyFont="1" applyFill="1" applyAlignment="1" applyProtection="1">
      <alignment vertical="top" wrapText="1"/>
    </xf>
    <xf numFmtId="4" fontId="8" fillId="40" borderId="53" xfId="5" applyNumberFormat="1" applyFont="1" applyFill="1" applyBorder="1" applyAlignment="1" applyProtection="1">
      <alignment horizontal="right" vertical="center"/>
    </xf>
    <xf numFmtId="4" fontId="8" fillId="41" borderId="53" xfId="9" applyNumberFormat="1" applyFont="1" applyFill="1" applyBorder="1" applyProtection="1">
      <alignment horizontal="right" vertical="center"/>
    </xf>
    <xf numFmtId="4" fontId="8" fillId="17" borderId="53" xfId="5" applyNumberFormat="1" applyFont="1" applyFill="1" applyBorder="1" applyAlignment="1">
      <alignment horizontal="right" vertical="center"/>
    </xf>
    <xf numFmtId="4" fontId="8" fillId="18" borderId="53" xfId="5" applyNumberFormat="1" applyFont="1" applyFill="1" applyBorder="1">
      <alignment vertical="center"/>
    </xf>
    <xf numFmtId="0" fontId="7" fillId="17" borderId="53" xfId="31" applyFont="1" applyFill="1" applyBorder="1" applyAlignment="1">
      <alignment horizontal="left" wrapText="1"/>
    </xf>
    <xf numFmtId="4" fontId="8" fillId="17" borderId="53" xfId="27" applyNumberFormat="1" applyFont="1" applyFill="1" applyBorder="1">
      <alignment horizontal="right" vertical="center"/>
    </xf>
    <xf numFmtId="0" fontId="19" fillId="18" borderId="53" xfId="31" applyFill="1" applyBorder="1" applyAlignment="1">
      <alignment horizontal="left" wrapText="1"/>
    </xf>
    <xf numFmtId="4" fontId="8" fillId="18" borderId="53" xfId="27" applyNumberFormat="1" applyFont="1" applyFill="1" applyBorder="1">
      <alignment horizontal="right" vertical="center"/>
    </xf>
    <xf numFmtId="0" fontId="7" fillId="0" borderId="53" xfId="31" applyFont="1" applyBorder="1" applyAlignment="1">
      <alignment horizontal="left" wrapText="1"/>
    </xf>
    <xf numFmtId="4" fontId="8" fillId="0" borderId="53" xfId="27" applyNumberFormat="1" applyFont="1" applyBorder="1">
      <alignment horizontal="right" vertical="center"/>
    </xf>
    <xf numFmtId="1" fontId="8" fillId="18" borderId="53" xfId="22" quotePrefix="1" applyNumberFormat="1" applyFont="1" applyFill="1" applyBorder="1" applyAlignment="1">
      <alignment horizontal="center" vertical="center" justifyLastLine="1"/>
    </xf>
    <xf numFmtId="0" fontId="11" fillId="18" borderId="53" xfId="31" applyFont="1" applyFill="1" applyBorder="1" applyAlignment="1">
      <alignment horizontal="left" wrapText="1"/>
    </xf>
    <xf numFmtId="1" fontId="8" fillId="10" borderId="53" xfId="22" quotePrefix="1" applyNumberFormat="1" applyFont="1" applyFill="1" applyBorder="1" applyAlignment="1">
      <alignment horizontal="center" vertical="center" justifyLastLine="1"/>
    </xf>
    <xf numFmtId="0" fontId="11" fillId="0" borderId="53" xfId="31" applyFont="1" applyBorder="1" applyAlignment="1">
      <alignment horizontal="left" wrapText="1"/>
    </xf>
    <xf numFmtId="0" fontId="5" fillId="18" borderId="53" xfId="24" applyFont="1" applyFill="1" applyBorder="1" applyAlignment="1">
      <alignment horizontal="left" vertical="center" wrapText="1"/>
    </xf>
    <xf numFmtId="4" fontId="8" fillId="18" borderId="0" xfId="27" applyNumberFormat="1" applyFont="1" applyFill="1" applyBorder="1">
      <alignment horizontal="right" vertical="center"/>
    </xf>
    <xf numFmtId="0" fontId="5" fillId="0" borderId="53" xfId="24" applyFont="1" applyBorder="1" applyAlignment="1">
      <alignment horizontal="left" vertical="center" wrapText="1"/>
    </xf>
    <xf numFmtId="4" fontId="8" fillId="18" borderId="54" xfId="20" applyNumberFormat="1" applyFont="1" applyFill="1" applyBorder="1" applyAlignment="1">
      <alignment horizontal="right" vertical="center"/>
    </xf>
    <xf numFmtId="1" fontId="8" fillId="10" borderId="55" xfId="22" quotePrefix="1" applyNumberFormat="1" applyFont="1" applyFill="1" applyBorder="1" applyAlignment="1">
      <alignment horizontal="center" vertical="center" justifyLastLine="1"/>
    </xf>
    <xf numFmtId="0" fontId="11" fillId="0" borderId="53" xfId="31" applyFont="1" applyBorder="1" applyAlignment="1">
      <alignment horizontal="left" vertical="center" wrapText="1"/>
    </xf>
    <xf numFmtId="4" fontId="8" fillId="10" borderId="53" xfId="5" applyNumberFormat="1" applyFont="1" applyFill="1" applyBorder="1" applyAlignment="1">
      <alignment horizontal="right" vertical="center"/>
    </xf>
    <xf numFmtId="2" fontId="8" fillId="10" borderId="53" xfId="22" quotePrefix="1" applyNumberFormat="1" applyFont="1" applyFill="1" applyBorder="1" applyAlignment="1">
      <alignment vertical="center" wrapText="1"/>
    </xf>
    <xf numFmtId="4" fontId="8" fillId="10" borderId="53" xfId="5" applyNumberFormat="1" applyFont="1" applyFill="1" applyBorder="1">
      <alignment vertical="center"/>
    </xf>
    <xf numFmtId="0" fontId="35" fillId="17" borderId="53" xfId="31" applyFont="1" applyFill="1" applyBorder="1" applyAlignment="1">
      <alignment horizontal="left" wrapText="1"/>
    </xf>
    <xf numFmtId="0" fontId="35" fillId="0" borderId="53" xfId="31" applyFont="1" applyBorder="1" applyAlignment="1">
      <alignment horizontal="left" wrapText="1"/>
    </xf>
    <xf numFmtId="0" fontId="15" fillId="0" borderId="53" xfId="9" applyNumberFormat="1" applyFont="1" applyBorder="1" applyAlignment="1"/>
    <xf numFmtId="0" fontId="11" fillId="17" borderId="53" xfId="31" applyFont="1" applyFill="1" applyBorder="1" applyAlignment="1">
      <alignment horizontal="left" wrapText="1"/>
    </xf>
    <xf numFmtId="4" fontId="8" fillId="17" borderId="0" xfId="0" applyNumberFormat="1" applyFont="1" applyFill="1" applyAlignment="1">
      <alignment horizontal="right" vertical="center"/>
    </xf>
    <xf numFmtId="4" fontId="8" fillId="17" borderId="53" xfId="0" applyNumberFormat="1" applyFont="1" applyFill="1" applyBorder="1" applyAlignment="1">
      <alignment horizontal="right" vertical="center"/>
    </xf>
    <xf numFmtId="4" fontId="8" fillId="18" borderId="0" xfId="0" applyNumberFormat="1" applyFont="1" applyFill="1" applyAlignment="1">
      <alignment horizontal="right" vertical="center"/>
    </xf>
    <xf numFmtId="4" fontId="8" fillId="18" borderId="53" xfId="0" applyNumberFormat="1" applyFont="1" applyFill="1" applyBorder="1" applyAlignment="1">
      <alignment horizontal="right" vertical="center"/>
    </xf>
    <xf numFmtId="4" fontId="8" fillId="0" borderId="53" xfId="0" applyNumberFormat="1" applyFont="1" applyBorder="1" applyAlignment="1">
      <alignment horizontal="right" vertical="center"/>
    </xf>
    <xf numFmtId="2" fontId="8" fillId="18" borderId="1" xfId="8" applyNumberFormat="1" applyFont="1" applyFill="1" applyAlignment="1">
      <alignment vertical="top" wrapText="1"/>
    </xf>
    <xf numFmtId="4" fontId="8" fillId="18" borderId="0" xfId="9" applyNumberFormat="1" applyFont="1" applyFill="1" applyBorder="1">
      <alignment horizontal="right" vertical="center"/>
    </xf>
    <xf numFmtId="2" fontId="8" fillId="10" borderId="1" xfId="8" applyNumberFormat="1" applyFont="1" applyFill="1" applyAlignment="1">
      <alignment vertical="top" wrapText="1"/>
    </xf>
    <xf numFmtId="4" fontId="8" fillId="10" borderId="0" xfId="9" applyNumberFormat="1" applyFont="1" applyFill="1" applyBorder="1">
      <alignment horizontal="right" vertical="center"/>
    </xf>
    <xf numFmtId="4" fontId="8" fillId="10" borderId="53" xfId="9" applyNumberFormat="1" applyFont="1" applyFill="1" applyBorder="1">
      <alignment horizontal="right" vertical="center"/>
    </xf>
    <xf numFmtId="0" fontId="15" fillId="0" borderId="53" xfId="0" applyFont="1" applyBorder="1" applyAlignment="1">
      <alignment vertical="top"/>
    </xf>
    <xf numFmtId="2" fontId="6" fillId="0" borderId="36" xfId="22" quotePrefix="1" applyNumberFormat="1" applyFont="1" applyFill="1" applyAlignment="1">
      <alignment vertical="top" wrapText="1"/>
    </xf>
    <xf numFmtId="4" fontId="8" fillId="0" borderId="53" xfId="5" applyNumberFormat="1" applyFont="1" applyFill="1" applyBorder="1">
      <alignment vertical="center"/>
    </xf>
    <xf numFmtId="1" fontId="23" fillId="10" borderId="1" xfId="8" quotePrefix="1" applyNumberFormat="1" applyFont="1" applyFill="1" applyAlignment="1">
      <alignment horizontal="center" vertical="center" justifyLastLine="1"/>
    </xf>
    <xf numFmtId="2" fontId="23" fillId="0" borderId="1" xfId="8" quotePrefix="1" applyNumberFormat="1" applyFont="1" applyFill="1" applyAlignment="1">
      <alignment vertical="center" wrapText="1"/>
    </xf>
    <xf numFmtId="4" fontId="23" fillId="0" borderId="53" xfId="9" applyNumberFormat="1" applyFont="1" applyBorder="1">
      <alignment horizontal="right" vertical="center"/>
    </xf>
    <xf numFmtId="4" fontId="15" fillId="0" borderId="53" xfId="9" applyNumberFormat="1" applyFont="1" applyBorder="1">
      <alignment horizontal="right" vertical="center"/>
    </xf>
    <xf numFmtId="1" fontId="15" fillId="10" borderId="36" xfId="22" quotePrefix="1" applyNumberFormat="1" applyFont="1" applyFill="1" applyAlignment="1">
      <alignment horizontal="center" vertical="center" justifyLastLine="1"/>
    </xf>
    <xf numFmtId="2" fontId="15" fillId="0" borderId="36" xfId="22" quotePrefix="1" applyNumberFormat="1" applyFont="1" applyFill="1" applyAlignment="1">
      <alignment vertical="center" wrapText="1"/>
    </xf>
    <xf numFmtId="4" fontId="8" fillId="0" borderId="53" xfId="9" applyNumberFormat="1" applyFont="1" applyBorder="1" applyAlignment="1" applyProtection="1">
      <alignment vertical="center"/>
    </xf>
    <xf numFmtId="4" fontId="0" fillId="18" borderId="53" xfId="0" applyNumberFormat="1" applyFill="1" applyBorder="1" applyAlignment="1">
      <alignment vertical="center" justifyLastLine="1"/>
    </xf>
    <xf numFmtId="0" fontId="15" fillId="0" borderId="23" xfId="0" applyFont="1" applyBorder="1" applyAlignment="1">
      <alignment vertical="top" wrapText="1"/>
    </xf>
    <xf numFmtId="0" fontId="15" fillId="0" borderId="4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1" fontId="29" fillId="0" borderId="52" xfId="0" applyNumberFormat="1" applyFont="1" applyBorder="1" applyAlignment="1">
      <alignment horizontal="center" vertical="center" justifyLastLine="1"/>
    </xf>
    <xf numFmtId="4" fontId="29" fillId="0" borderId="53" xfId="0" applyNumberFormat="1" applyFont="1" applyBorder="1" applyAlignment="1">
      <alignment vertical="center"/>
    </xf>
    <xf numFmtId="3" fontId="8" fillId="0" borderId="53" xfId="8" quotePrefix="1" applyNumberFormat="1" applyFont="1" applyFill="1" applyBorder="1" applyAlignment="1">
      <alignment horizontal="left" vertical="top" wrapText="1"/>
    </xf>
    <xf numFmtId="3" fontId="8" fillId="0" borderId="50" xfId="8" quotePrefix="1" applyNumberFormat="1" applyFont="1" applyFill="1" applyBorder="1" applyAlignment="1">
      <alignment vertical="top"/>
    </xf>
    <xf numFmtId="4" fontId="8" fillId="15" borderId="53" xfId="5" applyNumberFormat="1" applyFont="1" applyFill="1" applyBorder="1">
      <alignment vertical="center"/>
    </xf>
    <xf numFmtId="4" fontId="8" fillId="16" borderId="53" xfId="5" applyNumberFormat="1" applyFont="1" applyFill="1" applyBorder="1">
      <alignment vertical="center"/>
    </xf>
    <xf numFmtId="3" fontId="8" fillId="0" borderId="53" xfId="9" applyNumberFormat="1" applyFont="1" applyBorder="1">
      <alignment horizontal="right" vertical="center"/>
    </xf>
    <xf numFmtId="3" fontId="8" fillId="0" borderId="50" xfId="9" applyNumberFormat="1" applyFont="1" applyBorder="1" applyAlignment="1">
      <alignment vertical="top"/>
    </xf>
    <xf numFmtId="3" fontId="8" fillId="10" borderId="53" xfId="9" applyNumberFormat="1" applyFont="1" applyFill="1" applyBorder="1">
      <alignment horizontal="right" vertical="center"/>
    </xf>
    <xf numFmtId="2" fontId="23" fillId="10" borderId="1" xfId="8" quotePrefix="1" applyNumberFormat="1" applyFont="1" applyFill="1" applyAlignment="1">
      <alignment vertical="center" wrapText="1"/>
    </xf>
    <xf numFmtId="2" fontId="15" fillId="10" borderId="1" xfId="8" quotePrefix="1" applyNumberFormat="1" applyFont="1" applyFill="1" applyAlignment="1">
      <alignment vertical="center" wrapText="1"/>
    </xf>
    <xf numFmtId="0" fontId="15" fillId="0" borderId="53" xfId="0" applyFont="1" applyBorder="1" applyAlignment="1">
      <alignment vertical="center"/>
    </xf>
    <xf numFmtId="1" fontId="8" fillId="43" borderId="53" xfId="0" applyNumberFormat="1" applyFont="1" applyFill="1" applyBorder="1" applyAlignment="1">
      <alignment horizontal="center" vertical="center" wrapText="1" justifyLastLine="1"/>
    </xf>
    <xf numFmtId="2" fontId="8" fillId="43" borderId="53" xfId="0" quotePrefix="1" applyNumberFormat="1" applyFont="1" applyFill="1" applyBorder="1" applyAlignment="1">
      <alignment vertical="top" wrapText="1"/>
    </xf>
    <xf numFmtId="0" fontId="8" fillId="17" borderId="52" xfId="0" quotePrefix="1" applyFont="1" applyFill="1" applyBorder="1"/>
    <xf numFmtId="1" fontId="8" fillId="44" borderId="53" xfId="0" applyNumberFormat="1" applyFont="1" applyFill="1" applyBorder="1" applyAlignment="1">
      <alignment horizontal="center" vertical="center" justifyLastLine="1"/>
    </xf>
    <xf numFmtId="2" fontId="8" fillId="44" borderId="53" xfId="0" quotePrefix="1" applyNumberFormat="1" applyFont="1" applyFill="1" applyBorder="1" applyAlignment="1">
      <alignment vertical="top" wrapText="1"/>
    </xf>
    <xf numFmtId="4" fontId="8" fillId="44" borderId="53" xfId="0" applyNumberFormat="1" applyFont="1" applyFill="1" applyBorder="1" applyAlignment="1">
      <alignment vertical="top" wrapText="1"/>
    </xf>
    <xf numFmtId="1" fontId="8" fillId="45" borderId="53" xfId="0" applyNumberFormat="1" applyFont="1" applyFill="1" applyBorder="1" applyAlignment="1">
      <alignment horizontal="center" vertical="center" justifyLastLine="1"/>
    </xf>
    <xf numFmtId="2" fontId="8" fillId="0" borderId="53" xfId="0" quotePrefix="1" applyNumberFormat="1" applyFont="1" applyBorder="1" applyAlignment="1">
      <alignment vertical="top" wrapText="1"/>
    </xf>
    <xf numFmtId="0" fontId="0" fillId="0" borderId="53" xfId="0" applyBorder="1" applyAlignment="1">
      <alignment horizontal="right"/>
    </xf>
    <xf numFmtId="4" fontId="8" fillId="0" borderId="53" xfId="0" applyNumberFormat="1" applyFont="1" applyBorder="1" applyAlignment="1">
      <alignment horizontal="right"/>
    </xf>
    <xf numFmtId="1" fontId="12" fillId="0" borderId="53" xfId="0" applyNumberFormat="1" applyFont="1" applyBorder="1" applyAlignment="1">
      <alignment horizontal="center"/>
    </xf>
    <xf numFmtId="0" fontId="12" fillId="0" borderId="53" xfId="0" applyFont="1" applyBorder="1"/>
    <xf numFmtId="1" fontId="20" fillId="46" borderId="22" xfId="0" applyNumberFormat="1" applyFont="1" applyFill="1" applyBorder="1" applyAlignment="1">
      <alignment horizontal="center" vertical="center" justifyLastLine="1"/>
    </xf>
    <xf numFmtId="2" fontId="20" fillId="46" borderId="22" xfId="0" quotePrefix="1" applyNumberFormat="1" applyFont="1" applyFill="1" applyBorder="1" applyAlignment="1">
      <alignment vertical="top" wrapText="1"/>
    </xf>
    <xf numFmtId="0" fontId="0" fillId="46" borderId="53" xfId="0" applyFill="1" applyBorder="1" applyAlignment="1">
      <alignment vertical="center"/>
    </xf>
    <xf numFmtId="0" fontId="8" fillId="17" borderId="56" xfId="0" applyFont="1" applyFill="1" applyBorder="1" applyAlignment="1">
      <alignment vertical="center" justifyLastLine="1"/>
    </xf>
    <xf numFmtId="0" fontId="0" fillId="0" borderId="57" xfId="0" applyBorder="1"/>
    <xf numFmtId="4" fontId="8" fillId="17" borderId="0" xfId="0" applyNumberFormat="1" applyFont="1" applyFill="1" applyAlignment="1">
      <alignment vertical="center"/>
    </xf>
    <xf numFmtId="4" fontId="8" fillId="17" borderId="53" xfId="0" applyNumberFormat="1" applyFont="1" applyFill="1" applyBorder="1" applyAlignment="1">
      <alignment vertical="center"/>
    </xf>
    <xf numFmtId="0" fontId="0" fillId="16" borderId="53" xfId="0" applyFill="1" applyBorder="1" applyAlignment="1">
      <alignment vertical="center"/>
    </xf>
    <xf numFmtId="164" fontId="8" fillId="16" borderId="2" xfId="5" applyNumberFormat="1" applyFont="1" applyFill="1" applyBorder="1">
      <alignment vertical="center"/>
    </xf>
    <xf numFmtId="164" fontId="8" fillId="17" borderId="1" xfId="8" quotePrefix="1" applyNumberFormat="1" applyFont="1" applyFill="1" applyAlignment="1">
      <alignment horizontal="center" vertical="center" justifyLastLine="1"/>
    </xf>
    <xf numFmtId="0" fontId="15" fillId="0" borderId="53" xfId="5" applyNumberFormat="1" applyFont="1" applyFill="1" applyBorder="1" applyAlignment="1"/>
    <xf numFmtId="0" fontId="0" fillId="18" borderId="53" xfId="0" applyFill="1" applyBorder="1"/>
    <xf numFmtId="0" fontId="0" fillId="0" borderId="53" xfId="0" applyBorder="1"/>
    <xf numFmtId="4" fontId="8" fillId="0" borderId="52" xfId="9" applyNumberFormat="1" applyFont="1" applyBorder="1">
      <alignment horizontal="right" vertical="center"/>
    </xf>
    <xf numFmtId="4" fontId="8" fillId="0" borderId="52" xfId="9" applyNumberFormat="1" applyFont="1" applyBorder="1" applyAlignment="1">
      <alignment vertical="center"/>
    </xf>
    <xf numFmtId="4" fontId="8" fillId="16" borderId="58" xfId="0" applyNumberFormat="1" applyFont="1" applyFill="1" applyBorder="1" applyAlignment="1">
      <alignment vertical="center"/>
    </xf>
    <xf numFmtId="2" fontId="0" fillId="18" borderId="55" xfId="0" applyNumberFormat="1" applyFill="1" applyBorder="1" applyAlignment="1">
      <alignment wrapText="1"/>
    </xf>
    <xf numFmtId="0" fontId="0" fillId="46" borderId="33" xfId="0" applyFill="1" applyBorder="1" applyAlignment="1">
      <alignment vertical="center"/>
    </xf>
    <xf numFmtId="4" fontId="8" fillId="16" borderId="33" xfId="0" applyNumberFormat="1" applyFont="1" applyFill="1" applyBorder="1" applyAlignment="1">
      <alignment vertical="center"/>
    </xf>
    <xf numFmtId="0" fontId="0" fillId="44" borderId="33" xfId="0" applyFill="1" applyBorder="1" applyAlignment="1">
      <alignment wrapText="1"/>
    </xf>
    <xf numFmtId="0" fontId="0" fillId="0" borderId="33" xfId="0" applyBorder="1" applyAlignment="1">
      <alignment horizontal="right"/>
    </xf>
    <xf numFmtId="0" fontId="0" fillId="17" borderId="33" xfId="0" applyFill="1" applyBorder="1"/>
    <xf numFmtId="0" fontId="0" fillId="18" borderId="33" xfId="0" applyFill="1" applyBorder="1"/>
    <xf numFmtId="0" fontId="8" fillId="17" borderId="56" xfId="0" applyFont="1" applyFill="1" applyBorder="1" applyAlignment="1">
      <alignment horizontal="center" vertical="center" justifyLastLine="1"/>
    </xf>
    <xf numFmtId="4" fontId="15" fillId="0" borderId="50" xfId="0" applyNumberFormat="1" applyFont="1" applyBorder="1" applyAlignment="1">
      <alignment vertical="top"/>
    </xf>
    <xf numFmtId="164" fontId="11" fillId="10" borderId="33" xfId="11" applyNumberFormat="1" applyFont="1" applyFill="1" applyBorder="1">
      <alignment horizontal="right" vertical="center"/>
    </xf>
    <xf numFmtId="164" fontId="5" fillId="13" borderId="52" xfId="1" quotePrefix="1" applyFont="1" applyFill="1" applyBorder="1" applyAlignment="1">
      <alignment vertical="top" wrapText="1"/>
    </xf>
    <xf numFmtId="164" fontId="5" fillId="15" borderId="52" xfId="1" quotePrefix="1" applyFont="1" applyFill="1" applyBorder="1" applyAlignment="1">
      <alignment vertical="top" wrapText="1"/>
    </xf>
    <xf numFmtId="164" fontId="5" fillId="16" borderId="52" xfId="1" quotePrefix="1" applyFont="1" applyFill="1" applyBorder="1" applyAlignment="1">
      <alignment vertical="top" wrapText="1"/>
    </xf>
    <xf numFmtId="164" fontId="5" fillId="17" borderId="52" xfId="1" quotePrefix="1" applyFont="1" applyFill="1" applyBorder="1" applyAlignment="1">
      <alignment vertical="top" wrapText="1"/>
    </xf>
    <xf numFmtId="164" fontId="5" fillId="18" borderId="52" xfId="1" quotePrefix="1" applyFont="1" applyFill="1" applyBorder="1" applyAlignment="1">
      <alignment vertical="top" wrapText="1"/>
    </xf>
    <xf numFmtId="164" fontId="5" fillId="10" borderId="52" xfId="1" quotePrefix="1" applyFont="1" applyFill="1" applyBorder="1" applyAlignment="1">
      <alignment vertical="top" wrapText="1"/>
    </xf>
    <xf numFmtId="164" fontId="8" fillId="17" borderId="52" xfId="0" applyNumberFormat="1" applyFont="1" applyFill="1" applyBorder="1" applyAlignment="1">
      <alignment horizontal="right" vertical="center" justifyLastLine="1"/>
    </xf>
    <xf numFmtId="164" fontId="8" fillId="18" borderId="52" xfId="0" applyNumberFormat="1" applyFont="1" applyFill="1" applyBorder="1" applyAlignment="1">
      <alignment horizontal="right" vertical="center" justifyLastLine="1"/>
    </xf>
    <xf numFmtId="164" fontId="8" fillId="10" borderId="52" xfId="0" applyNumberFormat="1" applyFont="1" applyFill="1" applyBorder="1" applyAlignment="1">
      <alignment horizontal="right" vertical="center"/>
    </xf>
    <xf numFmtId="0" fontId="0" fillId="0" borderId="0" xfId="0" applyBorder="1"/>
    <xf numFmtId="164" fontId="38" fillId="0" borderId="59" xfId="0" applyNumberFormat="1" applyFont="1" applyBorder="1" applyAlignment="1">
      <alignment vertical="top" wrapText="1"/>
    </xf>
    <xf numFmtId="2" fontId="8" fillId="0" borderId="52" xfId="0" quotePrefix="1" applyNumberFormat="1" applyFont="1" applyBorder="1" applyAlignment="1">
      <alignment vertical="top" wrapText="1"/>
    </xf>
    <xf numFmtId="164" fontId="5" fillId="10" borderId="0" xfId="23" applyNumberFormat="1" applyFont="1" applyFill="1" applyBorder="1">
      <alignment horizontal="right" vertical="center"/>
    </xf>
    <xf numFmtId="0" fontId="21" fillId="0" borderId="0" xfId="0" applyFont="1" applyAlignment="1">
      <alignment horizontal="center"/>
    </xf>
    <xf numFmtId="1" fontId="20" fillId="13" borderId="1" xfId="2" quotePrefix="1" applyNumberFormat="1" applyFont="1" applyFill="1" applyAlignment="1">
      <alignment horizontal="center" vertical="center" justifyLastLine="1"/>
    </xf>
    <xf numFmtId="2" fontId="20" fillId="13" borderId="1" xfId="2" quotePrefix="1" applyNumberFormat="1" applyFont="1" applyFill="1" applyAlignment="1">
      <alignment horizontal="center" vertical="center" wrapText="1"/>
    </xf>
    <xf numFmtId="4" fontId="20" fillId="13" borderId="2" xfId="3" applyNumberFormat="1" applyFont="1" applyFill="1" applyBorder="1" applyAlignment="1">
      <alignment horizontal="center" vertical="center" wrapText="1" justifyLastLine="1"/>
    </xf>
    <xf numFmtId="0" fontId="20" fillId="17" borderId="23" xfId="3" applyNumberFormat="1" applyFont="1" applyFill="1" applyBorder="1" applyAlignment="1">
      <alignment horizontal="center" vertical="center"/>
    </xf>
    <xf numFmtId="4" fontId="8" fillId="10" borderId="0" xfId="0" applyNumberFormat="1" applyFont="1" applyFill="1"/>
    <xf numFmtId="4" fontId="20" fillId="10" borderId="0" xfId="0" applyNumberFormat="1" applyFont="1" applyFill="1" applyAlignment="1">
      <alignment vertical="top"/>
    </xf>
    <xf numFmtId="4" fontId="8" fillId="10" borderId="2" xfId="5" applyNumberFormat="1" applyFont="1" applyFill="1" applyBorder="1">
      <alignment vertical="center"/>
    </xf>
    <xf numFmtId="4" fontId="8" fillId="10" borderId="2" xfId="9" applyNumberFormat="1" applyFont="1" applyFill="1" applyBorder="1" applyAlignment="1">
      <alignment vertical="center"/>
    </xf>
    <xf numFmtId="4" fontId="8" fillId="10" borderId="2" xfId="11" applyNumberFormat="1" applyFont="1" applyFill="1" applyBorder="1" applyAlignment="1">
      <alignment vertical="center"/>
    </xf>
    <xf numFmtId="4" fontId="8" fillId="10" borderId="2" xfId="12" applyNumberFormat="1" applyFont="1" applyFill="1" applyBorder="1">
      <alignment vertical="center"/>
    </xf>
    <xf numFmtId="4" fontId="8" fillId="10" borderId="2" xfId="13" applyNumberFormat="1" applyFont="1" applyFill="1" applyBorder="1"/>
    <xf numFmtId="0" fontId="15" fillId="10" borderId="0" xfId="0" applyFont="1" applyFill="1" applyAlignment="1">
      <alignment horizontal="center"/>
    </xf>
    <xf numFmtId="0" fontId="28" fillId="10" borderId="0" xfId="25" applyFill="1" applyAlignment="1">
      <alignment horizontal="center"/>
    </xf>
    <xf numFmtId="4" fontId="15" fillId="10" borderId="0" xfId="0" applyNumberFormat="1" applyFont="1" applyFill="1"/>
    <xf numFmtId="0" fontId="15" fillId="0" borderId="2" xfId="0" applyFont="1" applyFill="1" applyBorder="1"/>
    <xf numFmtId="4" fontId="8" fillId="10" borderId="33" xfId="9" applyNumberFormat="1" applyFont="1" applyFill="1" applyBorder="1" applyAlignment="1">
      <alignment vertical="center"/>
    </xf>
    <xf numFmtId="4" fontId="8" fillId="0" borderId="33" xfId="9" applyNumberFormat="1" applyFont="1" applyFill="1" applyBorder="1" applyAlignment="1">
      <alignment vertical="center"/>
    </xf>
    <xf numFmtId="4" fontId="8" fillId="10" borderId="2" xfId="13" applyNumberFormat="1" applyFont="1" applyFill="1" applyBorder="1" applyAlignment="1">
      <alignment wrapText="1"/>
    </xf>
    <xf numFmtId="4" fontId="8" fillId="10" borderId="2" xfId="13" applyNumberFormat="1" applyFont="1" applyFill="1" applyBorder="1" applyAlignment="1">
      <alignment vertical="center" wrapText="1"/>
    </xf>
    <xf numFmtId="4" fontId="8" fillId="10" borderId="2" xfId="11" applyNumberFormat="1" applyFont="1" applyFill="1" applyBorder="1" applyAlignment="1">
      <alignment vertical="center" wrapText="1"/>
    </xf>
    <xf numFmtId="4" fontId="8" fillId="10" borderId="2" xfId="9" applyNumberFormat="1" applyFont="1" applyFill="1" applyBorder="1" applyAlignment="1">
      <alignment vertical="center" wrapText="1"/>
    </xf>
    <xf numFmtId="4" fontId="8" fillId="0" borderId="2" xfId="5" applyNumberFormat="1" applyFont="1" applyFill="1" applyBorder="1" applyAlignment="1">
      <alignment vertical="center" wrapText="1"/>
    </xf>
    <xf numFmtId="2" fontId="8" fillId="10" borderId="1" xfId="8" quotePrefix="1" applyNumberFormat="1" applyFont="1" applyFill="1" applyAlignment="1">
      <alignment horizontal="left" vertical="center" wrapText="1"/>
    </xf>
    <xf numFmtId="0" fontId="15" fillId="0" borderId="40" xfId="0" applyFont="1" applyFill="1" applyBorder="1" applyAlignment="1">
      <alignment vertical="top" wrapText="1"/>
    </xf>
    <xf numFmtId="4" fontId="8" fillId="0" borderId="2" xfId="9" applyNumberFormat="1" applyFont="1" applyFill="1" applyBorder="1" applyAlignment="1">
      <alignment vertical="center" wrapText="1"/>
    </xf>
    <xf numFmtId="4" fontId="8" fillId="10" borderId="0" xfId="0" applyNumberFormat="1" applyFont="1" applyFill="1" applyAlignment="1">
      <alignment horizontal="center" vertical="center"/>
    </xf>
  </cellXfs>
  <cellStyles count="32">
    <cellStyle name="Neutralno" xfId="25" builtinId="28"/>
    <cellStyle name="Normal 2" xfId="15"/>
    <cellStyle name="Normalno" xfId="0" builtinId="0"/>
    <cellStyle name="Normalno 2 2" xfId="13"/>
    <cellStyle name="Obično_List4" xfId="24"/>
    <cellStyle name="Obično_List5" xfId="31"/>
    <cellStyle name="SAPBEXaggData" xfId="5"/>
    <cellStyle name="SAPBEXaggData 2" xfId="12"/>
    <cellStyle name="SAPBEXaggData 2 2" xfId="29"/>
    <cellStyle name="SAPBEXaggData 3" xfId="20"/>
    <cellStyle name="SAPBEXchaText" xfId="2"/>
    <cellStyle name="SAPBEXchaText 2" xfId="17"/>
    <cellStyle name="SAPBEXHLevel0" xfId="4"/>
    <cellStyle name="SAPBEXHLevel0 2" xfId="26"/>
    <cellStyle name="SAPBEXHLevel1" xfId="6"/>
    <cellStyle name="SAPBEXHLevel1 2" xfId="19"/>
    <cellStyle name="SAPBEXHLevel2" xfId="7"/>
    <cellStyle name="SAPBEXHLevel2 2" xfId="21"/>
    <cellStyle name="SAPBEXHLevel3" xfId="8"/>
    <cellStyle name="SAPBEXHLevel3 2" xfId="14"/>
    <cellStyle name="SAPBEXHLevel3 2 2" xfId="30"/>
    <cellStyle name="SAPBEXHLevel3 3" xfId="22"/>
    <cellStyle name="SAPBEXstdData" xfId="9"/>
    <cellStyle name="SAPBEXstdData 2" xfId="10"/>
    <cellStyle name="SAPBEXstdData 2 2" xfId="27"/>
    <cellStyle name="SAPBEXstdData 3" xfId="11"/>
    <cellStyle name="SAPBEXstdData 3 2" xfId="28"/>
    <cellStyle name="SAPBEXstdData 4" xfId="23"/>
    <cellStyle name="SAPBEXstdItem" xfId="3"/>
    <cellStyle name="SAPBEXstdItem 2" xfId="18"/>
    <cellStyle name="Zarez" xfId="1" builtinId="3"/>
    <cellStyle name="Zarez 2 5" xfId="16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99" Type="http://schemas.openxmlformats.org/officeDocument/2006/relationships/revisionLog" Target="revisionLog11.xml"/><Relationship Id="rId301" Type="http://schemas.openxmlformats.org/officeDocument/2006/relationships/revisionLog" Target="revisionLog13.xml"/><Relationship Id="rId30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FEF033-6657-4387-8000-5459838D1ECF}" diskRevisions="1" revisionId="371950" version="15">
  <header guid="{57159481-C1F2-40C9-847D-85A37019FFD8}" dateTime="2024-11-25T16:06:19" maxSheetId="4" userName="Katarina Vištica" r:id="rId299">
    <sheetIdMap count="3">
      <sheetId val="1"/>
      <sheetId val="3"/>
      <sheetId val="2"/>
    </sheetIdMap>
  </header>
  <header guid="{6666398B-E3FA-46C9-92C5-2883FB56FA9F}" dateTime="2024-11-25T16:12:15" maxSheetId="4" userName="Katarina Vištica" r:id="rId300" minRId="371941">
    <sheetIdMap count="3">
      <sheetId val="1"/>
      <sheetId val="3"/>
      <sheetId val="2"/>
    </sheetIdMap>
  </header>
  <header guid="{EFFEF033-6657-4387-8000-5459838D1ECF}" dateTime="2024-11-25T19:15:21" maxSheetId="4" userName="Jasna Dimec" r:id="rId301" minRId="371946">
    <sheetIdMap count="3">
      <sheetId val="1"/>
      <sheetId val="3"/>
      <sheetId val="2"/>
    </sheetIdMap>
  </header>
</header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6F9B541-76E7-4425-B1A7-60031F438930}" action="delete"/>
  <rdn rId="0" localSheetId="1" customView="1" name="Z_F6F9B541_76E7_4425_B1A7_60031F438930_.wvu.Cols" hidden="1" oldHidden="1">
    <formula>'00_PRORAČUN 2024.-.2027.'!$C:$C</formula>
    <oldFormula>'00_PRORAČUN 2024.-.2027.'!$C:$C</oldFormula>
  </rdn>
  <rdn rId="0" localSheetId="3" customView="1" name="Z_F6F9B541_76E7_4425_B1A7_60031F438930_.wvu.Cols" hidden="1" oldHidden="1">
    <formula>LIMITIRANI!$D:$E,LIMITIRANI!$I:$I,LIMITIRANI!$K:$O</formula>
    <oldFormula>LIMITIRANI!$D:$D</oldFormula>
  </rdn>
  <rdn rId="0" localSheetId="2" customView="1" name="Z_F6F9B541_76E7_4425_B1A7_60031F438930_.wvu.Cols" hidden="1" oldHidden="1">
    <formula>'01_IZDACI'!$C:$F</formula>
    <oldFormula>'01_IZDACI'!$C:$F</oldFormula>
  </rdn>
  <rcv guid="{F6F9B541-76E7-4425-B1A7-60031F438930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J18">
    <dxf>
      <alignment wrapText="1" readingOrder="0"/>
    </dxf>
  </rfmt>
  <rcc rId="371941" sId="3" numFmtId="4">
    <nc r="C101">
      <v>0</v>
    </nc>
  </rcc>
  <rcv guid="{F6F9B541-76E7-4425-B1A7-60031F438930}" action="delete"/>
  <rdn rId="0" localSheetId="1" customView="1" name="Z_F6F9B541_76E7_4425_B1A7_60031F438930_.wvu.Cols" hidden="1" oldHidden="1">
    <formula>'00_PRORAČUN 2024.-.2027.'!$C:$C</formula>
    <oldFormula>'00_PRORAČUN 2024.-.2027.'!$C:$C</oldFormula>
  </rdn>
  <rdn rId="0" localSheetId="3" customView="1" name="Z_F6F9B541_76E7_4425_B1A7_60031F438930_.wvu.PrintTitles" hidden="1" oldHidden="1">
    <formula>LIMITIRANI!$4:$4</formula>
  </rdn>
  <rdn rId="0" localSheetId="3" customView="1" name="Z_F6F9B541_76E7_4425_B1A7_60031F438930_.wvu.Cols" hidden="1" oldHidden="1">
    <formula>LIMITIRANI!$D:$E,LIMITIRANI!$I:$I,LIMITIRANI!$K:$N</formula>
    <oldFormula>LIMITIRANI!$D:$E,LIMITIRANI!$I:$I,LIMITIRANI!$K:$O</oldFormula>
  </rdn>
  <rdn rId="0" localSheetId="2" customView="1" name="Z_F6F9B541_76E7_4425_B1A7_60031F438930_.wvu.Cols" hidden="1" oldHidden="1">
    <formula>'01_IZDACI'!$C:$F</formula>
    <oldFormula>'01_IZDACI'!$C:$F</oldFormula>
  </rdn>
  <rcv guid="{F6F9B541-76E7-4425-B1A7-60031F438930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946" sId="3">
    <nc r="J2" t="inlineStr">
      <is>
        <t>TABLICA A</t>
      </is>
    </nc>
  </rcc>
  <rfmt sheetId="3" sqref="J2">
    <dxf>
      <alignment horizontal="center" readingOrder="0"/>
    </dxf>
  </rfmt>
  <rdn rId="0" localSheetId="1" customView="1" name="Z_795797C4_EE79_4457_A47D_4592AA071135_.wvu.Cols" hidden="1" oldHidden="1">
    <formula>'00_PRORAČUN 2024.-.2027.'!$C:$C</formula>
  </rdn>
  <rdn rId="0" localSheetId="3" customView="1" name="Z_795797C4_EE79_4457_A47D_4592AA071135_.wvu.PrintTitles" hidden="1" oldHidden="1">
    <formula>LIMITIRANI!$4:$4</formula>
  </rdn>
  <rdn rId="0" localSheetId="3" customView="1" name="Z_795797C4_EE79_4457_A47D_4592AA071135_.wvu.Cols" hidden="1" oldHidden="1">
    <formula>LIMITIRANI!$D:$E,LIMITIRANI!$I:$I,LIMITIRANI!$K:$N</formula>
  </rdn>
  <rdn rId="0" localSheetId="2" customView="1" name="Z_795797C4_EE79_4457_A47D_4592AA071135_.wvu.Cols" hidden="1" oldHidden="1">
    <formula>'01_IZDACI'!$C:$F</formula>
  </rdn>
  <rcv guid="{795797C4-EE79-4457-A47D-4592AA0711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72"/>
  <sheetViews>
    <sheetView zoomScale="110" zoomScaleNormal="110" workbookViewId="0">
      <pane ySplit="4" topLeftCell="A5" activePane="bottomLeft" state="frozen"/>
      <selection pane="bottomLeft" activeCell="F4" sqref="F4:J4"/>
    </sheetView>
  </sheetViews>
  <sheetFormatPr defaultColWidth="8.85546875" defaultRowHeight="14.25"/>
  <cols>
    <col min="1" max="1" width="19.85546875" style="189" customWidth="1"/>
    <col min="2" max="2" width="44.5703125" style="190" customWidth="1"/>
    <col min="3" max="3" width="21.42578125" style="191" hidden="1" customWidth="1"/>
    <col min="4" max="4" width="20.7109375" style="622" customWidth="1"/>
    <col min="5" max="5" width="13.140625" style="194" customWidth="1"/>
    <col min="6" max="8" width="20.7109375" style="622" customWidth="1"/>
    <col min="9" max="9" width="18.7109375" style="194" customWidth="1"/>
    <col min="10" max="10" width="52.140625" style="256" customWidth="1"/>
    <col min="11" max="30" width="8.85546875" style="194" customWidth="1"/>
    <col min="31" max="16384" width="8.85546875" style="194"/>
  </cols>
  <sheetData>
    <row r="1" spans="1:10">
      <c r="I1" s="192"/>
      <c r="J1" s="193"/>
    </row>
    <row r="2" spans="1:10" ht="15">
      <c r="A2" s="195"/>
      <c r="B2" s="4"/>
      <c r="C2" s="196"/>
      <c r="D2" s="623"/>
      <c r="F2" s="623"/>
      <c r="G2" s="623"/>
      <c r="H2" s="623"/>
      <c r="I2" s="96"/>
      <c r="J2" s="193"/>
    </row>
    <row r="3" spans="1:10" ht="15">
      <c r="A3" s="5"/>
      <c r="B3" s="4" t="s">
        <v>594</v>
      </c>
      <c r="C3" s="180"/>
      <c r="F3" s="624" t="s">
        <v>595</v>
      </c>
      <c r="G3" s="624"/>
      <c r="H3" s="624"/>
      <c r="I3" s="5"/>
      <c r="J3" s="6"/>
    </row>
    <row r="4" spans="1:10" s="713" customFormat="1" ht="15">
      <c r="A4" s="992" t="s">
        <v>0</v>
      </c>
      <c r="B4" s="993" t="s">
        <v>1</v>
      </c>
      <c r="C4" s="994" t="s">
        <v>536</v>
      </c>
      <c r="D4" s="994" t="s">
        <v>594</v>
      </c>
      <c r="E4" s="991"/>
      <c r="F4" s="994" t="s">
        <v>591</v>
      </c>
      <c r="G4" s="994" t="s">
        <v>592</v>
      </c>
      <c r="H4" s="994" t="s">
        <v>593</v>
      </c>
      <c r="I4" s="197" t="s">
        <v>2</v>
      </c>
      <c r="J4" s="995" t="s">
        <v>338</v>
      </c>
    </row>
    <row r="5" spans="1:10">
      <c r="A5" s="257">
        <v>23616</v>
      </c>
      <c r="B5" s="258" t="s">
        <v>482</v>
      </c>
      <c r="C5" s="259">
        <f>C6+C89</f>
        <v>19277166</v>
      </c>
      <c r="D5" s="259">
        <v>10849916</v>
      </c>
      <c r="E5" s="260"/>
      <c r="F5" s="259">
        <f>F6+F89</f>
        <v>0</v>
      </c>
      <c r="G5" s="259">
        <f>G6+G89</f>
        <v>0</v>
      </c>
      <c r="H5" s="259">
        <f>H6+H89</f>
        <v>0</v>
      </c>
      <c r="I5" s="73" t="s">
        <v>5</v>
      </c>
      <c r="J5" s="228"/>
    </row>
    <row r="6" spans="1:10" ht="28.5">
      <c r="A6" s="200">
        <v>3601</v>
      </c>
      <c r="B6" s="201" t="s">
        <v>6</v>
      </c>
      <c r="C6" s="202">
        <f>C7</f>
        <v>7046302</v>
      </c>
      <c r="D6" s="202">
        <v>8573302</v>
      </c>
      <c r="F6" s="202">
        <f>F7</f>
        <v>0</v>
      </c>
      <c r="G6" s="202">
        <f>G7</f>
        <v>0</v>
      </c>
      <c r="H6" s="202">
        <f>H7</f>
        <v>0</v>
      </c>
      <c r="I6" s="34" t="s">
        <v>7</v>
      </c>
      <c r="J6" s="26"/>
    </row>
    <row r="7" spans="1:10">
      <c r="A7" s="203" t="s">
        <v>126</v>
      </c>
      <c r="B7" s="204" t="s">
        <v>127</v>
      </c>
      <c r="C7" s="205">
        <f t="shared" ref="C7" si="0">C8+C66</f>
        <v>7046302</v>
      </c>
      <c r="D7" s="205">
        <v>8573302</v>
      </c>
      <c r="F7" s="205">
        <f t="shared" ref="F7:G7" si="1">F8+F66</f>
        <v>0</v>
      </c>
      <c r="G7" s="205">
        <f t="shared" si="1"/>
        <v>0</v>
      </c>
      <c r="H7" s="205">
        <f t="shared" ref="H7" si="2">H8+H66</f>
        <v>0</v>
      </c>
      <c r="I7" s="34" t="s">
        <v>8</v>
      </c>
      <c r="J7" s="26"/>
    </row>
    <row r="8" spans="1:10">
      <c r="A8" s="206">
        <v>11</v>
      </c>
      <c r="B8" s="207" t="s">
        <v>14</v>
      </c>
      <c r="C8" s="230">
        <f>C9+C18+C48+C51+C54+C57</f>
        <v>5233030</v>
      </c>
      <c r="D8" s="628">
        <v>6760030</v>
      </c>
      <c r="F8" s="628">
        <f>F9+F18+F48+F51+F54+F57</f>
        <v>0</v>
      </c>
      <c r="G8" s="628">
        <f>G9+G18+G48+G51+G54+G57</f>
        <v>0</v>
      </c>
      <c r="H8" s="628">
        <f>H9+H18+H48+H51+H54+H57</f>
        <v>0</v>
      </c>
      <c r="I8" s="34" t="s">
        <v>15</v>
      </c>
      <c r="J8" s="26"/>
    </row>
    <row r="9" spans="1:10">
      <c r="A9" s="208">
        <v>31</v>
      </c>
      <c r="B9" s="209" t="s">
        <v>44</v>
      </c>
      <c r="C9" s="220">
        <f>C10+C13+C15</f>
        <v>3587846</v>
      </c>
      <c r="D9" s="625">
        <v>4514846</v>
      </c>
      <c r="F9" s="625">
        <f>F10+F13+F15</f>
        <v>0</v>
      </c>
      <c r="G9" s="625">
        <f>G10+G13+G15</f>
        <v>0</v>
      </c>
      <c r="H9" s="625">
        <f>H10+H13+H15</f>
        <v>0</v>
      </c>
      <c r="I9" s="34">
        <v>2</v>
      </c>
      <c r="J9" s="26"/>
    </row>
    <row r="10" spans="1:10">
      <c r="A10" s="210">
        <v>311</v>
      </c>
      <c r="B10" s="211" t="s">
        <v>45</v>
      </c>
      <c r="C10" s="30">
        <f t="shared" ref="C10" si="3">SUM(C11:C12)</f>
        <v>2986349</v>
      </c>
      <c r="D10" s="30">
        <v>3736349</v>
      </c>
      <c r="F10" s="30">
        <f t="shared" ref="F10:G10" si="4">SUM(F11:F12)</f>
        <v>0</v>
      </c>
      <c r="G10" s="30">
        <f t="shared" si="4"/>
        <v>0</v>
      </c>
      <c r="H10" s="30">
        <f t="shared" ref="H10" si="5">SUM(H11:H12)</f>
        <v>0</v>
      </c>
      <c r="I10" s="34">
        <v>3</v>
      </c>
      <c r="J10" s="26"/>
    </row>
    <row r="11" spans="1:10">
      <c r="A11" s="212">
        <v>3111</v>
      </c>
      <c r="B11" s="213" t="s">
        <v>46</v>
      </c>
      <c r="C11" s="29">
        <v>2985685</v>
      </c>
      <c r="D11" s="175">
        <v>3735685</v>
      </c>
      <c r="F11" s="175"/>
      <c r="G11" s="175"/>
      <c r="H11" s="175"/>
      <c r="I11" s="34">
        <v>4</v>
      </c>
      <c r="J11" s="923"/>
    </row>
    <row r="12" spans="1:10">
      <c r="A12" s="212">
        <v>3113</v>
      </c>
      <c r="B12" s="213" t="s">
        <v>66</v>
      </c>
      <c r="C12" s="29">
        <v>664</v>
      </c>
      <c r="D12" s="175">
        <v>664</v>
      </c>
      <c r="F12" s="175"/>
      <c r="G12" s="175"/>
      <c r="H12" s="175"/>
      <c r="I12" s="34">
        <v>4</v>
      </c>
      <c r="J12" s="26"/>
    </row>
    <row r="13" spans="1:10">
      <c r="A13" s="210">
        <v>312</v>
      </c>
      <c r="B13" s="211" t="s">
        <v>67</v>
      </c>
      <c r="C13" s="30">
        <f t="shared" ref="C13" si="6">C14</f>
        <v>108833</v>
      </c>
      <c r="D13" s="30">
        <v>163833</v>
      </c>
      <c r="F13" s="30">
        <f t="shared" ref="F13:H13" si="7">F14</f>
        <v>0</v>
      </c>
      <c r="G13" s="30">
        <f t="shared" si="7"/>
        <v>0</v>
      </c>
      <c r="H13" s="30">
        <f t="shared" si="7"/>
        <v>0</v>
      </c>
      <c r="I13" s="34">
        <v>3</v>
      </c>
      <c r="J13" s="26"/>
    </row>
    <row r="14" spans="1:10">
      <c r="A14" s="212">
        <v>3121</v>
      </c>
      <c r="B14" s="213" t="s">
        <v>67</v>
      </c>
      <c r="C14" s="29">
        <v>108833</v>
      </c>
      <c r="D14" s="175">
        <v>163833</v>
      </c>
      <c r="F14" s="175"/>
      <c r="G14" s="175"/>
      <c r="H14" s="175"/>
      <c r="I14" s="34">
        <v>4</v>
      </c>
      <c r="J14" s="26"/>
    </row>
    <row r="15" spans="1:10">
      <c r="A15" s="210">
        <v>313</v>
      </c>
      <c r="B15" s="211" t="s">
        <v>48</v>
      </c>
      <c r="C15" s="30">
        <f t="shared" ref="C15" si="8">SUM(C16:C17)</f>
        <v>492664</v>
      </c>
      <c r="D15" s="30">
        <v>614664</v>
      </c>
      <c r="F15" s="30">
        <f t="shared" ref="F15:G15" si="9">SUM(F16:F17)</f>
        <v>0</v>
      </c>
      <c r="G15" s="30">
        <f t="shared" si="9"/>
        <v>0</v>
      </c>
      <c r="H15" s="30">
        <f t="shared" ref="H15" si="10">SUM(H16:H17)</f>
        <v>0</v>
      </c>
      <c r="I15" s="34">
        <v>3</v>
      </c>
      <c r="J15" s="26"/>
    </row>
    <row r="16" spans="1:10">
      <c r="A16" s="212">
        <v>3132</v>
      </c>
      <c r="B16" s="213" t="s">
        <v>49</v>
      </c>
      <c r="C16" s="29">
        <v>492664</v>
      </c>
      <c r="D16" s="175">
        <v>614664</v>
      </c>
      <c r="F16" s="175"/>
      <c r="G16" s="175"/>
      <c r="H16" s="175"/>
      <c r="I16" s="34">
        <v>4</v>
      </c>
      <c r="J16" s="26"/>
    </row>
    <row r="17" spans="1:10" ht="28.5">
      <c r="A17" s="212">
        <v>3133</v>
      </c>
      <c r="B17" s="213" t="s">
        <v>119</v>
      </c>
      <c r="C17" s="29">
        <v>0</v>
      </c>
      <c r="D17" s="175">
        <v>0</v>
      </c>
      <c r="F17" s="175"/>
      <c r="G17" s="175"/>
      <c r="H17" s="175"/>
      <c r="I17" s="34">
        <v>4</v>
      </c>
      <c r="J17" s="26"/>
    </row>
    <row r="18" spans="1:10">
      <c r="A18" s="208">
        <v>32</v>
      </c>
      <c r="B18" s="209" t="s">
        <v>16</v>
      </c>
      <c r="C18" s="182">
        <f t="shared" ref="C18" si="11">C19+C24+C31+C41</f>
        <v>1636690</v>
      </c>
      <c r="D18" s="32">
        <v>2236690</v>
      </c>
      <c r="F18" s="32">
        <f t="shared" ref="F18:G18" si="12">F19+F24+F31+F41</f>
        <v>0</v>
      </c>
      <c r="G18" s="32">
        <f t="shared" si="12"/>
        <v>0</v>
      </c>
      <c r="H18" s="32">
        <f t="shared" ref="H18" si="13">H19+H24+H31+H41</f>
        <v>0</v>
      </c>
      <c r="I18" s="34">
        <v>2</v>
      </c>
      <c r="J18" s="26"/>
    </row>
    <row r="19" spans="1:10">
      <c r="A19" s="210">
        <v>321</v>
      </c>
      <c r="B19" s="211" t="s">
        <v>27</v>
      </c>
      <c r="C19" s="30">
        <f t="shared" ref="C19" si="14">SUM(C20:C23)</f>
        <v>142942</v>
      </c>
      <c r="D19" s="30">
        <v>164942</v>
      </c>
      <c r="F19" s="30">
        <f t="shared" ref="F19:G19" si="15">SUM(F20:F23)</f>
        <v>0</v>
      </c>
      <c r="G19" s="30">
        <f t="shared" si="15"/>
        <v>0</v>
      </c>
      <c r="H19" s="30">
        <f t="shared" ref="H19" si="16">SUM(H20:H23)</f>
        <v>0</v>
      </c>
      <c r="I19" s="34">
        <v>3</v>
      </c>
      <c r="J19" s="26"/>
    </row>
    <row r="20" spans="1:10">
      <c r="A20" s="212">
        <v>3211</v>
      </c>
      <c r="B20" s="213" t="s">
        <v>28</v>
      </c>
      <c r="C20" s="29">
        <v>11945</v>
      </c>
      <c r="D20" s="175">
        <v>21945</v>
      </c>
      <c r="F20" s="175"/>
      <c r="G20" s="175"/>
      <c r="H20" s="175"/>
      <c r="I20" s="34">
        <v>4</v>
      </c>
      <c r="J20" s="26"/>
    </row>
    <row r="21" spans="1:10" ht="28.5">
      <c r="A21" s="212">
        <v>3212</v>
      </c>
      <c r="B21" s="213" t="s">
        <v>50</v>
      </c>
      <c r="C21" s="29">
        <v>104187</v>
      </c>
      <c r="D21" s="175">
        <v>114187</v>
      </c>
      <c r="F21" s="175"/>
      <c r="G21" s="175"/>
      <c r="H21" s="175"/>
      <c r="I21" s="34">
        <v>4</v>
      </c>
      <c r="J21" s="26"/>
    </row>
    <row r="22" spans="1:10">
      <c r="A22" s="212">
        <v>3213</v>
      </c>
      <c r="B22" s="213" t="s">
        <v>54</v>
      </c>
      <c r="C22" s="29">
        <v>26545</v>
      </c>
      <c r="D22" s="175">
        <v>26545</v>
      </c>
      <c r="F22" s="175"/>
      <c r="G22" s="175"/>
      <c r="H22" s="175"/>
      <c r="I22" s="34">
        <v>4</v>
      </c>
      <c r="J22" s="26"/>
    </row>
    <row r="23" spans="1:10">
      <c r="A23" s="212">
        <v>3214</v>
      </c>
      <c r="B23" s="213" t="s">
        <v>108</v>
      </c>
      <c r="C23" s="29">
        <v>265</v>
      </c>
      <c r="D23" s="175">
        <v>2265</v>
      </c>
      <c r="F23" s="175"/>
      <c r="G23" s="175"/>
      <c r="H23" s="175"/>
      <c r="I23" s="34">
        <v>4</v>
      </c>
      <c r="J23" s="26"/>
    </row>
    <row r="24" spans="1:10">
      <c r="A24" s="210">
        <v>322</v>
      </c>
      <c r="B24" s="211" t="s">
        <v>42</v>
      </c>
      <c r="C24" s="30">
        <f t="shared" ref="C24" si="17">SUM(C25:C30)</f>
        <v>664758</v>
      </c>
      <c r="D24" s="30">
        <v>724758</v>
      </c>
      <c r="F24" s="30">
        <f t="shared" ref="F24:G24" si="18">SUM(F25:F30)</f>
        <v>0</v>
      </c>
      <c r="G24" s="30">
        <f t="shared" si="18"/>
        <v>0</v>
      </c>
      <c r="H24" s="30">
        <f t="shared" ref="H24" si="19">SUM(H25:H30)</f>
        <v>0</v>
      </c>
      <c r="I24" s="34">
        <v>3</v>
      </c>
      <c r="J24" s="26"/>
    </row>
    <row r="25" spans="1:10">
      <c r="A25" s="212">
        <v>3221</v>
      </c>
      <c r="B25" s="213" t="s">
        <v>43</v>
      </c>
      <c r="C25" s="29">
        <v>25217</v>
      </c>
      <c r="D25" s="175">
        <v>35217</v>
      </c>
      <c r="F25" s="175"/>
      <c r="G25" s="175"/>
      <c r="H25" s="175"/>
      <c r="I25" s="34">
        <v>4</v>
      </c>
      <c r="J25" s="26"/>
    </row>
    <row r="26" spans="1:10">
      <c r="A26" s="212">
        <v>3222</v>
      </c>
      <c r="B26" s="213" t="s">
        <v>91</v>
      </c>
      <c r="C26" s="29">
        <v>53089</v>
      </c>
      <c r="D26" s="175">
        <v>103089</v>
      </c>
      <c r="F26" s="175"/>
      <c r="G26" s="175"/>
      <c r="H26" s="175"/>
      <c r="I26" s="34">
        <v>4</v>
      </c>
      <c r="J26" s="26"/>
    </row>
    <row r="27" spans="1:10">
      <c r="A27" s="212">
        <v>3223</v>
      </c>
      <c r="B27" s="213" t="s">
        <v>109</v>
      </c>
      <c r="C27" s="29">
        <v>540000</v>
      </c>
      <c r="D27" s="175">
        <v>540000</v>
      </c>
      <c r="F27" s="175"/>
      <c r="G27" s="175"/>
      <c r="H27" s="175"/>
      <c r="I27" s="34">
        <v>4</v>
      </c>
      <c r="J27" s="26"/>
    </row>
    <row r="28" spans="1:10" ht="28.5">
      <c r="A28" s="212">
        <v>3224</v>
      </c>
      <c r="B28" s="213" t="s">
        <v>110</v>
      </c>
      <c r="C28" s="29">
        <v>19908</v>
      </c>
      <c r="D28" s="175">
        <v>19908</v>
      </c>
      <c r="F28" s="175"/>
      <c r="G28" s="175"/>
      <c r="H28" s="175"/>
      <c r="I28" s="34">
        <v>4</v>
      </c>
      <c r="J28" s="26"/>
    </row>
    <row r="29" spans="1:10">
      <c r="A29" s="212">
        <v>3225</v>
      </c>
      <c r="B29" s="213" t="s">
        <v>92</v>
      </c>
      <c r="C29" s="29">
        <v>13272</v>
      </c>
      <c r="D29" s="175">
        <v>13272</v>
      </c>
      <c r="F29" s="175"/>
      <c r="G29" s="175"/>
      <c r="H29" s="175"/>
      <c r="I29" s="34">
        <v>4</v>
      </c>
      <c r="J29" s="26"/>
    </row>
    <row r="30" spans="1:10">
      <c r="A30" s="212">
        <v>3227</v>
      </c>
      <c r="B30" s="213" t="s">
        <v>93</v>
      </c>
      <c r="C30" s="29">
        <v>13272</v>
      </c>
      <c r="D30" s="175">
        <v>13272</v>
      </c>
      <c r="F30" s="175"/>
      <c r="G30" s="175"/>
      <c r="H30" s="175"/>
      <c r="I30" s="34">
        <v>4</v>
      </c>
      <c r="J30" s="26"/>
    </row>
    <row r="31" spans="1:10">
      <c r="A31" s="210">
        <v>323</v>
      </c>
      <c r="B31" s="211" t="s">
        <v>17</v>
      </c>
      <c r="C31" s="30">
        <f t="shared" ref="C31" si="20">SUM(C32:C40)</f>
        <v>783129</v>
      </c>
      <c r="D31" s="30">
        <v>1301129</v>
      </c>
      <c r="F31" s="30">
        <f t="shared" ref="F31:G31" si="21">SUM(F32:F40)</f>
        <v>0</v>
      </c>
      <c r="G31" s="30">
        <f t="shared" si="21"/>
        <v>0</v>
      </c>
      <c r="H31" s="30">
        <f t="shared" ref="H31" si="22">SUM(H32:H40)</f>
        <v>0</v>
      </c>
      <c r="I31" s="34">
        <v>3</v>
      </c>
      <c r="J31" s="26"/>
    </row>
    <row r="32" spans="1:10">
      <c r="A32" s="212">
        <v>3231</v>
      </c>
      <c r="B32" s="213" t="s">
        <v>18</v>
      </c>
      <c r="C32" s="29">
        <v>19908</v>
      </c>
      <c r="D32" s="175">
        <v>19908</v>
      </c>
      <c r="F32" s="175"/>
      <c r="G32" s="175"/>
      <c r="H32" s="175"/>
      <c r="I32" s="34">
        <v>4</v>
      </c>
      <c r="J32" s="26"/>
    </row>
    <row r="33" spans="1:10">
      <c r="A33" s="212">
        <v>3232</v>
      </c>
      <c r="B33" s="213" t="s">
        <v>105</v>
      </c>
      <c r="C33" s="29">
        <v>71071</v>
      </c>
      <c r="D33" s="175">
        <v>305071</v>
      </c>
      <c r="F33" s="175"/>
      <c r="G33" s="175"/>
      <c r="H33" s="175"/>
      <c r="I33" s="34">
        <v>4</v>
      </c>
      <c r="J33" s="26"/>
    </row>
    <row r="34" spans="1:10">
      <c r="A34" s="212">
        <v>3233</v>
      </c>
      <c r="B34" s="213" t="s">
        <v>19</v>
      </c>
      <c r="C34" s="29">
        <v>6636</v>
      </c>
      <c r="D34" s="175">
        <v>6636</v>
      </c>
      <c r="F34" s="175"/>
      <c r="G34" s="175"/>
      <c r="H34" s="175"/>
      <c r="I34" s="34">
        <v>4</v>
      </c>
      <c r="J34" s="26"/>
    </row>
    <row r="35" spans="1:10">
      <c r="A35" s="212">
        <v>3234</v>
      </c>
      <c r="B35" s="213" t="s">
        <v>111</v>
      </c>
      <c r="C35" s="29">
        <v>79634</v>
      </c>
      <c r="D35" s="175">
        <v>79634</v>
      </c>
      <c r="F35" s="175"/>
      <c r="G35" s="175"/>
      <c r="H35" s="175"/>
      <c r="I35" s="34">
        <v>4</v>
      </c>
      <c r="J35" s="26"/>
    </row>
    <row r="36" spans="1:10">
      <c r="A36" s="212">
        <v>3235</v>
      </c>
      <c r="B36" s="213" t="s">
        <v>68</v>
      </c>
      <c r="C36" s="29">
        <v>192448</v>
      </c>
      <c r="D36" s="175">
        <v>282448</v>
      </c>
      <c r="F36" s="175"/>
      <c r="G36" s="175"/>
      <c r="H36" s="175"/>
      <c r="I36" s="34">
        <v>4</v>
      </c>
      <c r="J36" s="26"/>
    </row>
    <row r="37" spans="1:10">
      <c r="A37" s="212">
        <v>3236</v>
      </c>
      <c r="B37" s="213" t="s">
        <v>56</v>
      </c>
      <c r="C37" s="29">
        <v>5309</v>
      </c>
      <c r="D37" s="175">
        <v>24309</v>
      </c>
      <c r="F37" s="175"/>
      <c r="G37" s="175"/>
      <c r="H37" s="175"/>
      <c r="I37" s="34">
        <v>4</v>
      </c>
      <c r="J37" s="26"/>
    </row>
    <row r="38" spans="1:10">
      <c r="A38" s="212">
        <v>3237</v>
      </c>
      <c r="B38" s="213" t="s">
        <v>20</v>
      </c>
      <c r="C38" s="29">
        <v>396178</v>
      </c>
      <c r="D38" s="175">
        <v>565178</v>
      </c>
      <c r="F38" s="175"/>
      <c r="G38" s="175"/>
      <c r="H38" s="175"/>
      <c r="I38" s="34">
        <v>4</v>
      </c>
      <c r="J38" s="26"/>
    </row>
    <row r="39" spans="1:10">
      <c r="A39" s="212">
        <v>3238</v>
      </c>
      <c r="B39" s="213" t="s">
        <v>51</v>
      </c>
      <c r="C39" s="29">
        <v>6636</v>
      </c>
      <c r="D39" s="175">
        <v>6636</v>
      </c>
      <c r="F39" s="175"/>
      <c r="G39" s="175"/>
      <c r="H39" s="175"/>
      <c r="I39" s="34">
        <v>4</v>
      </c>
      <c r="J39" s="26"/>
    </row>
    <row r="40" spans="1:10">
      <c r="A40" s="212">
        <v>3239</v>
      </c>
      <c r="B40" s="213" t="s">
        <v>21</v>
      </c>
      <c r="C40" s="29">
        <v>5309</v>
      </c>
      <c r="D40" s="175">
        <v>11309</v>
      </c>
      <c r="F40" s="175"/>
      <c r="G40" s="175"/>
      <c r="H40" s="175"/>
      <c r="I40" s="34">
        <v>4</v>
      </c>
      <c r="J40" s="26"/>
    </row>
    <row r="41" spans="1:10">
      <c r="A41" s="210">
        <v>329</v>
      </c>
      <c r="B41" s="211" t="s">
        <v>23</v>
      </c>
      <c r="C41" s="30">
        <f t="shared" ref="C41" si="23">SUM(C42:C47)</f>
        <v>45861</v>
      </c>
      <c r="D41" s="30">
        <v>45861</v>
      </c>
      <c r="F41" s="30">
        <f t="shared" ref="F41:G41" si="24">SUM(F42:F47)</f>
        <v>0</v>
      </c>
      <c r="G41" s="30">
        <f t="shared" si="24"/>
        <v>0</v>
      </c>
      <c r="H41" s="30">
        <f t="shared" ref="H41" si="25">SUM(H42:H47)</f>
        <v>0</v>
      </c>
      <c r="I41" s="34">
        <v>3</v>
      </c>
      <c r="J41" s="26"/>
    </row>
    <row r="42" spans="1:10" ht="28.5">
      <c r="A42" s="212">
        <v>3291</v>
      </c>
      <c r="B42" s="213" t="s">
        <v>24</v>
      </c>
      <c r="C42" s="29">
        <v>12017</v>
      </c>
      <c r="D42" s="175">
        <v>12017</v>
      </c>
      <c r="F42" s="175"/>
      <c r="G42" s="175"/>
      <c r="H42" s="175"/>
      <c r="I42" s="34">
        <v>4</v>
      </c>
      <c r="J42" s="26"/>
    </row>
    <row r="43" spans="1:10">
      <c r="A43" s="212">
        <v>3292</v>
      </c>
      <c r="B43" s="213" t="s">
        <v>112</v>
      </c>
      <c r="C43" s="29">
        <v>21236</v>
      </c>
      <c r="D43" s="175">
        <v>21236</v>
      </c>
      <c r="F43" s="175"/>
      <c r="G43" s="175"/>
      <c r="H43" s="175"/>
      <c r="I43" s="34">
        <v>4</v>
      </c>
      <c r="J43" s="26"/>
    </row>
    <row r="44" spans="1:10">
      <c r="A44" s="212">
        <v>3293</v>
      </c>
      <c r="B44" s="213" t="s">
        <v>29</v>
      </c>
      <c r="C44" s="29">
        <v>1327</v>
      </c>
      <c r="D44" s="175">
        <v>1327</v>
      </c>
      <c r="F44" s="175"/>
      <c r="G44" s="175"/>
      <c r="H44" s="175"/>
      <c r="I44" s="34">
        <v>4</v>
      </c>
      <c r="J44" s="26"/>
    </row>
    <row r="45" spans="1:10">
      <c r="A45" s="212">
        <v>3294</v>
      </c>
      <c r="B45" s="213" t="s">
        <v>55</v>
      </c>
      <c r="C45" s="29">
        <v>664</v>
      </c>
      <c r="D45" s="175">
        <v>664</v>
      </c>
      <c r="F45" s="175"/>
      <c r="G45" s="175"/>
      <c r="H45" s="175"/>
      <c r="I45" s="34">
        <v>4</v>
      </c>
      <c r="J45" s="26"/>
    </row>
    <row r="46" spans="1:10">
      <c r="A46" s="212">
        <v>3295</v>
      </c>
      <c r="B46" s="213" t="s">
        <v>113</v>
      </c>
      <c r="C46" s="29">
        <v>10352</v>
      </c>
      <c r="D46" s="175">
        <v>10352</v>
      </c>
      <c r="F46" s="175"/>
      <c r="G46" s="175"/>
      <c r="H46" s="175"/>
      <c r="I46" s="34">
        <v>4</v>
      </c>
      <c r="J46" s="26"/>
    </row>
    <row r="47" spans="1:10">
      <c r="A47" s="212">
        <v>3299</v>
      </c>
      <c r="B47" s="213" t="s">
        <v>23</v>
      </c>
      <c r="C47" s="29">
        <v>265</v>
      </c>
      <c r="D47" s="175">
        <v>265</v>
      </c>
      <c r="F47" s="175"/>
      <c r="G47" s="175"/>
      <c r="H47" s="175"/>
      <c r="I47" s="34">
        <v>4</v>
      </c>
      <c r="J47" s="26"/>
    </row>
    <row r="48" spans="1:10">
      <c r="A48" s="208">
        <v>34</v>
      </c>
      <c r="B48" s="209" t="s">
        <v>114</v>
      </c>
      <c r="C48" s="182">
        <f t="shared" ref="C48" si="26">C49</f>
        <v>531</v>
      </c>
      <c r="D48" s="32">
        <v>531</v>
      </c>
      <c r="F48" s="32">
        <f t="shared" ref="F48:H49" si="27">F49</f>
        <v>0</v>
      </c>
      <c r="G48" s="32">
        <f t="shared" si="27"/>
        <v>0</v>
      </c>
      <c r="H48" s="32">
        <f t="shared" si="27"/>
        <v>0</v>
      </c>
      <c r="I48" s="34">
        <v>2</v>
      </c>
      <c r="J48" s="26"/>
    </row>
    <row r="49" spans="1:10">
      <c r="A49" s="210">
        <v>343</v>
      </c>
      <c r="B49" s="211" t="s">
        <v>115</v>
      </c>
      <c r="C49" s="30">
        <f t="shared" ref="C49" si="28">C50</f>
        <v>531</v>
      </c>
      <c r="D49" s="30">
        <v>531</v>
      </c>
      <c r="F49" s="30">
        <f t="shared" si="27"/>
        <v>0</v>
      </c>
      <c r="G49" s="30">
        <f t="shared" si="27"/>
        <v>0</v>
      </c>
      <c r="H49" s="30">
        <f t="shared" si="27"/>
        <v>0</v>
      </c>
      <c r="I49" s="34">
        <v>3</v>
      </c>
      <c r="J49" s="26"/>
    </row>
    <row r="50" spans="1:10">
      <c r="A50" s="212">
        <v>3431</v>
      </c>
      <c r="B50" s="213" t="s">
        <v>116</v>
      </c>
      <c r="C50" s="29">
        <v>531</v>
      </c>
      <c r="D50" s="175">
        <v>531</v>
      </c>
      <c r="F50" s="175"/>
      <c r="G50" s="175"/>
      <c r="H50" s="175"/>
      <c r="I50" s="34">
        <v>4</v>
      </c>
      <c r="J50" s="26"/>
    </row>
    <row r="51" spans="1:10" ht="28.5">
      <c r="A51" s="208">
        <v>37</v>
      </c>
      <c r="B51" s="209" t="s">
        <v>34</v>
      </c>
      <c r="C51" s="182">
        <f t="shared" ref="C51" si="29">C52</f>
        <v>6636</v>
      </c>
      <c r="D51" s="32">
        <v>6636</v>
      </c>
      <c r="F51" s="32">
        <f t="shared" ref="F51:H52" si="30">F52</f>
        <v>0</v>
      </c>
      <c r="G51" s="32">
        <f t="shared" si="30"/>
        <v>0</v>
      </c>
      <c r="H51" s="32">
        <f t="shared" si="30"/>
        <v>0</v>
      </c>
      <c r="I51" s="34">
        <v>2</v>
      </c>
      <c r="J51" s="26"/>
    </row>
    <row r="52" spans="1:10" ht="28.5">
      <c r="A52" s="210">
        <v>372</v>
      </c>
      <c r="B52" s="211" t="s">
        <v>35</v>
      </c>
      <c r="C52" s="30">
        <f t="shared" ref="C52" si="31">C53</f>
        <v>6636</v>
      </c>
      <c r="D52" s="30">
        <v>6636</v>
      </c>
      <c r="F52" s="30">
        <f t="shared" si="30"/>
        <v>0</v>
      </c>
      <c r="G52" s="30">
        <f t="shared" si="30"/>
        <v>0</v>
      </c>
      <c r="H52" s="30">
        <f t="shared" si="30"/>
        <v>0</v>
      </c>
      <c r="I52" s="34">
        <v>3</v>
      </c>
      <c r="J52" s="26"/>
    </row>
    <row r="53" spans="1:10">
      <c r="A53" s="212">
        <v>3721</v>
      </c>
      <c r="B53" s="213" t="s">
        <v>69</v>
      </c>
      <c r="C53" s="29">
        <v>6636</v>
      </c>
      <c r="D53" s="175">
        <v>6636</v>
      </c>
      <c r="F53" s="175"/>
      <c r="G53" s="175"/>
      <c r="H53" s="175"/>
      <c r="I53" s="34">
        <v>4</v>
      </c>
      <c r="J53" s="26"/>
    </row>
    <row r="54" spans="1:10">
      <c r="A54" s="208">
        <v>38</v>
      </c>
      <c r="B54" s="209" t="s">
        <v>11</v>
      </c>
      <c r="C54" s="182">
        <f t="shared" ref="C54" si="32">C55</f>
        <v>1327</v>
      </c>
      <c r="D54" s="32">
        <v>1327</v>
      </c>
      <c r="F54" s="32">
        <f t="shared" ref="F54:H55" si="33">F55</f>
        <v>0</v>
      </c>
      <c r="G54" s="32">
        <f t="shared" si="33"/>
        <v>0</v>
      </c>
      <c r="H54" s="32">
        <f t="shared" si="33"/>
        <v>0</v>
      </c>
      <c r="I54" s="34">
        <v>2</v>
      </c>
      <c r="J54" s="26"/>
    </row>
    <row r="55" spans="1:10">
      <c r="A55" s="210">
        <v>383</v>
      </c>
      <c r="B55" s="211" t="s">
        <v>121</v>
      </c>
      <c r="C55" s="30">
        <f t="shared" ref="C55" si="34">C56</f>
        <v>1327</v>
      </c>
      <c r="D55" s="30">
        <v>1327</v>
      </c>
      <c r="F55" s="30">
        <f t="shared" si="33"/>
        <v>0</v>
      </c>
      <c r="G55" s="30">
        <f t="shared" si="33"/>
        <v>0</v>
      </c>
      <c r="H55" s="30">
        <f t="shared" si="33"/>
        <v>0</v>
      </c>
      <c r="I55" s="34">
        <v>3</v>
      </c>
      <c r="J55" s="26"/>
    </row>
    <row r="56" spans="1:10">
      <c r="A56" s="212">
        <v>3835</v>
      </c>
      <c r="B56" s="213" t="s">
        <v>124</v>
      </c>
      <c r="C56" s="29">
        <v>1327</v>
      </c>
      <c r="D56" s="175">
        <v>1327</v>
      </c>
      <c r="F56" s="175"/>
      <c r="G56" s="175"/>
      <c r="H56" s="175"/>
      <c r="I56" s="34">
        <v>4</v>
      </c>
      <c r="J56" s="26"/>
    </row>
    <row r="57" spans="1:10" ht="28.5">
      <c r="A57" s="208">
        <v>42</v>
      </c>
      <c r="B57" s="209" t="s">
        <v>30</v>
      </c>
      <c r="C57" s="182">
        <f t="shared" ref="C57" si="35">C58+C62+C64</f>
        <v>0</v>
      </c>
      <c r="D57" s="32">
        <v>0</v>
      </c>
      <c r="F57" s="32">
        <f t="shared" ref="F57:G57" si="36">F58+F62+F64</f>
        <v>0</v>
      </c>
      <c r="G57" s="32">
        <f t="shared" si="36"/>
        <v>0</v>
      </c>
      <c r="H57" s="32">
        <f t="shared" ref="H57" si="37">H58+H62+H64</f>
        <v>0</v>
      </c>
      <c r="I57" s="34">
        <v>2</v>
      </c>
      <c r="J57" s="26"/>
    </row>
    <row r="58" spans="1:10">
      <c r="A58" s="210">
        <v>422</v>
      </c>
      <c r="B58" s="211" t="s">
        <v>57</v>
      </c>
      <c r="C58" s="30">
        <f t="shared" ref="C58" si="38">SUM(C59:C61)</f>
        <v>0</v>
      </c>
      <c r="D58" s="30">
        <v>0</v>
      </c>
      <c r="F58" s="30">
        <f t="shared" ref="F58:G58" si="39">SUM(F59:F61)</f>
        <v>0</v>
      </c>
      <c r="G58" s="30">
        <f t="shared" si="39"/>
        <v>0</v>
      </c>
      <c r="H58" s="30">
        <f t="shared" ref="H58" si="40">SUM(H59:H61)</f>
        <v>0</v>
      </c>
      <c r="I58" s="34">
        <v>3</v>
      </c>
      <c r="J58" s="26"/>
    </row>
    <row r="59" spans="1:10">
      <c r="A59" s="212">
        <v>4221</v>
      </c>
      <c r="B59" s="213" t="s">
        <v>65</v>
      </c>
      <c r="C59" s="29"/>
      <c r="D59" s="175">
        <v>0</v>
      </c>
      <c r="F59" s="175"/>
      <c r="G59" s="175"/>
      <c r="H59" s="175"/>
      <c r="I59" s="34">
        <v>4</v>
      </c>
      <c r="J59" s="26"/>
    </row>
    <row r="60" spans="1:10">
      <c r="A60" s="212">
        <v>4224</v>
      </c>
      <c r="B60" s="213" t="s">
        <v>58</v>
      </c>
      <c r="C60" s="29"/>
      <c r="D60" s="175">
        <v>0</v>
      </c>
      <c r="F60" s="175"/>
      <c r="G60" s="175"/>
      <c r="H60" s="175"/>
      <c r="I60" s="34">
        <v>4</v>
      </c>
      <c r="J60" s="26"/>
    </row>
    <row r="61" spans="1:10">
      <c r="A61" s="212">
        <v>4225</v>
      </c>
      <c r="B61" s="213" t="s">
        <v>87</v>
      </c>
      <c r="C61" s="29"/>
      <c r="D61" s="175">
        <v>0</v>
      </c>
      <c r="F61" s="175"/>
      <c r="G61" s="175"/>
      <c r="H61" s="175"/>
      <c r="I61" s="34">
        <v>4</v>
      </c>
      <c r="J61" s="26"/>
    </row>
    <row r="62" spans="1:10">
      <c r="A62" s="210">
        <v>423</v>
      </c>
      <c r="B62" s="211" t="s">
        <v>98</v>
      </c>
      <c r="C62" s="30">
        <f t="shared" ref="C62" si="41">C63</f>
        <v>0</v>
      </c>
      <c r="D62" s="30">
        <v>0</v>
      </c>
      <c r="F62" s="30">
        <f t="shared" ref="F62:H62" si="42">F63</f>
        <v>0</v>
      </c>
      <c r="G62" s="30">
        <f t="shared" si="42"/>
        <v>0</v>
      </c>
      <c r="H62" s="30">
        <f t="shared" si="42"/>
        <v>0</v>
      </c>
      <c r="I62" s="34">
        <v>3</v>
      </c>
      <c r="J62" s="26"/>
    </row>
    <row r="63" spans="1:10">
      <c r="A63" s="212">
        <v>4231</v>
      </c>
      <c r="B63" s="213" t="s">
        <v>106</v>
      </c>
      <c r="C63" s="29"/>
      <c r="D63" s="175">
        <v>0</v>
      </c>
      <c r="F63" s="175"/>
      <c r="G63" s="175"/>
      <c r="H63" s="175"/>
      <c r="I63" s="34">
        <v>4</v>
      </c>
      <c r="J63" s="26"/>
    </row>
    <row r="64" spans="1:10">
      <c r="A64" s="210">
        <v>425</v>
      </c>
      <c r="B64" s="211" t="s">
        <v>128</v>
      </c>
      <c r="C64" s="30">
        <f t="shared" ref="C64" si="43">C65</f>
        <v>0</v>
      </c>
      <c r="D64" s="30">
        <v>0</v>
      </c>
      <c r="F64" s="30">
        <f t="shared" ref="F64:H64" si="44">F65</f>
        <v>0</v>
      </c>
      <c r="G64" s="30">
        <f t="shared" si="44"/>
        <v>0</v>
      </c>
      <c r="H64" s="30">
        <f t="shared" si="44"/>
        <v>0</v>
      </c>
      <c r="I64" s="34">
        <v>3</v>
      </c>
      <c r="J64" s="26"/>
    </row>
    <row r="65" spans="1:10">
      <c r="A65" s="212">
        <v>4252</v>
      </c>
      <c r="B65" s="213" t="s">
        <v>129</v>
      </c>
      <c r="C65" s="29"/>
      <c r="D65" s="175">
        <v>0</v>
      </c>
      <c r="F65" s="175"/>
      <c r="G65" s="175"/>
      <c r="H65" s="175"/>
      <c r="I65" s="34">
        <v>4</v>
      </c>
      <c r="J65" s="26"/>
    </row>
    <row r="66" spans="1:10">
      <c r="A66" s="206">
        <v>31</v>
      </c>
      <c r="B66" s="207" t="s">
        <v>63</v>
      </c>
      <c r="C66" s="31">
        <f>C67+C75+C78+C81</f>
        <v>1813272</v>
      </c>
      <c r="D66" s="31">
        <v>1813272</v>
      </c>
      <c r="F66" s="31">
        <f>F67+F75+F78+F81</f>
        <v>0</v>
      </c>
      <c r="G66" s="31">
        <f>G67+G75+G78+G81</f>
        <v>0</v>
      </c>
      <c r="H66" s="31">
        <f>H67+H75+H78+H81</f>
        <v>0</v>
      </c>
      <c r="I66" s="34" t="s">
        <v>64</v>
      </c>
      <c r="J66" s="26"/>
    </row>
    <row r="67" spans="1:10">
      <c r="A67" s="208">
        <v>32</v>
      </c>
      <c r="B67" s="209" t="s">
        <v>16</v>
      </c>
      <c r="C67" s="182">
        <f>C68+C71</f>
        <v>1806636</v>
      </c>
      <c r="D67" s="32">
        <v>1806636</v>
      </c>
      <c r="F67" s="32">
        <f>F68+F71</f>
        <v>0</v>
      </c>
      <c r="G67" s="32">
        <f>G68+G71</f>
        <v>0</v>
      </c>
      <c r="H67" s="32">
        <f>H68+H71</f>
        <v>0</v>
      </c>
      <c r="I67" s="34">
        <v>2</v>
      </c>
      <c r="J67" s="26"/>
    </row>
    <row r="68" spans="1:10">
      <c r="A68" s="210">
        <v>322</v>
      </c>
      <c r="B68" s="211" t="s">
        <v>42</v>
      </c>
      <c r="C68" s="30">
        <f t="shared" ref="C68" si="45">C69+C70</f>
        <v>1600000</v>
      </c>
      <c r="D68" s="30">
        <v>1600000</v>
      </c>
      <c r="F68" s="30">
        <f t="shared" ref="F68:G68" si="46">F69+F70</f>
        <v>0</v>
      </c>
      <c r="G68" s="30">
        <f t="shared" si="46"/>
        <v>0</v>
      </c>
      <c r="H68" s="30">
        <f t="shared" ref="H68" si="47">H69+H70</f>
        <v>0</v>
      </c>
      <c r="I68" s="34">
        <v>3</v>
      </c>
      <c r="J68" s="26"/>
    </row>
    <row r="69" spans="1:10">
      <c r="A69" s="212">
        <v>3222</v>
      </c>
      <c r="B69" s="213" t="s">
        <v>91</v>
      </c>
      <c r="C69" s="29">
        <v>1600000</v>
      </c>
      <c r="D69" s="175">
        <v>1600000</v>
      </c>
      <c r="F69" s="175"/>
      <c r="G69" s="175"/>
      <c r="H69" s="175"/>
      <c r="I69" s="34">
        <v>4</v>
      </c>
      <c r="J69" s="26"/>
    </row>
    <row r="70" spans="1:10">
      <c r="A70" s="212">
        <v>3223</v>
      </c>
      <c r="B70" s="213" t="s">
        <v>109</v>
      </c>
      <c r="C70" s="29">
        <v>0</v>
      </c>
      <c r="D70" s="175">
        <v>0</v>
      </c>
      <c r="F70" s="175"/>
      <c r="G70" s="175"/>
      <c r="H70" s="175"/>
      <c r="I70" s="34">
        <v>4</v>
      </c>
      <c r="J70" s="26"/>
    </row>
    <row r="71" spans="1:10">
      <c r="A71" s="210">
        <v>323</v>
      </c>
      <c r="B71" s="211" t="s">
        <v>17</v>
      </c>
      <c r="C71" s="30">
        <f t="shared" ref="C71" si="48">SUM(C72:C74)</f>
        <v>206636</v>
      </c>
      <c r="D71" s="30">
        <v>206636</v>
      </c>
      <c r="F71" s="30">
        <f t="shared" ref="F71:G71" si="49">SUM(F72:F74)</f>
        <v>0</v>
      </c>
      <c r="G71" s="30">
        <f t="shared" si="49"/>
        <v>0</v>
      </c>
      <c r="H71" s="30">
        <f t="shared" ref="H71" si="50">SUM(H72:H74)</f>
        <v>0</v>
      </c>
      <c r="I71" s="34">
        <v>3</v>
      </c>
      <c r="J71" s="26"/>
    </row>
    <row r="72" spans="1:10">
      <c r="A72" s="212">
        <v>3232</v>
      </c>
      <c r="B72" s="213" t="s">
        <v>105</v>
      </c>
      <c r="C72" s="29">
        <v>200000</v>
      </c>
      <c r="D72" s="175">
        <v>200000</v>
      </c>
      <c r="F72" s="175"/>
      <c r="G72" s="175"/>
      <c r="H72" s="175"/>
      <c r="I72" s="34">
        <v>4</v>
      </c>
      <c r="J72" s="26"/>
    </row>
    <row r="73" spans="1:10">
      <c r="A73" s="212">
        <v>3235</v>
      </c>
      <c r="B73" s="213" t="s">
        <v>68</v>
      </c>
      <c r="C73" s="29"/>
      <c r="D73" s="175">
        <v>0</v>
      </c>
      <c r="F73" s="175"/>
      <c r="G73" s="175"/>
      <c r="H73" s="175"/>
      <c r="I73" s="34">
        <v>4</v>
      </c>
      <c r="J73" s="26"/>
    </row>
    <row r="74" spans="1:10">
      <c r="A74" s="212">
        <v>3237</v>
      </c>
      <c r="B74" s="213" t="s">
        <v>20</v>
      </c>
      <c r="C74" s="29">
        <v>6636</v>
      </c>
      <c r="D74" s="175">
        <v>6636</v>
      </c>
      <c r="F74" s="175"/>
      <c r="G74" s="175"/>
      <c r="H74" s="175"/>
      <c r="I74" s="34">
        <v>4</v>
      </c>
      <c r="J74" s="26"/>
    </row>
    <row r="75" spans="1:10">
      <c r="A75" s="208">
        <v>38</v>
      </c>
      <c r="B75" s="209" t="s">
        <v>11</v>
      </c>
      <c r="C75" s="182">
        <f t="shared" ref="C75" si="51">C76</f>
        <v>6636</v>
      </c>
      <c r="D75" s="32">
        <v>6636</v>
      </c>
      <c r="F75" s="32">
        <f t="shared" ref="F75:H76" si="52">F76</f>
        <v>0</v>
      </c>
      <c r="G75" s="32">
        <f t="shared" si="52"/>
        <v>0</v>
      </c>
      <c r="H75" s="32">
        <f t="shared" si="52"/>
        <v>0</v>
      </c>
      <c r="I75" s="34">
        <v>2</v>
      </c>
      <c r="J75" s="26"/>
    </row>
    <row r="76" spans="1:10">
      <c r="A76" s="210">
        <v>383</v>
      </c>
      <c r="B76" s="211" t="s">
        <v>121</v>
      </c>
      <c r="C76" s="30">
        <f t="shared" ref="C76" si="53">C77</f>
        <v>6636</v>
      </c>
      <c r="D76" s="30">
        <v>6636</v>
      </c>
      <c r="F76" s="30">
        <f t="shared" si="52"/>
        <v>0</v>
      </c>
      <c r="G76" s="30">
        <f t="shared" si="52"/>
        <v>0</v>
      </c>
      <c r="H76" s="30">
        <f t="shared" si="52"/>
        <v>0</v>
      </c>
      <c r="I76" s="34">
        <v>3</v>
      </c>
      <c r="J76" s="26"/>
    </row>
    <row r="77" spans="1:10">
      <c r="A77" s="212">
        <v>3835</v>
      </c>
      <c r="B77" s="213" t="s">
        <v>124</v>
      </c>
      <c r="C77" s="29">
        <v>6636</v>
      </c>
      <c r="D77" s="175">
        <v>6636</v>
      </c>
      <c r="F77" s="175"/>
      <c r="G77" s="175"/>
      <c r="H77" s="175"/>
      <c r="I77" s="34">
        <v>4</v>
      </c>
      <c r="J77" s="26"/>
    </row>
    <row r="78" spans="1:10" ht="28.5">
      <c r="A78" s="208">
        <v>41</v>
      </c>
      <c r="B78" s="209" t="s">
        <v>70</v>
      </c>
      <c r="C78" s="182">
        <f t="shared" ref="C78" si="54">C79</f>
        <v>0</v>
      </c>
      <c r="D78" s="32">
        <v>0</v>
      </c>
      <c r="F78" s="32">
        <f t="shared" ref="F78:H79" si="55">F79</f>
        <v>0</v>
      </c>
      <c r="G78" s="32">
        <f t="shared" si="55"/>
        <v>0</v>
      </c>
      <c r="H78" s="32">
        <f t="shared" si="55"/>
        <v>0</v>
      </c>
      <c r="I78" s="34">
        <v>2</v>
      </c>
      <c r="J78" s="26"/>
    </row>
    <row r="79" spans="1:10">
      <c r="A79" s="210">
        <v>412</v>
      </c>
      <c r="B79" s="211" t="s">
        <v>71</v>
      </c>
      <c r="C79" s="30">
        <f t="shared" ref="C79" si="56">C80</f>
        <v>0</v>
      </c>
      <c r="D79" s="30">
        <v>0</v>
      </c>
      <c r="F79" s="30">
        <f t="shared" si="55"/>
        <v>0</v>
      </c>
      <c r="G79" s="30">
        <f t="shared" si="55"/>
        <v>0</v>
      </c>
      <c r="H79" s="30">
        <f t="shared" si="55"/>
        <v>0</v>
      </c>
      <c r="I79" s="34">
        <v>3</v>
      </c>
      <c r="J79" s="26"/>
    </row>
    <row r="80" spans="1:10">
      <c r="A80" s="212">
        <v>4124</v>
      </c>
      <c r="B80" s="213" t="s">
        <v>130</v>
      </c>
      <c r="C80" s="29"/>
      <c r="D80" s="175">
        <v>0</v>
      </c>
      <c r="F80" s="175"/>
      <c r="G80" s="175"/>
      <c r="H80" s="175"/>
      <c r="I80" s="34">
        <v>4</v>
      </c>
      <c r="J80" s="26"/>
    </row>
    <row r="81" spans="1:10" ht="28.5">
      <c r="A81" s="208">
        <v>42</v>
      </c>
      <c r="B81" s="209" t="s">
        <v>30</v>
      </c>
      <c r="C81" s="182">
        <f t="shared" ref="C81" si="57">C82+C84</f>
        <v>0</v>
      </c>
      <c r="D81" s="32">
        <v>0</v>
      </c>
      <c r="F81" s="32">
        <f t="shared" ref="F81:G81" si="58">F82+F84</f>
        <v>0</v>
      </c>
      <c r="G81" s="32">
        <f t="shared" si="58"/>
        <v>0</v>
      </c>
      <c r="H81" s="32">
        <f t="shared" ref="H81" si="59">H82+H84</f>
        <v>0</v>
      </c>
      <c r="I81" s="34">
        <v>2</v>
      </c>
      <c r="J81" s="26"/>
    </row>
    <row r="82" spans="1:10">
      <c r="A82" s="210">
        <v>421</v>
      </c>
      <c r="B82" s="211" t="s">
        <v>96</v>
      </c>
      <c r="C82" s="30">
        <f t="shared" ref="C82" si="60">C83</f>
        <v>0</v>
      </c>
      <c r="D82" s="30">
        <v>0</v>
      </c>
      <c r="F82" s="30">
        <f t="shared" ref="F82:H82" si="61">F83</f>
        <v>0</v>
      </c>
      <c r="G82" s="30">
        <f t="shared" si="61"/>
        <v>0</v>
      </c>
      <c r="H82" s="30">
        <f t="shared" si="61"/>
        <v>0</v>
      </c>
      <c r="I82" s="34">
        <v>3</v>
      </c>
      <c r="J82" s="26"/>
    </row>
    <row r="83" spans="1:10">
      <c r="A83" s="212">
        <v>4212</v>
      </c>
      <c r="B83" s="213" t="s">
        <v>97</v>
      </c>
      <c r="C83" s="29"/>
      <c r="D83" s="175">
        <v>0</v>
      </c>
      <c r="F83" s="175"/>
      <c r="G83" s="175"/>
      <c r="H83" s="175"/>
      <c r="I83" s="34">
        <v>4</v>
      </c>
      <c r="J83" s="26"/>
    </row>
    <row r="84" spans="1:10">
      <c r="A84" s="210">
        <v>422</v>
      </c>
      <c r="B84" s="211" t="s">
        <v>57</v>
      </c>
      <c r="C84" s="30">
        <f t="shared" ref="C84" si="62">SUM(C85:C88)</f>
        <v>0</v>
      </c>
      <c r="D84" s="30">
        <v>0</v>
      </c>
      <c r="F84" s="30">
        <f t="shared" ref="F84:G84" si="63">SUM(F85:F88)</f>
        <v>0</v>
      </c>
      <c r="G84" s="30">
        <f t="shared" si="63"/>
        <v>0</v>
      </c>
      <c r="H84" s="30">
        <f t="shared" ref="H84" si="64">SUM(H85:H88)</f>
        <v>0</v>
      </c>
      <c r="I84" s="34">
        <v>3</v>
      </c>
      <c r="J84" s="26"/>
    </row>
    <row r="85" spans="1:10">
      <c r="A85" s="212">
        <v>4221</v>
      </c>
      <c r="B85" s="213" t="s">
        <v>65</v>
      </c>
      <c r="C85" s="261"/>
      <c r="D85" s="175">
        <v>0</v>
      </c>
      <c r="F85" s="160"/>
      <c r="G85" s="160"/>
      <c r="H85" s="160"/>
      <c r="I85" s="34">
        <v>4</v>
      </c>
      <c r="J85" s="26"/>
    </row>
    <row r="86" spans="1:10">
      <c r="A86" s="212">
        <v>4223</v>
      </c>
      <c r="B86" s="213" t="s">
        <v>86</v>
      </c>
      <c r="C86" s="261"/>
      <c r="D86" s="175">
        <v>0</v>
      </c>
      <c r="F86" s="160"/>
      <c r="G86" s="160"/>
      <c r="H86" s="160"/>
      <c r="I86" s="34">
        <v>4</v>
      </c>
      <c r="J86" s="26"/>
    </row>
    <row r="87" spans="1:10">
      <c r="A87" s="212">
        <v>4224</v>
      </c>
      <c r="B87" s="213" t="s">
        <v>58</v>
      </c>
      <c r="C87" s="29"/>
      <c r="D87" s="175">
        <v>0</v>
      </c>
      <c r="F87" s="175"/>
      <c r="G87" s="175"/>
      <c r="H87" s="175"/>
      <c r="I87" s="34">
        <v>4</v>
      </c>
      <c r="J87" s="26"/>
    </row>
    <row r="88" spans="1:10">
      <c r="A88" s="212">
        <v>4225</v>
      </c>
      <c r="B88" s="213" t="s">
        <v>87</v>
      </c>
      <c r="C88" s="29"/>
      <c r="D88" s="175">
        <v>0</v>
      </c>
      <c r="F88" s="175"/>
      <c r="G88" s="175"/>
      <c r="H88" s="175"/>
      <c r="I88" s="34">
        <v>4</v>
      </c>
      <c r="J88" s="26"/>
    </row>
    <row r="89" spans="1:10" ht="28.5">
      <c r="A89" s="614">
        <v>3602</v>
      </c>
      <c r="B89" s="615" t="s">
        <v>82</v>
      </c>
      <c r="C89" s="616">
        <f t="shared" ref="C89" si="65">C90+C115</f>
        <v>12230864</v>
      </c>
      <c r="D89" s="616">
        <v>2276614</v>
      </c>
      <c r="F89" s="616">
        <f t="shared" ref="F89:G89" si="66">F90+F115</f>
        <v>0</v>
      </c>
      <c r="G89" s="616">
        <f t="shared" si="66"/>
        <v>0</v>
      </c>
      <c r="H89" s="616">
        <f t="shared" ref="H89" si="67">H90+H115</f>
        <v>0</v>
      </c>
      <c r="I89" s="73" t="s">
        <v>7</v>
      </c>
      <c r="J89" s="228"/>
    </row>
    <row r="90" spans="1:10" ht="28.5">
      <c r="A90" s="585" t="s">
        <v>483</v>
      </c>
      <c r="B90" s="579" t="s">
        <v>484</v>
      </c>
      <c r="C90" s="617">
        <f t="shared" ref="C90" si="68">C92+C103</f>
        <v>9213614</v>
      </c>
      <c r="D90" s="617">
        <v>2276614</v>
      </c>
      <c r="F90" s="617">
        <f t="shared" ref="F90:G90" si="69">F92+F103</f>
        <v>0</v>
      </c>
      <c r="G90" s="617">
        <f t="shared" si="69"/>
        <v>0</v>
      </c>
      <c r="H90" s="617">
        <f t="shared" ref="H90" si="70">H92+H103</f>
        <v>0</v>
      </c>
      <c r="I90" s="73" t="s">
        <v>8</v>
      </c>
      <c r="J90" s="228"/>
    </row>
    <row r="91" spans="1:10">
      <c r="A91" s="262">
        <v>11</v>
      </c>
      <c r="B91" s="234" t="s">
        <v>14</v>
      </c>
      <c r="C91" s="618">
        <f t="shared" ref="C91" si="71">C92</f>
        <v>2546636</v>
      </c>
      <c r="D91" s="637">
        <v>309636</v>
      </c>
      <c r="F91" s="637">
        <f t="shared" ref="F91:H91" si="72">F92</f>
        <v>0</v>
      </c>
      <c r="G91" s="637">
        <f t="shared" si="72"/>
        <v>0</v>
      </c>
      <c r="H91" s="637">
        <f t="shared" si="72"/>
        <v>0</v>
      </c>
      <c r="I91" s="34" t="s">
        <v>15</v>
      </c>
      <c r="J91" s="228"/>
    </row>
    <row r="92" spans="1:10" ht="28.5">
      <c r="A92" s="47">
        <v>42</v>
      </c>
      <c r="B92" s="48" t="s">
        <v>30</v>
      </c>
      <c r="C92" s="235">
        <f t="shared" ref="C92" si="73">C93+C95+C99+C101</f>
        <v>2546636</v>
      </c>
      <c r="D92" s="629">
        <v>309636</v>
      </c>
      <c r="F92" s="629">
        <f t="shared" ref="F92:G92" si="74">F93+F95+F99+F101</f>
        <v>0</v>
      </c>
      <c r="G92" s="629">
        <f t="shared" si="74"/>
        <v>0</v>
      </c>
      <c r="H92" s="629">
        <f t="shared" ref="H92" si="75">H93+H95+H99+H101</f>
        <v>0</v>
      </c>
      <c r="I92" s="73">
        <v>2</v>
      </c>
      <c r="J92" s="228"/>
    </row>
    <row r="93" spans="1:10">
      <c r="A93" s="210">
        <v>421</v>
      </c>
      <c r="B93" s="50" t="s">
        <v>96</v>
      </c>
      <c r="C93" s="236">
        <f>C94</f>
        <v>2500000</v>
      </c>
      <c r="D93" s="236">
        <v>263000</v>
      </c>
      <c r="F93" s="236">
        <f>F94</f>
        <v>0</v>
      </c>
      <c r="G93" s="236">
        <f>G94</f>
        <v>0</v>
      </c>
      <c r="H93" s="236">
        <f>H94</f>
        <v>0</v>
      </c>
      <c r="I93" s="73">
        <v>3</v>
      </c>
      <c r="J93" s="228"/>
    </row>
    <row r="94" spans="1:10">
      <c r="A94" s="212">
        <v>4212</v>
      </c>
      <c r="B94" s="238" t="s">
        <v>97</v>
      </c>
      <c r="C94" s="139">
        <v>2500000</v>
      </c>
      <c r="D94" s="175">
        <v>263000</v>
      </c>
      <c r="F94" s="631"/>
      <c r="G94" s="631"/>
      <c r="H94" s="631"/>
      <c r="I94" s="73">
        <v>4</v>
      </c>
      <c r="J94" s="924"/>
    </row>
    <row r="95" spans="1:10">
      <c r="A95" s="210">
        <v>422</v>
      </c>
      <c r="B95" s="50" t="s">
        <v>57</v>
      </c>
      <c r="C95" s="236">
        <f t="shared" ref="C95" si="76">SUM(C96:C98)</f>
        <v>16636</v>
      </c>
      <c r="D95" s="236">
        <v>16636</v>
      </c>
      <c r="F95" s="236">
        <f t="shared" ref="F95:G95" si="77">SUM(F96:F98)</f>
        <v>0</v>
      </c>
      <c r="G95" s="236">
        <f t="shared" si="77"/>
        <v>0</v>
      </c>
      <c r="H95" s="236">
        <f t="shared" ref="H95" si="78">SUM(H96:H98)</f>
        <v>0</v>
      </c>
      <c r="I95" s="73">
        <v>3</v>
      </c>
      <c r="J95" s="228"/>
    </row>
    <row r="96" spans="1:10">
      <c r="A96" s="51">
        <v>4221</v>
      </c>
      <c r="B96" s="238" t="s">
        <v>65</v>
      </c>
      <c r="C96" s="139">
        <v>6636</v>
      </c>
      <c r="D96" s="175">
        <v>6636</v>
      </c>
      <c r="F96" s="631"/>
      <c r="G96" s="631"/>
      <c r="H96" s="631"/>
      <c r="I96" s="73">
        <v>4</v>
      </c>
      <c r="J96" s="228"/>
    </row>
    <row r="97" spans="1:10">
      <c r="A97" s="51">
        <v>4224</v>
      </c>
      <c r="B97" s="238" t="s">
        <v>58</v>
      </c>
      <c r="C97" s="139">
        <v>6636</v>
      </c>
      <c r="D97" s="175">
        <v>6636</v>
      </c>
      <c r="F97" s="631"/>
      <c r="G97" s="631"/>
      <c r="H97" s="631"/>
      <c r="I97" s="73">
        <v>4</v>
      </c>
      <c r="J97" s="228"/>
    </row>
    <row r="98" spans="1:10">
      <c r="A98" s="51">
        <v>4225</v>
      </c>
      <c r="B98" s="238" t="s">
        <v>87</v>
      </c>
      <c r="C98" s="139">
        <v>3364</v>
      </c>
      <c r="D98" s="175">
        <v>3364</v>
      </c>
      <c r="F98" s="631"/>
      <c r="G98" s="631"/>
      <c r="H98" s="631"/>
      <c r="I98" s="73">
        <v>4</v>
      </c>
      <c r="J98" s="228"/>
    </row>
    <row r="99" spans="1:10">
      <c r="A99" s="210">
        <v>423</v>
      </c>
      <c r="B99" s="50" t="s">
        <v>98</v>
      </c>
      <c r="C99" s="236">
        <f t="shared" ref="C99" si="79">C100</f>
        <v>0</v>
      </c>
      <c r="D99" s="236">
        <v>0</v>
      </c>
      <c r="F99" s="236">
        <f t="shared" ref="F99:H99" si="80">F100</f>
        <v>0</v>
      </c>
      <c r="G99" s="236">
        <f t="shared" si="80"/>
        <v>0</v>
      </c>
      <c r="H99" s="236">
        <f t="shared" si="80"/>
        <v>0</v>
      </c>
      <c r="I99" s="73">
        <v>3</v>
      </c>
      <c r="J99" s="228"/>
    </row>
    <row r="100" spans="1:10">
      <c r="A100" s="51">
        <v>4231</v>
      </c>
      <c r="B100" s="238" t="s">
        <v>106</v>
      </c>
      <c r="C100" s="139"/>
      <c r="D100" s="175">
        <v>0</v>
      </c>
      <c r="F100" s="631"/>
      <c r="G100" s="631"/>
      <c r="H100" s="631"/>
      <c r="I100" s="73">
        <v>4</v>
      </c>
      <c r="J100" s="228"/>
    </row>
    <row r="101" spans="1:10">
      <c r="A101" s="210">
        <v>425</v>
      </c>
      <c r="B101" s="50" t="s">
        <v>128</v>
      </c>
      <c r="C101" s="236">
        <f t="shared" ref="C101" si="81">C102</f>
        <v>30000</v>
      </c>
      <c r="D101" s="236">
        <v>30000</v>
      </c>
      <c r="F101" s="236">
        <f t="shared" ref="F101:H101" si="82">F102</f>
        <v>0</v>
      </c>
      <c r="G101" s="236">
        <f t="shared" si="82"/>
        <v>0</v>
      </c>
      <c r="H101" s="236">
        <f t="shared" si="82"/>
        <v>0</v>
      </c>
      <c r="I101" s="73">
        <v>3</v>
      </c>
      <c r="J101" s="228"/>
    </row>
    <row r="102" spans="1:10">
      <c r="A102" s="51">
        <v>4252</v>
      </c>
      <c r="B102" s="238" t="s">
        <v>129</v>
      </c>
      <c r="C102" s="139">
        <v>30000</v>
      </c>
      <c r="D102" s="175">
        <v>30000</v>
      </c>
      <c r="F102" s="631"/>
      <c r="G102" s="631"/>
      <c r="H102" s="631"/>
      <c r="I102" s="73">
        <v>4</v>
      </c>
      <c r="J102" s="228"/>
    </row>
    <row r="103" spans="1:10">
      <c r="A103" s="262">
        <v>31</v>
      </c>
      <c r="B103" s="234" t="s">
        <v>63</v>
      </c>
      <c r="C103" s="263">
        <f t="shared" ref="C103" si="83">C104+C107</f>
        <v>6666978</v>
      </c>
      <c r="D103" s="263">
        <v>1966978</v>
      </c>
      <c r="F103" s="263">
        <f t="shared" ref="F103:G103" si="84">F104+F107</f>
        <v>0</v>
      </c>
      <c r="G103" s="263">
        <f t="shared" si="84"/>
        <v>0</v>
      </c>
      <c r="H103" s="263">
        <f t="shared" ref="H103" si="85">H104+H107</f>
        <v>0</v>
      </c>
      <c r="I103" s="73" t="s">
        <v>64</v>
      </c>
      <c r="J103" s="228"/>
    </row>
    <row r="104" spans="1:10" ht="28.5">
      <c r="A104" s="47">
        <v>41</v>
      </c>
      <c r="B104" s="48" t="s">
        <v>70</v>
      </c>
      <c r="C104" s="235">
        <f t="shared" ref="C104:C105" si="86">C105</f>
        <v>0</v>
      </c>
      <c r="D104" s="629">
        <v>0</v>
      </c>
      <c r="F104" s="629">
        <f t="shared" ref="F104:H105" si="87">F105</f>
        <v>0</v>
      </c>
      <c r="G104" s="629">
        <f t="shared" si="87"/>
        <v>0</v>
      </c>
      <c r="H104" s="629">
        <f t="shared" si="87"/>
        <v>0</v>
      </c>
      <c r="I104" s="73">
        <v>2</v>
      </c>
      <c r="J104" s="228"/>
    </row>
    <row r="105" spans="1:10">
      <c r="A105" s="210">
        <v>412</v>
      </c>
      <c r="B105" s="50" t="s">
        <v>71</v>
      </c>
      <c r="C105" s="236">
        <f t="shared" si="86"/>
        <v>0</v>
      </c>
      <c r="D105" s="236">
        <v>0</v>
      </c>
      <c r="F105" s="236">
        <f t="shared" si="87"/>
        <v>0</v>
      </c>
      <c r="G105" s="236">
        <f t="shared" si="87"/>
        <v>0</v>
      </c>
      <c r="H105" s="236">
        <f t="shared" si="87"/>
        <v>0</v>
      </c>
      <c r="I105" s="73">
        <v>3</v>
      </c>
      <c r="J105" s="228"/>
    </row>
    <row r="106" spans="1:10">
      <c r="A106" s="51">
        <v>4124</v>
      </c>
      <c r="B106" s="238" t="s">
        <v>130</v>
      </c>
      <c r="C106" s="139">
        <v>0</v>
      </c>
      <c r="D106" s="175">
        <v>0</v>
      </c>
      <c r="F106" s="631"/>
      <c r="G106" s="631"/>
      <c r="H106" s="631"/>
      <c r="I106" s="73">
        <v>4</v>
      </c>
      <c r="J106" s="228"/>
    </row>
    <row r="107" spans="1:10" ht="28.5">
      <c r="A107" s="47">
        <v>42</v>
      </c>
      <c r="B107" s="48" t="s">
        <v>30</v>
      </c>
      <c r="C107" s="235">
        <f t="shared" ref="C107" si="88">C108+C110</f>
        <v>6666978</v>
      </c>
      <c r="D107" s="629">
        <v>1966978</v>
      </c>
      <c r="F107" s="629">
        <f t="shared" ref="F107:G107" si="89">F108+F110</f>
        <v>0</v>
      </c>
      <c r="G107" s="629">
        <f t="shared" si="89"/>
        <v>0</v>
      </c>
      <c r="H107" s="629">
        <f t="shared" ref="H107" si="90">H108+H110</f>
        <v>0</v>
      </c>
      <c r="I107" s="73">
        <v>2</v>
      </c>
      <c r="J107" s="228"/>
    </row>
    <row r="108" spans="1:10">
      <c r="A108" s="210">
        <v>421</v>
      </c>
      <c r="B108" s="50" t="s">
        <v>96</v>
      </c>
      <c r="C108" s="236">
        <f t="shared" ref="C108" si="91">C109</f>
        <v>398168</v>
      </c>
      <c r="D108" s="236">
        <v>398168</v>
      </c>
      <c r="F108" s="236">
        <f t="shared" ref="F108:H108" si="92">F109</f>
        <v>0</v>
      </c>
      <c r="G108" s="236">
        <f t="shared" si="92"/>
        <v>0</v>
      </c>
      <c r="H108" s="236">
        <f t="shared" si="92"/>
        <v>0</v>
      </c>
      <c r="I108" s="73">
        <v>3</v>
      </c>
      <c r="J108" s="228"/>
    </row>
    <row r="109" spans="1:10">
      <c r="A109" s="51">
        <v>4212</v>
      </c>
      <c r="B109" s="238" t="s">
        <v>97</v>
      </c>
      <c r="C109" s="139">
        <v>398168</v>
      </c>
      <c r="D109" s="175">
        <v>398168</v>
      </c>
      <c r="F109" s="631"/>
      <c r="G109" s="631"/>
      <c r="H109" s="631"/>
      <c r="I109" s="73">
        <v>4</v>
      </c>
      <c r="J109" s="924"/>
    </row>
    <row r="110" spans="1:10">
      <c r="A110" s="210">
        <v>422</v>
      </c>
      <c r="B110" s="50" t="s">
        <v>57</v>
      </c>
      <c r="C110" s="236">
        <f t="shared" ref="C110" si="93">SUM(C111:C114)</f>
        <v>6268810</v>
      </c>
      <c r="D110" s="236">
        <v>1568810</v>
      </c>
      <c r="F110" s="236">
        <f t="shared" ref="F110:G110" si="94">SUM(F111:F114)</f>
        <v>0</v>
      </c>
      <c r="G110" s="236">
        <f t="shared" si="94"/>
        <v>0</v>
      </c>
      <c r="H110" s="236">
        <f t="shared" ref="H110" si="95">SUM(H111:H114)</f>
        <v>0</v>
      </c>
      <c r="I110" s="73">
        <v>3</v>
      </c>
      <c r="J110" s="228"/>
    </row>
    <row r="111" spans="1:10">
      <c r="A111" s="51">
        <v>4221</v>
      </c>
      <c r="B111" s="238" t="s">
        <v>65</v>
      </c>
      <c r="C111" s="139">
        <v>6000000</v>
      </c>
      <c r="D111" s="175">
        <v>1300000</v>
      </c>
      <c r="F111" s="631"/>
      <c r="G111" s="631"/>
      <c r="H111" s="631"/>
      <c r="I111" s="73">
        <v>4</v>
      </c>
      <c r="J111" s="924"/>
    </row>
    <row r="112" spans="1:10">
      <c r="A112" s="51">
        <v>4223</v>
      </c>
      <c r="B112" s="238" t="s">
        <v>86</v>
      </c>
      <c r="C112" s="145">
        <v>10000</v>
      </c>
      <c r="D112" s="175">
        <v>10000</v>
      </c>
      <c r="F112" s="638"/>
      <c r="G112" s="638"/>
      <c r="H112" s="638"/>
      <c r="I112" s="73">
        <v>4</v>
      </c>
      <c r="J112" s="228"/>
    </row>
    <row r="113" spans="1:10">
      <c r="A113" s="51">
        <v>4224</v>
      </c>
      <c r="B113" s="238" t="s">
        <v>58</v>
      </c>
      <c r="C113" s="139">
        <v>132723</v>
      </c>
      <c r="D113" s="175">
        <v>132723</v>
      </c>
      <c r="F113" s="631"/>
      <c r="G113" s="631"/>
      <c r="H113" s="631"/>
      <c r="I113" s="73">
        <v>4</v>
      </c>
      <c r="J113" s="228"/>
    </row>
    <row r="114" spans="1:10">
      <c r="A114" s="51">
        <v>4225</v>
      </c>
      <c r="B114" s="238" t="s">
        <v>87</v>
      </c>
      <c r="C114" s="139">
        <v>126087</v>
      </c>
      <c r="D114" s="175">
        <v>126087</v>
      </c>
      <c r="F114" s="631"/>
      <c r="G114" s="631"/>
      <c r="H114" s="631"/>
      <c r="I114" s="73">
        <v>4</v>
      </c>
      <c r="J114" s="228"/>
    </row>
    <row r="115" spans="1:10" ht="28.5">
      <c r="A115" s="619" t="s">
        <v>485</v>
      </c>
      <c r="B115" s="579" t="s">
        <v>486</v>
      </c>
      <c r="C115" s="617">
        <f t="shared" ref="C115" si="96">C116+C120</f>
        <v>3017250</v>
      </c>
      <c r="D115" s="617">
        <v>0</v>
      </c>
      <c r="F115" s="617">
        <f t="shared" ref="F115:G115" si="97">F116+F120</f>
        <v>0</v>
      </c>
      <c r="G115" s="617">
        <f t="shared" si="97"/>
        <v>0</v>
      </c>
      <c r="H115" s="617">
        <f t="shared" ref="H115" si="98">H116+H120</f>
        <v>0</v>
      </c>
      <c r="I115" s="73" t="s">
        <v>8</v>
      </c>
      <c r="J115" s="228"/>
    </row>
    <row r="116" spans="1:10">
      <c r="A116" s="206">
        <v>12</v>
      </c>
      <c r="B116" s="234" t="s">
        <v>61</v>
      </c>
      <c r="C116" s="618">
        <f t="shared" ref="C116" si="99">C117</f>
        <v>607500</v>
      </c>
      <c r="D116" s="637">
        <v>0</v>
      </c>
      <c r="F116" s="637">
        <f t="shared" ref="F116:H118" si="100">F117</f>
        <v>0</v>
      </c>
      <c r="G116" s="637">
        <f t="shared" si="100"/>
        <v>0</v>
      </c>
      <c r="H116" s="637">
        <f t="shared" si="100"/>
        <v>0</v>
      </c>
      <c r="I116" s="34" t="s">
        <v>62</v>
      </c>
      <c r="J116" s="228"/>
    </row>
    <row r="117" spans="1:10" ht="28.5">
      <c r="A117" s="47">
        <v>42</v>
      </c>
      <c r="B117" s="48" t="s">
        <v>30</v>
      </c>
      <c r="C117" s="235">
        <f t="shared" ref="C117:C118" si="101">C118</f>
        <v>607500</v>
      </c>
      <c r="D117" s="629">
        <v>0</v>
      </c>
      <c r="F117" s="629">
        <f t="shared" si="100"/>
        <v>0</v>
      </c>
      <c r="G117" s="629">
        <f t="shared" si="100"/>
        <v>0</v>
      </c>
      <c r="H117" s="629">
        <f t="shared" si="100"/>
        <v>0</v>
      </c>
      <c r="I117" s="73">
        <v>2</v>
      </c>
      <c r="J117" s="228"/>
    </row>
    <row r="118" spans="1:10">
      <c r="A118" s="210">
        <v>421</v>
      </c>
      <c r="B118" s="50" t="s">
        <v>96</v>
      </c>
      <c r="C118" s="236">
        <f t="shared" si="101"/>
        <v>607500</v>
      </c>
      <c r="D118" s="236">
        <v>0</v>
      </c>
      <c r="F118" s="236">
        <f t="shared" si="100"/>
        <v>0</v>
      </c>
      <c r="G118" s="236">
        <f t="shared" si="100"/>
        <v>0</v>
      </c>
      <c r="H118" s="236">
        <f t="shared" si="100"/>
        <v>0</v>
      </c>
      <c r="I118" s="73">
        <v>3</v>
      </c>
      <c r="J118" s="228"/>
    </row>
    <row r="119" spans="1:10">
      <c r="A119" s="51">
        <v>4212</v>
      </c>
      <c r="B119" s="238" t="s">
        <v>97</v>
      </c>
      <c r="C119" s="139">
        <v>607500</v>
      </c>
      <c r="D119" s="175">
        <v>0</v>
      </c>
      <c r="F119" s="631"/>
      <c r="G119" s="631"/>
      <c r="H119" s="631"/>
      <c r="I119" s="73">
        <v>4</v>
      </c>
      <c r="J119" s="924"/>
    </row>
    <row r="120" spans="1:10">
      <c r="A120" s="206">
        <v>563</v>
      </c>
      <c r="B120" s="207" t="s">
        <v>326</v>
      </c>
      <c r="C120" s="618">
        <f t="shared" ref="C120" si="102">C121</f>
        <v>2409750</v>
      </c>
      <c r="D120" s="637">
        <v>0</v>
      </c>
      <c r="F120" s="637">
        <f t="shared" ref="F120:H120" si="103">F121</f>
        <v>0</v>
      </c>
      <c r="G120" s="637">
        <f t="shared" si="103"/>
        <v>0</v>
      </c>
      <c r="H120" s="637">
        <f t="shared" si="103"/>
        <v>0</v>
      </c>
      <c r="I120" s="73" t="s">
        <v>104</v>
      </c>
      <c r="J120" s="228"/>
    </row>
    <row r="121" spans="1:10" ht="28.5">
      <c r="A121" s="208">
        <v>45</v>
      </c>
      <c r="B121" s="209" t="s">
        <v>74</v>
      </c>
      <c r="C121" s="235">
        <f t="shared" ref="C121" si="104">C123</f>
        <v>2409750</v>
      </c>
      <c r="D121" s="629">
        <v>0</v>
      </c>
      <c r="F121" s="629">
        <f t="shared" ref="F121:G121" si="105">F123</f>
        <v>0</v>
      </c>
      <c r="G121" s="629">
        <f t="shared" si="105"/>
        <v>0</v>
      </c>
      <c r="H121" s="629">
        <f t="shared" ref="H121" si="106">H123</f>
        <v>0</v>
      </c>
      <c r="I121" s="73">
        <v>2</v>
      </c>
      <c r="J121" s="228"/>
    </row>
    <row r="122" spans="1:10">
      <c r="A122" s="210">
        <v>451</v>
      </c>
      <c r="B122" s="211" t="s">
        <v>75</v>
      </c>
      <c r="C122" s="236">
        <f t="shared" ref="C122" si="107">C123</f>
        <v>2409750</v>
      </c>
      <c r="D122" s="236">
        <v>0</v>
      </c>
      <c r="F122" s="236">
        <f t="shared" ref="F122:H122" si="108">F123</f>
        <v>0</v>
      </c>
      <c r="G122" s="236">
        <f t="shared" si="108"/>
        <v>0</v>
      </c>
      <c r="H122" s="236">
        <f t="shared" si="108"/>
        <v>0</v>
      </c>
      <c r="I122" s="73">
        <v>3</v>
      </c>
      <c r="J122" s="228"/>
    </row>
    <row r="123" spans="1:10">
      <c r="A123" s="212">
        <v>4511</v>
      </c>
      <c r="B123" s="213" t="s">
        <v>75</v>
      </c>
      <c r="C123" s="139">
        <v>2409750</v>
      </c>
      <c r="D123" s="175">
        <v>0</v>
      </c>
      <c r="F123" s="631"/>
      <c r="G123" s="631"/>
      <c r="H123" s="631"/>
      <c r="I123" s="73">
        <v>4</v>
      </c>
      <c r="J123" s="228"/>
    </row>
    <row r="124" spans="1:10">
      <c r="A124" s="264">
        <v>26346</v>
      </c>
      <c r="B124" s="265" t="s">
        <v>131</v>
      </c>
      <c r="C124" s="198">
        <f>C125+C522</f>
        <v>59187594</v>
      </c>
      <c r="D124" s="198">
        <v>64559551</v>
      </c>
      <c r="E124" s="260"/>
      <c r="F124" s="198">
        <f>F125+F522</f>
        <v>0</v>
      </c>
      <c r="G124" s="198">
        <f>G125+G522</f>
        <v>0</v>
      </c>
      <c r="H124" s="198">
        <f>H125+H522</f>
        <v>0</v>
      </c>
      <c r="I124" s="266" t="s">
        <v>5</v>
      </c>
      <c r="J124" s="233"/>
    </row>
    <row r="125" spans="1:10" ht="28.5">
      <c r="A125" s="200">
        <v>3601</v>
      </c>
      <c r="B125" s="201" t="s">
        <v>6</v>
      </c>
      <c r="C125" s="202">
        <f>C126+C165+C435</f>
        <v>55083971</v>
      </c>
      <c r="D125" s="202">
        <v>56925946</v>
      </c>
      <c r="F125" s="202">
        <f>F126+F165+F435</f>
        <v>0</v>
      </c>
      <c r="G125" s="202">
        <f>G126+G165+G435</f>
        <v>0</v>
      </c>
      <c r="H125" s="202">
        <f>H126+H165+H435</f>
        <v>0</v>
      </c>
      <c r="I125" s="34" t="s">
        <v>7</v>
      </c>
      <c r="J125" s="26"/>
    </row>
    <row r="126" spans="1:10">
      <c r="A126" s="203" t="s">
        <v>132</v>
      </c>
      <c r="B126" s="204" t="s">
        <v>107</v>
      </c>
      <c r="C126" s="205">
        <f>C127+C143+C161+C139</f>
        <v>12686208</v>
      </c>
      <c r="D126" s="205">
        <v>12567876</v>
      </c>
      <c r="F126" s="205">
        <f>F127+F143+F161+F139</f>
        <v>0</v>
      </c>
      <c r="G126" s="205">
        <f>G127+G143+G161+G139</f>
        <v>0</v>
      </c>
      <c r="H126" s="205">
        <f>H127+H143+H161+H139</f>
        <v>0</v>
      </c>
      <c r="I126" s="34" t="s">
        <v>8</v>
      </c>
      <c r="J126" s="26"/>
    </row>
    <row r="127" spans="1:10">
      <c r="A127" s="206">
        <v>11</v>
      </c>
      <c r="B127" s="207" t="s">
        <v>14</v>
      </c>
      <c r="C127" s="31">
        <f>C128+C136+C133</f>
        <v>11451465</v>
      </c>
      <c r="D127" s="31">
        <v>11471011</v>
      </c>
      <c r="F127" s="31">
        <f>F128+F136+F133</f>
        <v>0</v>
      </c>
      <c r="G127" s="31">
        <f>G128+G136+G133</f>
        <v>0</v>
      </c>
      <c r="H127" s="31">
        <f>H128+H136+H133</f>
        <v>0</v>
      </c>
      <c r="I127" s="34" t="s">
        <v>15</v>
      </c>
      <c r="J127" s="267"/>
    </row>
    <row r="128" spans="1:10">
      <c r="A128" s="208">
        <v>32</v>
      </c>
      <c r="B128" s="209" t="s">
        <v>16</v>
      </c>
      <c r="C128" s="182">
        <f>C131</f>
        <v>0</v>
      </c>
      <c r="D128" s="32">
        <v>19546</v>
      </c>
      <c r="F128" s="32">
        <f t="shared" ref="F128:G128" si="109">F129+F131</f>
        <v>0</v>
      </c>
      <c r="G128" s="32">
        <f t="shared" si="109"/>
        <v>0</v>
      </c>
      <c r="H128" s="32">
        <f t="shared" ref="H128" si="110">H129+H131</f>
        <v>0</v>
      </c>
      <c r="I128" s="34">
        <v>2</v>
      </c>
      <c r="J128" s="26"/>
    </row>
    <row r="129" spans="1:10">
      <c r="A129" s="210">
        <v>322</v>
      </c>
      <c r="B129" s="211" t="s">
        <v>42</v>
      </c>
      <c r="C129" s="30">
        <f t="shared" ref="C129" si="111">SUM(C130:C135)</f>
        <v>0</v>
      </c>
      <c r="D129" s="30">
        <v>19546</v>
      </c>
      <c r="F129" s="30">
        <f t="shared" ref="F129:G129" si="112">SUM(F130:F135)</f>
        <v>0</v>
      </c>
      <c r="G129" s="30">
        <f t="shared" si="112"/>
        <v>0</v>
      </c>
      <c r="H129" s="30">
        <f t="shared" ref="H129" si="113">SUM(H130:H135)</f>
        <v>0</v>
      </c>
      <c r="I129" s="34">
        <v>3</v>
      </c>
      <c r="J129" s="26"/>
    </row>
    <row r="130" spans="1:10">
      <c r="A130" s="212">
        <v>3222</v>
      </c>
      <c r="B130" s="216" t="s">
        <v>91</v>
      </c>
      <c r="C130" s="29"/>
      <c r="D130" s="175">
        <v>19546</v>
      </c>
      <c r="F130" s="175"/>
      <c r="G130" s="175"/>
      <c r="H130" s="175"/>
      <c r="I130" s="34">
        <v>4</v>
      </c>
      <c r="J130" s="26"/>
    </row>
    <row r="131" spans="1:10">
      <c r="A131" s="210">
        <v>323</v>
      </c>
      <c r="B131" s="211" t="s">
        <v>17</v>
      </c>
      <c r="C131" s="30">
        <f t="shared" ref="C131" si="114">C132</f>
        <v>0</v>
      </c>
      <c r="D131" s="30">
        <v>0</v>
      </c>
      <c r="F131" s="30">
        <f t="shared" ref="F131:H131" si="115">F132</f>
        <v>0</v>
      </c>
      <c r="G131" s="30">
        <f t="shared" si="115"/>
        <v>0</v>
      </c>
      <c r="H131" s="30">
        <f t="shared" si="115"/>
        <v>0</v>
      </c>
      <c r="I131" s="34">
        <v>3</v>
      </c>
      <c r="J131" s="26"/>
    </row>
    <row r="132" spans="1:10">
      <c r="A132" s="212">
        <v>3236</v>
      </c>
      <c r="B132" s="216" t="s">
        <v>56</v>
      </c>
      <c r="C132" s="29"/>
      <c r="D132" s="175">
        <v>0</v>
      </c>
      <c r="F132" s="175"/>
      <c r="G132" s="175"/>
      <c r="H132" s="175"/>
      <c r="I132" s="34">
        <v>4</v>
      </c>
      <c r="J132" s="26"/>
    </row>
    <row r="133" spans="1:10" ht="28.5">
      <c r="A133" s="208">
        <v>36</v>
      </c>
      <c r="B133" s="209" t="s">
        <v>37</v>
      </c>
      <c r="C133" s="188">
        <f t="shared" ref="C133:C134" si="116">C134</f>
        <v>0</v>
      </c>
      <c r="D133" s="630">
        <v>0</v>
      </c>
      <c r="F133" s="630">
        <f t="shared" ref="F133:H134" si="117">F134</f>
        <v>0</v>
      </c>
      <c r="G133" s="630">
        <f t="shared" si="117"/>
        <v>0</v>
      </c>
      <c r="H133" s="630">
        <f t="shared" si="117"/>
        <v>0</v>
      </c>
      <c r="I133" s="34">
        <v>2</v>
      </c>
      <c r="J133" s="26"/>
    </row>
    <row r="134" spans="1:10" ht="28.5">
      <c r="A134" s="210">
        <v>369</v>
      </c>
      <c r="B134" s="211" t="s">
        <v>83</v>
      </c>
      <c r="C134" s="28">
        <f t="shared" si="116"/>
        <v>0</v>
      </c>
      <c r="D134" s="28">
        <v>0</v>
      </c>
      <c r="F134" s="28">
        <f t="shared" si="117"/>
        <v>0</v>
      </c>
      <c r="G134" s="28">
        <f t="shared" si="117"/>
        <v>0</v>
      </c>
      <c r="H134" s="28">
        <f t="shared" si="117"/>
        <v>0</v>
      </c>
      <c r="I134" s="34">
        <v>3</v>
      </c>
      <c r="J134" s="26"/>
    </row>
    <row r="135" spans="1:10" ht="28.5">
      <c r="A135" s="212">
        <v>3691</v>
      </c>
      <c r="B135" s="216" t="s">
        <v>84</v>
      </c>
      <c r="C135" s="29"/>
      <c r="D135" s="175">
        <v>0</v>
      </c>
      <c r="F135" s="175"/>
      <c r="G135" s="175"/>
      <c r="H135" s="175"/>
      <c r="I135" s="34">
        <v>4</v>
      </c>
      <c r="J135" s="26"/>
    </row>
    <row r="136" spans="1:10" ht="28.5">
      <c r="A136" s="208">
        <v>37</v>
      </c>
      <c r="B136" s="209" t="s">
        <v>34</v>
      </c>
      <c r="C136" s="182">
        <f t="shared" ref="C136:C137" si="118">C137</f>
        <v>11451465</v>
      </c>
      <c r="D136" s="32">
        <v>11451465</v>
      </c>
      <c r="F136" s="32">
        <f t="shared" ref="F136:H137" si="119">F137</f>
        <v>0</v>
      </c>
      <c r="G136" s="32">
        <f t="shared" si="119"/>
        <v>0</v>
      </c>
      <c r="H136" s="32">
        <f t="shared" si="119"/>
        <v>0</v>
      </c>
      <c r="I136" s="34">
        <v>2</v>
      </c>
      <c r="J136" s="26"/>
    </row>
    <row r="137" spans="1:10" ht="28.5">
      <c r="A137" s="210">
        <v>372</v>
      </c>
      <c r="B137" s="211" t="s">
        <v>35</v>
      </c>
      <c r="C137" s="30">
        <f t="shared" si="118"/>
        <v>11451465</v>
      </c>
      <c r="D137" s="30">
        <v>11451465</v>
      </c>
      <c r="F137" s="30">
        <f t="shared" si="119"/>
        <v>0</v>
      </c>
      <c r="G137" s="30">
        <f t="shared" si="119"/>
        <v>0</v>
      </c>
      <c r="H137" s="30">
        <f t="shared" si="119"/>
        <v>0</v>
      </c>
      <c r="I137" s="34">
        <v>3</v>
      </c>
      <c r="J137" s="26"/>
    </row>
    <row r="138" spans="1:10">
      <c r="A138" s="212">
        <v>3721</v>
      </c>
      <c r="B138" s="213" t="s">
        <v>69</v>
      </c>
      <c r="C138" s="157">
        <v>11451465</v>
      </c>
      <c r="D138" s="175">
        <v>11451465</v>
      </c>
      <c r="F138" s="639"/>
      <c r="G138" s="639"/>
      <c r="H138" s="639"/>
      <c r="I138" s="34">
        <v>4</v>
      </c>
      <c r="J138" s="26"/>
    </row>
    <row r="139" spans="1:10">
      <c r="A139" s="206">
        <v>5763</v>
      </c>
      <c r="B139" s="207" t="s">
        <v>133</v>
      </c>
      <c r="C139" s="31">
        <f t="shared" ref="C139:C141" si="120">C140</f>
        <v>0</v>
      </c>
      <c r="D139" s="31">
        <v>0</v>
      </c>
      <c r="F139" s="31">
        <f t="shared" ref="F139:H141" si="121">F140</f>
        <v>0</v>
      </c>
      <c r="G139" s="31">
        <f t="shared" si="121"/>
        <v>0</v>
      </c>
      <c r="H139" s="31">
        <f t="shared" si="121"/>
        <v>0</v>
      </c>
      <c r="I139" s="34" t="s">
        <v>134</v>
      </c>
      <c r="J139" s="26"/>
    </row>
    <row r="140" spans="1:10">
      <c r="A140" s="208">
        <v>32</v>
      </c>
      <c r="B140" s="209" t="s">
        <v>16</v>
      </c>
      <c r="C140" s="182">
        <f t="shared" si="120"/>
        <v>0</v>
      </c>
      <c r="D140" s="32">
        <v>0</v>
      </c>
      <c r="F140" s="32">
        <f t="shared" si="121"/>
        <v>0</v>
      </c>
      <c r="G140" s="32">
        <f t="shared" si="121"/>
        <v>0</v>
      </c>
      <c r="H140" s="32">
        <f t="shared" si="121"/>
        <v>0</v>
      </c>
      <c r="I140" s="34">
        <v>2</v>
      </c>
      <c r="J140" s="26"/>
    </row>
    <row r="141" spans="1:10">
      <c r="A141" s="210">
        <v>322</v>
      </c>
      <c r="B141" s="211" t="s">
        <v>42</v>
      </c>
      <c r="C141" s="30">
        <f t="shared" si="120"/>
        <v>0</v>
      </c>
      <c r="D141" s="30">
        <v>0</v>
      </c>
      <c r="F141" s="30">
        <f t="shared" si="121"/>
        <v>0</v>
      </c>
      <c r="G141" s="30">
        <f t="shared" si="121"/>
        <v>0</v>
      </c>
      <c r="H141" s="30">
        <f t="shared" si="121"/>
        <v>0</v>
      </c>
      <c r="I141" s="34">
        <v>3</v>
      </c>
      <c r="J141" s="26"/>
    </row>
    <row r="142" spans="1:10">
      <c r="A142" s="212">
        <v>3222</v>
      </c>
      <c r="B142" s="216" t="s">
        <v>91</v>
      </c>
      <c r="C142" s="29"/>
      <c r="D142" s="175">
        <v>0</v>
      </c>
      <c r="F142" s="175"/>
      <c r="G142" s="175"/>
      <c r="H142" s="175"/>
      <c r="I142" s="34">
        <v>4</v>
      </c>
      <c r="J142" s="26"/>
    </row>
    <row r="143" spans="1:10">
      <c r="A143" s="206">
        <v>12</v>
      </c>
      <c r="B143" s="207" t="s">
        <v>61</v>
      </c>
      <c r="C143" s="31">
        <f t="shared" ref="C143" si="122">C144+C156</f>
        <v>60000</v>
      </c>
      <c r="D143" s="31">
        <v>90092</v>
      </c>
      <c r="F143" s="31">
        <f t="shared" ref="F143:G143" si="123">F144+F156</f>
        <v>0</v>
      </c>
      <c r="G143" s="31">
        <f t="shared" si="123"/>
        <v>0</v>
      </c>
      <c r="H143" s="31">
        <f t="shared" ref="H143" si="124">H144+H156</f>
        <v>0</v>
      </c>
      <c r="I143" s="34" t="s">
        <v>62</v>
      </c>
      <c r="J143" s="26"/>
    </row>
    <row r="144" spans="1:10">
      <c r="A144" s="208">
        <v>32</v>
      </c>
      <c r="B144" s="209" t="s">
        <v>16</v>
      </c>
      <c r="C144" s="182">
        <f t="shared" ref="C144" si="125">C145+C148+C152+C154</f>
        <v>59908</v>
      </c>
      <c r="D144" s="32">
        <v>90000</v>
      </c>
      <c r="F144" s="32">
        <f t="shared" ref="F144:G144" si="126">F145+F148+F152+F154</f>
        <v>0</v>
      </c>
      <c r="G144" s="32">
        <f t="shared" si="126"/>
        <v>0</v>
      </c>
      <c r="H144" s="32">
        <f t="shared" ref="H144" si="127">H145+H148+H152+H154</f>
        <v>0</v>
      </c>
      <c r="I144" s="34">
        <v>2</v>
      </c>
      <c r="J144" s="26"/>
    </row>
    <row r="145" spans="1:10">
      <c r="A145" s="210">
        <v>321</v>
      </c>
      <c r="B145" s="211" t="s">
        <v>27</v>
      </c>
      <c r="C145" s="30">
        <f t="shared" ref="C145" si="128">SUM(C146:C147)</f>
        <v>8761</v>
      </c>
      <c r="D145" s="30">
        <v>15761</v>
      </c>
      <c r="F145" s="30">
        <f t="shared" ref="F145:G145" si="129">SUM(F146:F147)</f>
        <v>0</v>
      </c>
      <c r="G145" s="30">
        <f t="shared" si="129"/>
        <v>0</v>
      </c>
      <c r="H145" s="30">
        <f t="shared" ref="H145" si="130">SUM(H146:H147)</f>
        <v>0</v>
      </c>
      <c r="I145" s="34">
        <v>3</v>
      </c>
      <c r="J145" s="26"/>
    </row>
    <row r="146" spans="1:10">
      <c r="A146" s="212">
        <v>3211</v>
      </c>
      <c r="B146" s="213" t="s">
        <v>28</v>
      </c>
      <c r="C146" s="157">
        <v>8628</v>
      </c>
      <c r="D146" s="175">
        <v>15628</v>
      </c>
      <c r="F146" s="639"/>
      <c r="G146" s="639"/>
      <c r="H146" s="639"/>
      <c r="I146" s="34">
        <v>4</v>
      </c>
      <c r="J146" s="26"/>
    </row>
    <row r="147" spans="1:10">
      <c r="A147" s="212">
        <v>3213</v>
      </c>
      <c r="B147" s="213" t="s">
        <v>54</v>
      </c>
      <c r="C147" s="157">
        <v>133</v>
      </c>
      <c r="D147" s="175">
        <v>133</v>
      </c>
      <c r="F147" s="639"/>
      <c r="G147" s="639"/>
      <c r="H147" s="639"/>
      <c r="I147" s="34">
        <v>4</v>
      </c>
      <c r="J147" s="26"/>
    </row>
    <row r="148" spans="1:10">
      <c r="A148" s="210">
        <v>323</v>
      </c>
      <c r="B148" s="211" t="s">
        <v>17</v>
      </c>
      <c r="C148" s="30">
        <f t="shared" ref="C148" si="131">SUM(C149:C151)</f>
        <v>46329</v>
      </c>
      <c r="D148" s="30">
        <v>52775</v>
      </c>
      <c r="F148" s="30">
        <f t="shared" ref="F148:G148" si="132">SUM(F149:F151)</f>
        <v>0</v>
      </c>
      <c r="G148" s="30">
        <f t="shared" si="132"/>
        <v>0</v>
      </c>
      <c r="H148" s="30">
        <f t="shared" ref="H148" si="133">SUM(H149:H151)</f>
        <v>0</v>
      </c>
      <c r="I148" s="34">
        <v>3</v>
      </c>
      <c r="J148" s="26"/>
    </row>
    <row r="149" spans="1:10">
      <c r="A149" s="212">
        <v>3235</v>
      </c>
      <c r="B149" s="213" t="s">
        <v>68</v>
      </c>
      <c r="C149" s="157">
        <v>2654</v>
      </c>
      <c r="D149" s="175">
        <v>8100</v>
      </c>
      <c r="F149" s="639"/>
      <c r="G149" s="639"/>
      <c r="H149" s="639"/>
      <c r="I149" s="34">
        <v>4</v>
      </c>
      <c r="J149" s="26"/>
    </row>
    <row r="150" spans="1:10">
      <c r="A150" s="212">
        <v>3237</v>
      </c>
      <c r="B150" s="213" t="s">
        <v>20</v>
      </c>
      <c r="C150" s="157">
        <v>39428</v>
      </c>
      <c r="D150" s="175">
        <v>40428</v>
      </c>
      <c r="F150" s="639"/>
      <c r="G150" s="639"/>
      <c r="H150" s="639"/>
      <c r="I150" s="34">
        <v>4</v>
      </c>
      <c r="J150" s="26"/>
    </row>
    <row r="151" spans="1:10">
      <c r="A151" s="212">
        <v>3239</v>
      </c>
      <c r="B151" s="213" t="s">
        <v>21</v>
      </c>
      <c r="C151" s="157">
        <v>4247</v>
      </c>
      <c r="D151" s="175">
        <v>4247</v>
      </c>
      <c r="F151" s="639"/>
      <c r="G151" s="639"/>
      <c r="H151" s="639"/>
      <c r="I151" s="34">
        <v>4</v>
      </c>
      <c r="J151" s="26"/>
    </row>
    <row r="152" spans="1:10" ht="28.5">
      <c r="A152" s="210">
        <v>324</v>
      </c>
      <c r="B152" s="211" t="s">
        <v>22</v>
      </c>
      <c r="C152" s="30">
        <f t="shared" ref="C152" si="134">C153</f>
        <v>1327</v>
      </c>
      <c r="D152" s="30">
        <v>1327</v>
      </c>
      <c r="F152" s="30">
        <f t="shared" ref="F152:H152" si="135">F153</f>
        <v>0</v>
      </c>
      <c r="G152" s="30">
        <f t="shared" si="135"/>
        <v>0</v>
      </c>
      <c r="H152" s="30">
        <f t="shared" si="135"/>
        <v>0</v>
      </c>
      <c r="I152" s="34">
        <v>3</v>
      </c>
      <c r="J152" s="26"/>
    </row>
    <row r="153" spans="1:10" ht="28.5">
      <c r="A153" s="212">
        <v>3241</v>
      </c>
      <c r="B153" s="213" t="s">
        <v>22</v>
      </c>
      <c r="C153" s="157">
        <v>1327</v>
      </c>
      <c r="D153" s="175">
        <v>1327</v>
      </c>
      <c r="F153" s="639"/>
      <c r="G153" s="639"/>
      <c r="H153" s="639"/>
      <c r="I153" s="34">
        <v>4</v>
      </c>
      <c r="J153" s="26"/>
    </row>
    <row r="154" spans="1:10">
      <c r="A154" s="210">
        <v>329</v>
      </c>
      <c r="B154" s="211" t="s">
        <v>23</v>
      </c>
      <c r="C154" s="30">
        <f t="shared" ref="C154" si="136">C155</f>
        <v>3491</v>
      </c>
      <c r="D154" s="30">
        <v>20137</v>
      </c>
      <c r="F154" s="30">
        <f t="shared" ref="F154:H154" si="137">F155</f>
        <v>0</v>
      </c>
      <c r="G154" s="30">
        <f t="shared" si="137"/>
        <v>0</v>
      </c>
      <c r="H154" s="30">
        <f t="shared" si="137"/>
        <v>0</v>
      </c>
      <c r="I154" s="34">
        <v>3</v>
      </c>
      <c r="J154" s="26"/>
    </row>
    <row r="155" spans="1:10">
      <c r="A155" s="212">
        <v>3293</v>
      </c>
      <c r="B155" s="213" t="s">
        <v>29</v>
      </c>
      <c r="C155" s="157">
        <v>3491</v>
      </c>
      <c r="D155" s="175">
        <v>20137</v>
      </c>
      <c r="F155" s="639"/>
      <c r="G155" s="639"/>
      <c r="H155" s="639"/>
      <c r="I155" s="34">
        <v>4</v>
      </c>
      <c r="J155" s="26"/>
    </row>
    <row r="156" spans="1:10">
      <c r="A156" s="208">
        <v>34</v>
      </c>
      <c r="B156" s="209" t="s">
        <v>114</v>
      </c>
      <c r="C156" s="182">
        <f t="shared" ref="C156" si="138">C157</f>
        <v>92</v>
      </c>
      <c r="D156" s="32">
        <v>92</v>
      </c>
      <c r="F156" s="32">
        <f t="shared" ref="F156:H156" si="139">F157</f>
        <v>0</v>
      </c>
      <c r="G156" s="32">
        <f t="shared" si="139"/>
        <v>0</v>
      </c>
      <c r="H156" s="32">
        <f t="shared" si="139"/>
        <v>0</v>
      </c>
      <c r="I156" s="34">
        <v>2</v>
      </c>
      <c r="J156" s="26"/>
    </row>
    <row r="157" spans="1:10">
      <c r="A157" s="210">
        <v>343</v>
      </c>
      <c r="B157" s="211" t="s">
        <v>115</v>
      </c>
      <c r="C157" s="30">
        <f t="shared" ref="C157" si="140">SUM(C158:C160)</f>
        <v>92</v>
      </c>
      <c r="D157" s="30">
        <v>92</v>
      </c>
      <c r="F157" s="30">
        <f t="shared" ref="F157:G157" si="141">SUM(F158:F160)</f>
        <v>0</v>
      </c>
      <c r="G157" s="30">
        <f t="shared" si="141"/>
        <v>0</v>
      </c>
      <c r="H157" s="30">
        <f t="shared" ref="H157" si="142">SUM(H158:H160)</f>
        <v>0</v>
      </c>
      <c r="I157" s="34">
        <v>3</v>
      </c>
      <c r="J157" s="26"/>
    </row>
    <row r="158" spans="1:10">
      <c r="A158" s="212">
        <v>3431</v>
      </c>
      <c r="B158" s="213" t="s">
        <v>116</v>
      </c>
      <c r="C158" s="157">
        <v>66</v>
      </c>
      <c r="D158" s="175">
        <v>66</v>
      </c>
      <c r="F158" s="639"/>
      <c r="G158" s="639"/>
      <c r="H158" s="639"/>
      <c r="I158" s="34">
        <v>4</v>
      </c>
      <c r="J158" s="26"/>
    </row>
    <row r="159" spans="1:10" ht="28.5">
      <c r="A159" s="212">
        <v>3432</v>
      </c>
      <c r="B159" s="213" t="s">
        <v>135</v>
      </c>
      <c r="C159" s="157">
        <v>13</v>
      </c>
      <c r="D159" s="175">
        <v>13</v>
      </c>
      <c r="F159" s="639"/>
      <c r="G159" s="639"/>
      <c r="H159" s="639"/>
      <c r="I159" s="34">
        <v>4</v>
      </c>
      <c r="J159" s="26"/>
    </row>
    <row r="160" spans="1:10">
      <c r="A160" s="212">
        <v>3433</v>
      </c>
      <c r="B160" s="213" t="s">
        <v>117</v>
      </c>
      <c r="C160" s="157">
        <v>13</v>
      </c>
      <c r="D160" s="175">
        <v>13</v>
      </c>
      <c r="F160" s="639"/>
      <c r="G160" s="639"/>
      <c r="H160" s="639"/>
      <c r="I160" s="34">
        <v>4</v>
      </c>
      <c r="J160" s="26"/>
    </row>
    <row r="161" spans="1:10">
      <c r="A161" s="206">
        <v>41</v>
      </c>
      <c r="B161" s="207" t="s">
        <v>9</v>
      </c>
      <c r="C161" s="31">
        <f t="shared" ref="C161:C163" si="143">C162</f>
        <v>1174743</v>
      </c>
      <c r="D161" s="31">
        <v>1006773</v>
      </c>
      <c r="F161" s="31">
        <f t="shared" ref="F161:H163" si="144">F162</f>
        <v>0</v>
      </c>
      <c r="G161" s="31">
        <f t="shared" si="144"/>
        <v>0</v>
      </c>
      <c r="H161" s="31">
        <f t="shared" si="144"/>
        <v>0</v>
      </c>
      <c r="I161" s="34" t="s">
        <v>10</v>
      </c>
      <c r="J161" s="26"/>
    </row>
    <row r="162" spans="1:10" ht="28.5">
      <c r="A162" s="208">
        <v>37</v>
      </c>
      <c r="B162" s="209" t="s">
        <v>34</v>
      </c>
      <c r="C162" s="182">
        <f t="shared" si="143"/>
        <v>1174743</v>
      </c>
      <c r="D162" s="32">
        <v>1006773</v>
      </c>
      <c r="F162" s="32">
        <f t="shared" si="144"/>
        <v>0</v>
      </c>
      <c r="G162" s="32">
        <f t="shared" si="144"/>
        <v>0</v>
      </c>
      <c r="H162" s="32">
        <f t="shared" si="144"/>
        <v>0</v>
      </c>
      <c r="I162" s="34">
        <v>2</v>
      </c>
      <c r="J162" s="26"/>
    </row>
    <row r="163" spans="1:10" ht="28.5">
      <c r="A163" s="210">
        <v>372</v>
      </c>
      <c r="B163" s="211" t="s">
        <v>35</v>
      </c>
      <c r="C163" s="30">
        <f t="shared" si="143"/>
        <v>1174743</v>
      </c>
      <c r="D163" s="30">
        <v>1006773</v>
      </c>
      <c r="F163" s="30">
        <f t="shared" si="144"/>
        <v>0</v>
      </c>
      <c r="G163" s="30">
        <f t="shared" si="144"/>
        <v>0</v>
      </c>
      <c r="H163" s="30">
        <f t="shared" si="144"/>
        <v>0</v>
      </c>
      <c r="I163" s="34">
        <v>3</v>
      </c>
      <c r="J163" s="26"/>
    </row>
    <row r="164" spans="1:10">
      <c r="A164" s="212">
        <v>3721</v>
      </c>
      <c r="B164" s="213" t="s">
        <v>69</v>
      </c>
      <c r="C164" s="29">
        <v>1174743</v>
      </c>
      <c r="D164" s="175">
        <v>1006773</v>
      </c>
      <c r="F164" s="175"/>
      <c r="G164" s="175"/>
      <c r="H164" s="175"/>
      <c r="I164" s="34">
        <v>4</v>
      </c>
      <c r="J164" s="26"/>
    </row>
    <row r="165" spans="1:10" ht="28.5">
      <c r="A165" s="203" t="s">
        <v>136</v>
      </c>
      <c r="B165" s="204" t="s">
        <v>137</v>
      </c>
      <c r="C165" s="205">
        <f t="shared" ref="C165" si="145">C166+C244+C302+C356+C400+C431</f>
        <v>42397763</v>
      </c>
      <c r="D165" s="205">
        <v>44358070</v>
      </c>
      <c r="F165" s="205">
        <f t="shared" ref="F165:G165" si="146">F166+F244+F302+F356+F400+F431</f>
        <v>0</v>
      </c>
      <c r="G165" s="205">
        <f t="shared" si="146"/>
        <v>0</v>
      </c>
      <c r="H165" s="205">
        <f t="shared" ref="H165" si="147">H166+H244+H302+H356+H400+H431</f>
        <v>0</v>
      </c>
      <c r="I165" s="34" t="s">
        <v>8</v>
      </c>
      <c r="J165" s="26"/>
    </row>
    <row r="166" spans="1:10">
      <c r="A166" s="206">
        <v>31</v>
      </c>
      <c r="B166" s="207" t="s">
        <v>63</v>
      </c>
      <c r="C166" s="31">
        <f t="shared" ref="C166" si="148">C167+C176+C209+C214+C218+C221+C235</f>
        <v>4019989</v>
      </c>
      <c r="D166" s="31">
        <v>4607972</v>
      </c>
      <c r="F166" s="31">
        <f t="shared" ref="F166:G166" si="149">F167+F176+F209+F214+F218+F221+F235</f>
        <v>0</v>
      </c>
      <c r="G166" s="31">
        <f t="shared" si="149"/>
        <v>0</v>
      </c>
      <c r="H166" s="31">
        <f t="shared" ref="H166" si="150">H167+H176+H209+H214+H218+H221+H235</f>
        <v>0</v>
      </c>
      <c r="I166" s="34" t="s">
        <v>64</v>
      </c>
      <c r="J166" s="26"/>
    </row>
    <row r="167" spans="1:10">
      <c r="A167" s="208">
        <v>31</v>
      </c>
      <c r="B167" s="209" t="s">
        <v>44</v>
      </c>
      <c r="C167" s="182">
        <f t="shared" ref="C167" si="151">C168+C171+C173</f>
        <v>2594662</v>
      </c>
      <c r="D167" s="32">
        <v>2499772</v>
      </c>
      <c r="F167" s="32">
        <f t="shared" ref="F167:G167" si="152">F168+F171+F173</f>
        <v>0</v>
      </c>
      <c r="G167" s="32">
        <f t="shared" si="152"/>
        <v>0</v>
      </c>
      <c r="H167" s="32">
        <f t="shared" ref="H167" si="153">H168+H171+H173</f>
        <v>0</v>
      </c>
      <c r="I167" s="34">
        <v>2</v>
      </c>
      <c r="J167" s="26"/>
    </row>
    <row r="168" spans="1:10">
      <c r="A168" s="210">
        <v>311</v>
      </c>
      <c r="B168" s="211" t="s">
        <v>45</v>
      </c>
      <c r="C168" s="30">
        <f t="shared" ref="C168" si="154">SUM(C169:C170)</f>
        <v>2136263</v>
      </c>
      <c r="D168" s="30">
        <v>2026263</v>
      </c>
      <c r="F168" s="30">
        <f t="shared" ref="F168:G168" si="155">SUM(F169:F170)</f>
        <v>0</v>
      </c>
      <c r="G168" s="30">
        <f t="shared" si="155"/>
        <v>0</v>
      </c>
      <c r="H168" s="30">
        <f t="shared" ref="H168" si="156">SUM(H169:H170)</f>
        <v>0</v>
      </c>
      <c r="I168" s="34">
        <v>3</v>
      </c>
      <c r="J168" s="26"/>
    </row>
    <row r="169" spans="1:10">
      <c r="A169" s="212">
        <v>3111</v>
      </c>
      <c r="B169" s="216" t="s">
        <v>46</v>
      </c>
      <c r="C169" s="29">
        <v>2120336</v>
      </c>
      <c r="D169" s="175">
        <v>1920336</v>
      </c>
      <c r="F169" s="175"/>
      <c r="G169" s="175"/>
      <c r="H169" s="175"/>
      <c r="I169" s="34">
        <v>4</v>
      </c>
      <c r="J169" s="26"/>
    </row>
    <row r="170" spans="1:10">
      <c r="A170" s="212">
        <v>3113</v>
      </c>
      <c r="B170" s="216" t="s">
        <v>66</v>
      </c>
      <c r="C170" s="29">
        <v>15927</v>
      </c>
      <c r="D170" s="175">
        <v>105927</v>
      </c>
      <c r="F170" s="175"/>
      <c r="G170" s="175"/>
      <c r="H170" s="175"/>
      <c r="I170" s="34">
        <v>4</v>
      </c>
      <c r="J170" s="26"/>
    </row>
    <row r="171" spans="1:10">
      <c r="A171" s="210">
        <v>312</v>
      </c>
      <c r="B171" s="211" t="s">
        <v>67</v>
      </c>
      <c r="C171" s="30">
        <f t="shared" ref="C171" si="157">C172</f>
        <v>39411</v>
      </c>
      <c r="D171" s="30">
        <v>139411</v>
      </c>
      <c r="F171" s="30">
        <f t="shared" ref="F171:H171" si="158">F172</f>
        <v>0</v>
      </c>
      <c r="G171" s="30">
        <f t="shared" si="158"/>
        <v>0</v>
      </c>
      <c r="H171" s="30">
        <f t="shared" si="158"/>
        <v>0</v>
      </c>
      <c r="I171" s="34">
        <v>3</v>
      </c>
      <c r="J171" s="26"/>
    </row>
    <row r="172" spans="1:10">
      <c r="A172" s="212">
        <v>3121</v>
      </c>
      <c r="B172" s="216" t="s">
        <v>67</v>
      </c>
      <c r="C172" s="29">
        <v>39411</v>
      </c>
      <c r="D172" s="175">
        <v>139411</v>
      </c>
      <c r="F172" s="175"/>
      <c r="G172" s="175"/>
      <c r="H172" s="175"/>
      <c r="I172" s="34">
        <v>4</v>
      </c>
      <c r="J172" s="26"/>
    </row>
    <row r="173" spans="1:10">
      <c r="A173" s="210">
        <v>313</v>
      </c>
      <c r="B173" s="211" t="s">
        <v>48</v>
      </c>
      <c r="C173" s="30">
        <f t="shared" ref="C173" si="159">SUM(C174:C175)</f>
        <v>418988</v>
      </c>
      <c r="D173" s="30">
        <v>334098</v>
      </c>
      <c r="F173" s="30">
        <f t="shared" ref="F173:G173" si="160">SUM(F174:F175)</f>
        <v>0</v>
      </c>
      <c r="G173" s="30">
        <f t="shared" si="160"/>
        <v>0</v>
      </c>
      <c r="H173" s="30">
        <f t="shared" ref="H173" si="161">SUM(H174:H175)</f>
        <v>0</v>
      </c>
      <c r="I173" s="34">
        <v>3</v>
      </c>
      <c r="J173" s="26"/>
    </row>
    <row r="174" spans="1:10">
      <c r="A174" s="212">
        <v>3132</v>
      </c>
      <c r="B174" s="216" t="s">
        <v>49</v>
      </c>
      <c r="C174" s="29">
        <v>418988</v>
      </c>
      <c r="D174" s="175">
        <v>333988</v>
      </c>
      <c r="F174" s="175"/>
      <c r="G174" s="175"/>
      <c r="H174" s="175"/>
      <c r="I174" s="34">
        <v>4</v>
      </c>
      <c r="J174" s="26"/>
    </row>
    <row r="175" spans="1:10" ht="28.5">
      <c r="A175" s="212">
        <v>3133</v>
      </c>
      <c r="B175" s="216" t="s">
        <v>119</v>
      </c>
      <c r="C175" s="29">
        <v>0</v>
      </c>
      <c r="D175" s="175">
        <v>110</v>
      </c>
      <c r="F175" s="175"/>
      <c r="G175" s="175"/>
      <c r="H175" s="175"/>
      <c r="I175" s="34">
        <v>4</v>
      </c>
      <c r="J175" s="26"/>
    </row>
    <row r="176" spans="1:10">
      <c r="A176" s="208">
        <v>32</v>
      </c>
      <c r="B176" s="209" t="s">
        <v>16</v>
      </c>
      <c r="C176" s="182">
        <f t="shared" ref="C176" si="162">C177+C182+C189+C199+C201</f>
        <v>1088695</v>
      </c>
      <c r="D176" s="32">
        <v>1726568</v>
      </c>
      <c r="F176" s="32">
        <f t="shared" ref="F176:G176" si="163">F177+F182+F189+F199+F201</f>
        <v>0</v>
      </c>
      <c r="G176" s="32">
        <f t="shared" si="163"/>
        <v>0</v>
      </c>
      <c r="H176" s="32">
        <f t="shared" ref="H176" si="164">H177+H182+H189+H199+H201</f>
        <v>0</v>
      </c>
      <c r="I176" s="34">
        <v>2</v>
      </c>
      <c r="J176" s="26"/>
    </row>
    <row r="177" spans="1:10">
      <c r="A177" s="210">
        <v>321</v>
      </c>
      <c r="B177" s="211" t="s">
        <v>27</v>
      </c>
      <c r="C177" s="30">
        <f t="shared" ref="C177" si="165">SUM(C178:C181)</f>
        <v>93835</v>
      </c>
      <c r="D177" s="30">
        <v>96835</v>
      </c>
      <c r="F177" s="30">
        <f t="shared" ref="F177:G177" si="166">SUM(F178:F181)</f>
        <v>0</v>
      </c>
      <c r="G177" s="30">
        <f t="shared" si="166"/>
        <v>0</v>
      </c>
      <c r="H177" s="30">
        <f t="shared" ref="H177" si="167">SUM(H178:H181)</f>
        <v>0</v>
      </c>
      <c r="I177" s="34">
        <v>3</v>
      </c>
      <c r="J177" s="26"/>
    </row>
    <row r="178" spans="1:10">
      <c r="A178" s="212">
        <v>3211</v>
      </c>
      <c r="B178" s="216" t="s">
        <v>28</v>
      </c>
      <c r="C178" s="29">
        <v>44146</v>
      </c>
      <c r="D178" s="175">
        <v>44146</v>
      </c>
      <c r="F178" s="175"/>
      <c r="G178" s="175"/>
      <c r="H178" s="175"/>
      <c r="I178" s="34">
        <v>4</v>
      </c>
      <c r="J178" s="26"/>
    </row>
    <row r="179" spans="1:10" ht="28.5">
      <c r="A179" s="212">
        <v>3212</v>
      </c>
      <c r="B179" s="216" t="s">
        <v>50</v>
      </c>
      <c r="C179" s="29">
        <v>41527</v>
      </c>
      <c r="D179" s="175">
        <v>41527</v>
      </c>
      <c r="F179" s="175"/>
      <c r="G179" s="175"/>
      <c r="H179" s="175"/>
      <c r="I179" s="34">
        <v>4</v>
      </c>
      <c r="J179" s="26"/>
    </row>
    <row r="180" spans="1:10">
      <c r="A180" s="212">
        <v>3213</v>
      </c>
      <c r="B180" s="216" t="s">
        <v>54</v>
      </c>
      <c r="C180" s="29">
        <v>6622</v>
      </c>
      <c r="D180" s="175">
        <v>9622</v>
      </c>
      <c r="F180" s="175"/>
      <c r="G180" s="175"/>
      <c r="H180" s="175"/>
      <c r="I180" s="34">
        <v>4</v>
      </c>
      <c r="J180" s="26"/>
    </row>
    <row r="181" spans="1:10">
      <c r="A181" s="212">
        <v>3214</v>
      </c>
      <c r="B181" s="216" t="s">
        <v>108</v>
      </c>
      <c r="C181" s="29">
        <v>1540</v>
      </c>
      <c r="D181" s="175">
        <v>1540</v>
      </c>
      <c r="F181" s="175"/>
      <c r="G181" s="175"/>
      <c r="H181" s="175"/>
      <c r="I181" s="34">
        <v>4</v>
      </c>
      <c r="J181" s="26"/>
    </row>
    <row r="182" spans="1:10">
      <c r="A182" s="210">
        <v>322</v>
      </c>
      <c r="B182" s="211" t="s">
        <v>42</v>
      </c>
      <c r="C182" s="30">
        <f t="shared" ref="C182" si="168">SUM(C183:C188)</f>
        <v>387214</v>
      </c>
      <c r="D182" s="30">
        <v>889214</v>
      </c>
      <c r="F182" s="30">
        <f t="shared" ref="F182:G182" si="169">SUM(F183:F188)</f>
        <v>0</v>
      </c>
      <c r="G182" s="30">
        <f t="shared" si="169"/>
        <v>0</v>
      </c>
      <c r="H182" s="30">
        <f t="shared" ref="H182" si="170">SUM(H183:H188)</f>
        <v>0</v>
      </c>
      <c r="I182" s="34">
        <v>3</v>
      </c>
      <c r="J182" s="26"/>
    </row>
    <row r="183" spans="1:10">
      <c r="A183" s="212">
        <v>3221</v>
      </c>
      <c r="B183" s="216" t="s">
        <v>43</v>
      </c>
      <c r="C183" s="29">
        <v>33836</v>
      </c>
      <c r="D183" s="175">
        <v>53836</v>
      </c>
      <c r="F183" s="175"/>
      <c r="G183" s="175"/>
      <c r="H183" s="175"/>
      <c r="I183" s="34">
        <v>4</v>
      </c>
      <c r="J183" s="26"/>
    </row>
    <row r="184" spans="1:10">
      <c r="A184" s="212">
        <v>3222</v>
      </c>
      <c r="B184" s="216" t="s">
        <v>91</v>
      </c>
      <c r="C184" s="29">
        <v>304771</v>
      </c>
      <c r="D184" s="175">
        <v>754771</v>
      </c>
      <c r="F184" s="175"/>
      <c r="G184" s="175"/>
      <c r="H184" s="175"/>
      <c r="I184" s="34">
        <v>4</v>
      </c>
      <c r="J184" s="26"/>
    </row>
    <row r="185" spans="1:10">
      <c r="A185" s="212">
        <v>3223</v>
      </c>
      <c r="B185" s="216" t="s">
        <v>109</v>
      </c>
      <c r="C185" s="29">
        <v>38571</v>
      </c>
      <c r="D185" s="175">
        <v>58571</v>
      </c>
      <c r="F185" s="175"/>
      <c r="G185" s="175"/>
      <c r="H185" s="175"/>
      <c r="I185" s="34">
        <v>4</v>
      </c>
      <c r="J185" s="26"/>
    </row>
    <row r="186" spans="1:10" ht="28.5">
      <c r="A186" s="212">
        <v>3224</v>
      </c>
      <c r="B186" s="216" t="s">
        <v>110</v>
      </c>
      <c r="C186" s="29">
        <v>3653</v>
      </c>
      <c r="D186" s="175">
        <v>3653</v>
      </c>
      <c r="F186" s="175"/>
      <c r="G186" s="175"/>
      <c r="H186" s="175"/>
      <c r="I186" s="34">
        <v>4</v>
      </c>
      <c r="J186" s="26"/>
    </row>
    <row r="187" spans="1:10">
      <c r="A187" s="212">
        <v>3225</v>
      </c>
      <c r="B187" s="216" t="s">
        <v>92</v>
      </c>
      <c r="C187" s="29">
        <v>3447</v>
      </c>
      <c r="D187" s="175">
        <v>13447</v>
      </c>
      <c r="F187" s="175"/>
      <c r="G187" s="175"/>
      <c r="H187" s="175"/>
      <c r="I187" s="34">
        <v>4</v>
      </c>
      <c r="J187" s="26"/>
    </row>
    <row r="188" spans="1:10">
      <c r="A188" s="212">
        <v>3227</v>
      </c>
      <c r="B188" s="216" t="s">
        <v>93</v>
      </c>
      <c r="C188" s="29">
        <v>2936</v>
      </c>
      <c r="D188" s="175">
        <v>4936</v>
      </c>
      <c r="F188" s="175"/>
      <c r="G188" s="175"/>
      <c r="H188" s="175"/>
      <c r="I188" s="34">
        <v>4</v>
      </c>
      <c r="J188" s="26"/>
    </row>
    <row r="189" spans="1:10">
      <c r="A189" s="210">
        <v>323</v>
      </c>
      <c r="B189" s="211" t="s">
        <v>17</v>
      </c>
      <c r="C189" s="30">
        <f t="shared" ref="C189" si="171">SUM(C190:C198)</f>
        <v>543565</v>
      </c>
      <c r="D189" s="30">
        <v>656565</v>
      </c>
      <c r="F189" s="30">
        <f t="shared" ref="F189:G189" si="172">SUM(F190:F198)</f>
        <v>0</v>
      </c>
      <c r="G189" s="30">
        <f t="shared" si="172"/>
        <v>0</v>
      </c>
      <c r="H189" s="30">
        <f t="shared" ref="H189" si="173">SUM(H190:H198)</f>
        <v>0</v>
      </c>
      <c r="I189" s="34">
        <v>3</v>
      </c>
      <c r="J189" s="26"/>
    </row>
    <row r="190" spans="1:10">
      <c r="A190" s="212">
        <v>3231</v>
      </c>
      <c r="B190" s="216" t="s">
        <v>18</v>
      </c>
      <c r="C190" s="29">
        <v>44392</v>
      </c>
      <c r="D190" s="175">
        <v>44392</v>
      </c>
      <c r="F190" s="175"/>
      <c r="G190" s="175"/>
      <c r="H190" s="175"/>
      <c r="I190" s="34">
        <v>4</v>
      </c>
      <c r="J190" s="26"/>
    </row>
    <row r="191" spans="1:10">
      <c r="A191" s="212">
        <v>3232</v>
      </c>
      <c r="B191" s="216" t="s">
        <v>105</v>
      </c>
      <c r="C191" s="29">
        <v>129820</v>
      </c>
      <c r="D191" s="175">
        <v>129820</v>
      </c>
      <c r="F191" s="175"/>
      <c r="G191" s="175"/>
      <c r="H191" s="175"/>
      <c r="I191" s="34">
        <v>4</v>
      </c>
      <c r="J191" s="26"/>
    </row>
    <row r="192" spans="1:10">
      <c r="A192" s="212">
        <v>3233</v>
      </c>
      <c r="B192" s="216" t="s">
        <v>19</v>
      </c>
      <c r="C192" s="29">
        <v>12231</v>
      </c>
      <c r="D192" s="175">
        <v>15231</v>
      </c>
      <c r="F192" s="175"/>
      <c r="G192" s="175"/>
      <c r="H192" s="175"/>
      <c r="I192" s="34">
        <v>4</v>
      </c>
      <c r="J192" s="26"/>
    </row>
    <row r="193" spans="1:10">
      <c r="A193" s="212">
        <v>3234</v>
      </c>
      <c r="B193" s="216" t="s">
        <v>111</v>
      </c>
      <c r="C193" s="29">
        <v>22564</v>
      </c>
      <c r="D193" s="175">
        <v>22564</v>
      </c>
      <c r="F193" s="175"/>
      <c r="G193" s="175"/>
      <c r="H193" s="175"/>
      <c r="I193" s="34">
        <v>4</v>
      </c>
      <c r="J193" s="26"/>
    </row>
    <row r="194" spans="1:10">
      <c r="A194" s="212">
        <v>3235</v>
      </c>
      <c r="B194" s="216" t="s">
        <v>68</v>
      </c>
      <c r="C194" s="29">
        <v>25881</v>
      </c>
      <c r="D194" s="175">
        <v>65881</v>
      </c>
      <c r="F194" s="175"/>
      <c r="G194" s="175"/>
      <c r="H194" s="175"/>
      <c r="I194" s="34">
        <v>4</v>
      </c>
      <c r="J194" s="26"/>
    </row>
    <row r="195" spans="1:10">
      <c r="A195" s="212">
        <v>3236</v>
      </c>
      <c r="B195" s="216" t="s">
        <v>56</v>
      </c>
      <c r="C195" s="29">
        <v>74365</v>
      </c>
      <c r="D195" s="175">
        <v>74365</v>
      </c>
      <c r="F195" s="175"/>
      <c r="G195" s="175"/>
      <c r="H195" s="175"/>
      <c r="I195" s="34">
        <v>4</v>
      </c>
      <c r="J195" s="26"/>
    </row>
    <row r="196" spans="1:10">
      <c r="A196" s="212">
        <v>3237</v>
      </c>
      <c r="B196" s="216" t="s">
        <v>20</v>
      </c>
      <c r="C196" s="29">
        <v>139135</v>
      </c>
      <c r="D196" s="175">
        <v>189135</v>
      </c>
      <c r="F196" s="175"/>
      <c r="G196" s="175"/>
      <c r="H196" s="175"/>
      <c r="I196" s="34">
        <v>4</v>
      </c>
      <c r="J196" s="26"/>
    </row>
    <row r="197" spans="1:10">
      <c r="A197" s="212">
        <v>3238</v>
      </c>
      <c r="B197" s="216" t="s">
        <v>51</v>
      </c>
      <c r="C197" s="29">
        <v>33110</v>
      </c>
      <c r="D197" s="175">
        <v>53110</v>
      </c>
      <c r="F197" s="175"/>
      <c r="G197" s="175"/>
      <c r="H197" s="175"/>
      <c r="I197" s="34">
        <v>4</v>
      </c>
      <c r="J197" s="26"/>
    </row>
    <row r="198" spans="1:10">
      <c r="A198" s="212">
        <v>3239</v>
      </c>
      <c r="B198" s="216" t="s">
        <v>21</v>
      </c>
      <c r="C198" s="29">
        <v>62067</v>
      </c>
      <c r="D198" s="175">
        <v>62067</v>
      </c>
      <c r="F198" s="175"/>
      <c r="G198" s="175"/>
      <c r="H198" s="175"/>
      <c r="I198" s="34">
        <v>4</v>
      </c>
      <c r="J198" s="26"/>
    </row>
    <row r="199" spans="1:10" ht="28.5">
      <c r="A199" s="210">
        <v>324</v>
      </c>
      <c r="B199" s="211" t="s">
        <v>22</v>
      </c>
      <c r="C199" s="30">
        <f t="shared" ref="C199" si="174">C200</f>
        <v>1327</v>
      </c>
      <c r="D199" s="30">
        <v>0</v>
      </c>
      <c r="F199" s="30">
        <f t="shared" ref="F199:H199" si="175">F200</f>
        <v>0</v>
      </c>
      <c r="G199" s="30">
        <f t="shared" si="175"/>
        <v>0</v>
      </c>
      <c r="H199" s="30">
        <f t="shared" si="175"/>
        <v>0</v>
      </c>
      <c r="I199" s="34">
        <v>3</v>
      </c>
      <c r="J199" s="26"/>
    </row>
    <row r="200" spans="1:10" ht="28.5">
      <c r="A200" s="212">
        <v>3241</v>
      </c>
      <c r="B200" s="216" t="s">
        <v>22</v>
      </c>
      <c r="C200" s="29">
        <v>1327</v>
      </c>
      <c r="D200" s="175">
        <v>0</v>
      </c>
      <c r="F200" s="175"/>
      <c r="G200" s="175"/>
      <c r="H200" s="175"/>
      <c r="I200" s="34">
        <v>4</v>
      </c>
      <c r="J200" s="26"/>
    </row>
    <row r="201" spans="1:10">
      <c r="A201" s="210">
        <v>329</v>
      </c>
      <c r="B201" s="211" t="s">
        <v>23</v>
      </c>
      <c r="C201" s="30">
        <f t="shared" ref="C201" si="176">SUM(C202:C208)</f>
        <v>62754</v>
      </c>
      <c r="D201" s="30">
        <v>83954</v>
      </c>
      <c r="F201" s="30">
        <f t="shared" ref="F201:G201" si="177">SUM(F202:F208)</f>
        <v>0</v>
      </c>
      <c r="G201" s="30">
        <f t="shared" si="177"/>
        <v>0</v>
      </c>
      <c r="H201" s="30">
        <f t="shared" ref="H201" si="178">SUM(H202:H208)</f>
        <v>0</v>
      </c>
      <c r="I201" s="34">
        <v>3</v>
      </c>
      <c r="J201" s="26"/>
    </row>
    <row r="202" spans="1:10" ht="28.5">
      <c r="A202" s="212">
        <v>3291</v>
      </c>
      <c r="B202" s="216" t="s">
        <v>24</v>
      </c>
      <c r="C202" s="29">
        <v>4461</v>
      </c>
      <c r="D202" s="175">
        <v>4461</v>
      </c>
      <c r="F202" s="175"/>
      <c r="G202" s="175"/>
      <c r="H202" s="175"/>
      <c r="I202" s="34">
        <v>4</v>
      </c>
      <c r="J202" s="26"/>
    </row>
    <row r="203" spans="1:10">
      <c r="A203" s="212">
        <v>3292</v>
      </c>
      <c r="B203" s="216" t="s">
        <v>112</v>
      </c>
      <c r="C203" s="29">
        <v>49107</v>
      </c>
      <c r="D203" s="175">
        <v>49107</v>
      </c>
      <c r="F203" s="175"/>
      <c r="G203" s="175"/>
      <c r="H203" s="175"/>
      <c r="I203" s="34">
        <v>4</v>
      </c>
      <c r="J203" s="26"/>
    </row>
    <row r="204" spans="1:10">
      <c r="A204" s="212">
        <v>3293</v>
      </c>
      <c r="B204" s="216" t="s">
        <v>29</v>
      </c>
      <c r="C204" s="29">
        <v>3400</v>
      </c>
      <c r="D204" s="175">
        <v>8400</v>
      </c>
      <c r="F204" s="175"/>
      <c r="G204" s="175"/>
      <c r="H204" s="175"/>
      <c r="I204" s="34">
        <v>4</v>
      </c>
      <c r="J204" s="26"/>
    </row>
    <row r="205" spans="1:10">
      <c r="A205" s="212">
        <v>3294</v>
      </c>
      <c r="B205" s="216" t="s">
        <v>55</v>
      </c>
      <c r="C205" s="29">
        <v>3849</v>
      </c>
      <c r="D205" s="175">
        <v>3849</v>
      </c>
      <c r="F205" s="175"/>
      <c r="G205" s="175"/>
      <c r="H205" s="175"/>
      <c r="I205" s="34">
        <v>4</v>
      </c>
      <c r="J205" s="26"/>
    </row>
    <row r="206" spans="1:10">
      <c r="A206" s="212">
        <v>3295</v>
      </c>
      <c r="B206" s="216" t="s">
        <v>113</v>
      </c>
      <c r="C206" s="29">
        <v>1140</v>
      </c>
      <c r="D206" s="175">
        <v>14140</v>
      </c>
      <c r="F206" s="175"/>
      <c r="G206" s="175"/>
      <c r="H206" s="175"/>
      <c r="I206" s="34">
        <v>4</v>
      </c>
      <c r="J206" s="26"/>
    </row>
    <row r="207" spans="1:10">
      <c r="A207" s="212">
        <v>3296</v>
      </c>
      <c r="B207" s="216" t="s">
        <v>120</v>
      </c>
      <c r="C207" s="29">
        <v>664</v>
      </c>
      <c r="D207" s="175">
        <v>3664</v>
      </c>
      <c r="F207" s="175"/>
      <c r="G207" s="175"/>
      <c r="H207" s="175"/>
      <c r="I207" s="34">
        <v>4</v>
      </c>
      <c r="J207" s="26"/>
    </row>
    <row r="208" spans="1:10">
      <c r="A208" s="212">
        <v>3299</v>
      </c>
      <c r="B208" s="216" t="s">
        <v>23</v>
      </c>
      <c r="C208" s="29">
        <v>133</v>
      </c>
      <c r="D208" s="175">
        <v>333</v>
      </c>
      <c r="F208" s="175"/>
      <c r="G208" s="175"/>
      <c r="H208" s="175"/>
      <c r="I208" s="34">
        <v>4</v>
      </c>
      <c r="J208" s="26"/>
    </row>
    <row r="209" spans="1:10">
      <c r="A209" s="208">
        <v>34</v>
      </c>
      <c r="B209" s="209" t="s">
        <v>114</v>
      </c>
      <c r="C209" s="182">
        <f t="shared" ref="C209" si="179">C210</f>
        <v>13932</v>
      </c>
      <c r="D209" s="32">
        <v>16932</v>
      </c>
      <c r="F209" s="32">
        <f t="shared" ref="F209:H209" si="180">F210</f>
        <v>0</v>
      </c>
      <c r="G209" s="32">
        <f t="shared" si="180"/>
        <v>0</v>
      </c>
      <c r="H209" s="32">
        <f t="shared" si="180"/>
        <v>0</v>
      </c>
      <c r="I209" s="34">
        <v>2</v>
      </c>
      <c r="J209" s="26"/>
    </row>
    <row r="210" spans="1:10">
      <c r="A210" s="210">
        <v>343</v>
      </c>
      <c r="B210" s="211" t="s">
        <v>115</v>
      </c>
      <c r="C210" s="30">
        <f t="shared" ref="C210" si="181">SUM(C211:C213)</f>
        <v>13932</v>
      </c>
      <c r="D210" s="30">
        <v>16932</v>
      </c>
      <c r="F210" s="30">
        <f t="shared" ref="F210:G210" si="182">SUM(F211:F213)</f>
        <v>0</v>
      </c>
      <c r="G210" s="30">
        <f t="shared" si="182"/>
        <v>0</v>
      </c>
      <c r="H210" s="30">
        <f t="shared" ref="H210" si="183">SUM(H211:H213)</f>
        <v>0</v>
      </c>
      <c r="I210" s="34">
        <v>3</v>
      </c>
      <c r="J210" s="26"/>
    </row>
    <row r="211" spans="1:10">
      <c r="A211" s="212">
        <v>3431</v>
      </c>
      <c r="B211" s="216" t="s">
        <v>116</v>
      </c>
      <c r="C211" s="29">
        <v>13321</v>
      </c>
      <c r="D211" s="175">
        <v>13321</v>
      </c>
      <c r="F211" s="175"/>
      <c r="G211" s="175"/>
      <c r="H211" s="175"/>
      <c r="I211" s="34">
        <v>4</v>
      </c>
      <c r="J211" s="26"/>
    </row>
    <row r="212" spans="1:10" ht="28.5">
      <c r="A212" s="212">
        <v>3432</v>
      </c>
      <c r="B212" s="216" t="s">
        <v>135</v>
      </c>
      <c r="C212" s="29">
        <v>472</v>
      </c>
      <c r="D212" s="175">
        <v>472</v>
      </c>
      <c r="F212" s="175"/>
      <c r="G212" s="175"/>
      <c r="H212" s="175"/>
      <c r="I212" s="34">
        <v>4</v>
      </c>
      <c r="J212" s="26"/>
    </row>
    <row r="213" spans="1:10">
      <c r="A213" s="212">
        <v>3433</v>
      </c>
      <c r="B213" s="216" t="s">
        <v>117</v>
      </c>
      <c r="C213" s="29">
        <v>139</v>
      </c>
      <c r="D213" s="175">
        <v>3139</v>
      </c>
      <c r="F213" s="175"/>
      <c r="G213" s="175"/>
      <c r="H213" s="175"/>
      <c r="I213" s="34">
        <v>4</v>
      </c>
      <c r="J213" s="26"/>
    </row>
    <row r="214" spans="1:10" ht="28.5">
      <c r="A214" s="208">
        <v>37</v>
      </c>
      <c r="B214" s="209" t="s">
        <v>34</v>
      </c>
      <c r="C214" s="182">
        <f t="shared" ref="C214:C215" si="184">C215</f>
        <v>1858</v>
      </c>
      <c r="D214" s="32">
        <v>8858</v>
      </c>
      <c r="F214" s="32">
        <f t="shared" ref="F214:H215" si="185">F215</f>
        <v>0</v>
      </c>
      <c r="G214" s="32">
        <f t="shared" si="185"/>
        <v>0</v>
      </c>
      <c r="H214" s="32">
        <f t="shared" si="185"/>
        <v>0</v>
      </c>
      <c r="I214" s="34">
        <v>2</v>
      </c>
      <c r="J214" s="26"/>
    </row>
    <row r="215" spans="1:10" ht="28.5">
      <c r="A215" s="210">
        <v>372</v>
      </c>
      <c r="B215" s="211" t="s">
        <v>35</v>
      </c>
      <c r="C215" s="30">
        <f t="shared" si="184"/>
        <v>1858</v>
      </c>
      <c r="D215" s="30">
        <v>8858</v>
      </c>
      <c r="F215" s="30">
        <f t="shared" si="185"/>
        <v>0</v>
      </c>
      <c r="G215" s="30">
        <f t="shared" si="185"/>
        <v>0</v>
      </c>
      <c r="H215" s="30">
        <f t="shared" si="185"/>
        <v>0</v>
      </c>
      <c r="I215" s="34">
        <v>3</v>
      </c>
      <c r="J215" s="26"/>
    </row>
    <row r="216" spans="1:10">
      <c r="A216" s="212">
        <v>3721</v>
      </c>
      <c r="B216" s="216" t="s">
        <v>69</v>
      </c>
      <c r="C216" s="29">
        <v>1858</v>
      </c>
      <c r="D216" s="175">
        <v>8858</v>
      </c>
      <c r="F216" s="175"/>
      <c r="G216" s="175"/>
      <c r="H216" s="175"/>
      <c r="I216" s="34">
        <v>4</v>
      </c>
      <c r="J216" s="26"/>
    </row>
    <row r="217" spans="1:10" ht="28.5">
      <c r="A217" s="208">
        <v>41</v>
      </c>
      <c r="B217" s="209" t="s">
        <v>70</v>
      </c>
      <c r="C217" s="182">
        <f t="shared" ref="C217" si="186">C218</f>
        <v>4092</v>
      </c>
      <c r="D217" s="32">
        <v>25092</v>
      </c>
      <c r="F217" s="32">
        <f t="shared" ref="F217:H217" si="187">F218</f>
        <v>0</v>
      </c>
      <c r="G217" s="32">
        <f t="shared" si="187"/>
        <v>0</v>
      </c>
      <c r="H217" s="32">
        <f t="shared" si="187"/>
        <v>0</v>
      </c>
      <c r="I217" s="34">
        <v>2</v>
      </c>
      <c r="J217" s="26"/>
    </row>
    <row r="218" spans="1:10">
      <c r="A218" s="210">
        <v>412</v>
      </c>
      <c r="B218" s="211" t="s">
        <v>71</v>
      </c>
      <c r="C218" s="30">
        <f t="shared" ref="C218" si="188">SUM(C219:C220)</f>
        <v>4092</v>
      </c>
      <c r="D218" s="30">
        <v>25092</v>
      </c>
      <c r="F218" s="30">
        <f t="shared" ref="F218:G218" si="189">SUM(F219:F220)</f>
        <v>0</v>
      </c>
      <c r="G218" s="30">
        <f t="shared" si="189"/>
        <v>0</v>
      </c>
      <c r="H218" s="30">
        <f t="shared" ref="H218" si="190">SUM(H219:H220)</f>
        <v>0</v>
      </c>
      <c r="I218" s="34">
        <v>3</v>
      </c>
      <c r="J218" s="26"/>
    </row>
    <row r="219" spans="1:10">
      <c r="A219" s="212">
        <v>4123</v>
      </c>
      <c r="B219" s="216" t="s">
        <v>72</v>
      </c>
      <c r="C219" s="29"/>
      <c r="D219" s="175">
        <v>21000</v>
      </c>
      <c r="F219" s="175"/>
      <c r="G219" s="175"/>
      <c r="H219" s="175"/>
      <c r="I219" s="34">
        <v>4</v>
      </c>
      <c r="J219" s="26"/>
    </row>
    <row r="220" spans="1:10">
      <c r="A220" s="212">
        <v>4124</v>
      </c>
      <c r="B220" s="216" t="s">
        <v>130</v>
      </c>
      <c r="C220" s="29">
        <v>4092</v>
      </c>
      <c r="D220" s="175">
        <v>4092</v>
      </c>
      <c r="F220" s="175"/>
      <c r="G220" s="175"/>
      <c r="H220" s="175"/>
      <c r="I220" s="34">
        <v>4</v>
      </c>
      <c r="J220" s="26"/>
    </row>
    <row r="221" spans="1:10" ht="28.5">
      <c r="A221" s="208">
        <v>42</v>
      </c>
      <c r="B221" s="209" t="s">
        <v>30</v>
      </c>
      <c r="C221" s="182">
        <f t="shared" ref="C221" si="191">C222+C224+C231+C233</f>
        <v>278394</v>
      </c>
      <c r="D221" s="32">
        <v>285394</v>
      </c>
      <c r="F221" s="32">
        <f t="shared" ref="F221:G221" si="192">F222+F224+F231+F233</f>
        <v>0</v>
      </c>
      <c r="G221" s="32">
        <f t="shared" si="192"/>
        <v>0</v>
      </c>
      <c r="H221" s="32">
        <f t="shared" ref="H221" si="193">H222+H224+H231+H233</f>
        <v>0</v>
      </c>
      <c r="I221" s="34">
        <v>2</v>
      </c>
      <c r="J221" s="26"/>
    </row>
    <row r="222" spans="1:10">
      <c r="A222" s="210">
        <v>421</v>
      </c>
      <c r="B222" s="211"/>
      <c r="C222" s="30">
        <f t="shared" ref="C222" si="194">SUM(C223:C223)</f>
        <v>22855</v>
      </c>
      <c r="D222" s="30">
        <v>22855</v>
      </c>
      <c r="F222" s="30">
        <f t="shared" ref="F222:H222" si="195">SUM(F223:F223)</f>
        <v>0</v>
      </c>
      <c r="G222" s="30">
        <f t="shared" si="195"/>
        <v>0</v>
      </c>
      <c r="H222" s="30">
        <f t="shared" si="195"/>
        <v>0</v>
      </c>
      <c r="I222" s="34">
        <v>3</v>
      </c>
      <c r="J222" s="26"/>
    </row>
    <row r="223" spans="1:10">
      <c r="A223" s="212">
        <v>4212</v>
      </c>
      <c r="B223" s="216"/>
      <c r="C223" s="29">
        <v>22855</v>
      </c>
      <c r="D223" s="175">
        <v>22855</v>
      </c>
      <c r="F223" s="175"/>
      <c r="G223" s="175"/>
      <c r="H223" s="175"/>
      <c r="I223" s="34">
        <v>4</v>
      </c>
      <c r="J223" s="26"/>
    </row>
    <row r="224" spans="1:10">
      <c r="A224" s="210">
        <v>422</v>
      </c>
      <c r="B224" s="211" t="s">
        <v>57</v>
      </c>
      <c r="C224" s="30">
        <f t="shared" ref="C224" si="196">SUM(C225:C230)</f>
        <v>254742</v>
      </c>
      <c r="D224" s="30">
        <v>261742</v>
      </c>
      <c r="F224" s="30">
        <f t="shared" ref="F224:G224" si="197">SUM(F225:F230)</f>
        <v>0</v>
      </c>
      <c r="G224" s="30">
        <f t="shared" si="197"/>
        <v>0</v>
      </c>
      <c r="H224" s="30">
        <f t="shared" ref="H224" si="198">SUM(H225:H230)</f>
        <v>0</v>
      </c>
      <c r="I224" s="34">
        <v>3</v>
      </c>
      <c r="J224" s="26"/>
    </row>
    <row r="225" spans="1:10">
      <c r="A225" s="212">
        <v>4221</v>
      </c>
      <c r="B225" s="216" t="s">
        <v>65</v>
      </c>
      <c r="C225" s="29">
        <v>8545</v>
      </c>
      <c r="D225" s="175">
        <v>8545</v>
      </c>
      <c r="F225" s="175"/>
      <c r="G225" s="175"/>
      <c r="H225" s="175"/>
      <c r="I225" s="34">
        <v>4</v>
      </c>
      <c r="J225" s="26"/>
    </row>
    <row r="226" spans="1:10">
      <c r="A226" s="212">
        <v>4222</v>
      </c>
      <c r="B226" s="216" t="s">
        <v>73</v>
      </c>
      <c r="C226" s="29">
        <v>2209</v>
      </c>
      <c r="D226" s="175">
        <v>2209</v>
      </c>
      <c r="F226" s="175"/>
      <c r="G226" s="175"/>
      <c r="H226" s="175"/>
      <c r="I226" s="34">
        <v>4</v>
      </c>
      <c r="J226" s="26"/>
    </row>
    <row r="227" spans="1:10">
      <c r="A227" s="212">
        <v>4223</v>
      </c>
      <c r="B227" s="216" t="s">
        <v>86</v>
      </c>
      <c r="C227" s="29">
        <v>4293</v>
      </c>
      <c r="D227" s="175">
        <v>4293</v>
      </c>
      <c r="F227" s="175"/>
      <c r="G227" s="175"/>
      <c r="H227" s="175"/>
      <c r="I227" s="34">
        <v>4</v>
      </c>
      <c r="J227" s="26"/>
    </row>
    <row r="228" spans="1:10">
      <c r="A228" s="212">
        <v>4224</v>
      </c>
      <c r="B228" s="216" t="s">
        <v>58</v>
      </c>
      <c r="C228" s="29">
        <v>230405</v>
      </c>
      <c r="D228" s="175">
        <v>230405</v>
      </c>
      <c r="F228" s="175"/>
      <c r="G228" s="175"/>
      <c r="H228" s="175"/>
      <c r="I228" s="34">
        <v>4</v>
      </c>
      <c r="J228" s="26"/>
    </row>
    <row r="229" spans="1:10">
      <c r="A229" s="212">
        <v>4225</v>
      </c>
      <c r="B229" s="216" t="s">
        <v>87</v>
      </c>
      <c r="C229" s="29">
        <v>6636</v>
      </c>
      <c r="D229" s="175">
        <v>6636</v>
      </c>
      <c r="F229" s="175"/>
      <c r="G229" s="175"/>
      <c r="H229" s="175"/>
      <c r="I229" s="34">
        <v>4</v>
      </c>
      <c r="J229" s="26"/>
    </row>
    <row r="230" spans="1:10">
      <c r="A230" s="212">
        <v>4227</v>
      </c>
      <c r="B230" s="216" t="s">
        <v>88</v>
      </c>
      <c r="C230" s="29">
        <v>2654</v>
      </c>
      <c r="D230" s="175">
        <v>9654</v>
      </c>
      <c r="F230" s="175"/>
      <c r="G230" s="175"/>
      <c r="H230" s="175"/>
      <c r="I230" s="34">
        <v>4</v>
      </c>
      <c r="J230" s="26"/>
    </row>
    <row r="231" spans="1:10" ht="28.5">
      <c r="A231" s="210">
        <v>424</v>
      </c>
      <c r="B231" s="211" t="s">
        <v>138</v>
      </c>
      <c r="C231" s="30">
        <f t="shared" ref="C231:C233" si="199">C232</f>
        <v>664</v>
      </c>
      <c r="D231" s="30">
        <v>664</v>
      </c>
      <c r="F231" s="30">
        <f t="shared" ref="F231:H233" si="200">F232</f>
        <v>0</v>
      </c>
      <c r="G231" s="30">
        <f t="shared" si="200"/>
        <v>0</v>
      </c>
      <c r="H231" s="30">
        <f t="shared" si="200"/>
        <v>0</v>
      </c>
      <c r="I231" s="34">
        <v>3</v>
      </c>
      <c r="J231" s="26"/>
    </row>
    <row r="232" spans="1:10">
      <c r="A232" s="212">
        <v>4241</v>
      </c>
      <c r="B232" s="216" t="s">
        <v>139</v>
      </c>
      <c r="C232" s="29">
        <v>664</v>
      </c>
      <c r="D232" s="175">
        <v>664</v>
      </c>
      <c r="F232" s="175"/>
      <c r="G232" s="175"/>
      <c r="H232" s="175"/>
      <c r="I232" s="34">
        <v>4</v>
      </c>
      <c r="J232" s="26"/>
    </row>
    <row r="233" spans="1:10">
      <c r="A233" s="210">
        <v>426</v>
      </c>
      <c r="B233" s="211" t="s">
        <v>31</v>
      </c>
      <c r="C233" s="30">
        <f t="shared" si="199"/>
        <v>133</v>
      </c>
      <c r="D233" s="30">
        <v>133</v>
      </c>
      <c r="F233" s="30">
        <f t="shared" si="200"/>
        <v>0</v>
      </c>
      <c r="G233" s="30">
        <f t="shared" si="200"/>
        <v>0</v>
      </c>
      <c r="H233" s="30">
        <f t="shared" si="200"/>
        <v>0</v>
      </c>
      <c r="I233" s="34">
        <v>3</v>
      </c>
      <c r="J233" s="26"/>
    </row>
    <row r="234" spans="1:10">
      <c r="A234" s="212">
        <v>4262</v>
      </c>
      <c r="B234" s="216" t="s">
        <v>32</v>
      </c>
      <c r="C234" s="29">
        <v>133</v>
      </c>
      <c r="D234" s="175">
        <v>133</v>
      </c>
      <c r="F234" s="175"/>
      <c r="G234" s="175"/>
      <c r="H234" s="175"/>
      <c r="I234" s="34">
        <v>4</v>
      </c>
      <c r="J234" s="26"/>
    </row>
    <row r="235" spans="1:10" ht="28.5">
      <c r="A235" s="208">
        <v>45</v>
      </c>
      <c r="B235" s="209" t="s">
        <v>74</v>
      </c>
      <c r="C235" s="182">
        <f t="shared" ref="C235" si="201">C236+C238+C240+C242</f>
        <v>38356</v>
      </c>
      <c r="D235" s="32">
        <v>45356</v>
      </c>
      <c r="F235" s="32">
        <f t="shared" ref="F235:G235" si="202">F236+F238+F240+F242</f>
        <v>0</v>
      </c>
      <c r="G235" s="32">
        <f t="shared" si="202"/>
        <v>0</v>
      </c>
      <c r="H235" s="32">
        <f t="shared" ref="H235" si="203">H236+H238+H240+H242</f>
        <v>0</v>
      </c>
      <c r="I235" s="34">
        <v>2</v>
      </c>
      <c r="J235" s="26"/>
    </row>
    <row r="236" spans="1:10">
      <c r="A236" s="210">
        <v>451</v>
      </c>
      <c r="B236" s="211" t="s">
        <v>75</v>
      </c>
      <c r="C236" s="30">
        <f t="shared" ref="C236" si="204">SUM(C237:C237)</f>
        <v>16156</v>
      </c>
      <c r="D236" s="30">
        <v>16156</v>
      </c>
      <c r="F236" s="30">
        <f t="shared" ref="F236:H236" si="205">SUM(F237:F237)</f>
        <v>0</v>
      </c>
      <c r="G236" s="30">
        <f t="shared" si="205"/>
        <v>0</v>
      </c>
      <c r="H236" s="30">
        <f t="shared" si="205"/>
        <v>0</v>
      </c>
      <c r="I236" s="34">
        <v>3</v>
      </c>
      <c r="J236" s="26"/>
    </row>
    <row r="237" spans="1:10">
      <c r="A237" s="212">
        <v>4511</v>
      </c>
      <c r="B237" s="216" t="s">
        <v>75</v>
      </c>
      <c r="C237" s="29">
        <v>16156</v>
      </c>
      <c r="D237" s="175">
        <v>16156</v>
      </c>
      <c r="F237" s="175"/>
      <c r="G237" s="175"/>
      <c r="H237" s="175"/>
      <c r="I237" s="34">
        <v>4</v>
      </c>
      <c r="J237" s="26"/>
    </row>
    <row r="238" spans="1:10">
      <c r="A238" s="210">
        <v>452</v>
      </c>
      <c r="B238" s="211" t="s">
        <v>89</v>
      </c>
      <c r="C238" s="30">
        <f t="shared" ref="C238" si="206">SUM(C239:C239)</f>
        <v>11505</v>
      </c>
      <c r="D238" s="30">
        <v>18505</v>
      </c>
      <c r="F238" s="30">
        <f t="shared" ref="F238:H238" si="207">SUM(F239:F239)</f>
        <v>0</v>
      </c>
      <c r="G238" s="30">
        <f t="shared" si="207"/>
        <v>0</v>
      </c>
      <c r="H238" s="30">
        <f t="shared" si="207"/>
        <v>0</v>
      </c>
      <c r="I238" s="34">
        <v>3</v>
      </c>
      <c r="J238" s="26"/>
    </row>
    <row r="239" spans="1:10">
      <c r="A239" s="212">
        <v>4521</v>
      </c>
      <c r="B239" s="216" t="s">
        <v>89</v>
      </c>
      <c r="C239" s="29">
        <v>11505</v>
      </c>
      <c r="D239" s="175">
        <v>18505</v>
      </c>
      <c r="F239" s="175"/>
      <c r="G239" s="175"/>
      <c r="H239" s="175"/>
      <c r="I239" s="34">
        <v>4</v>
      </c>
      <c r="J239" s="26"/>
    </row>
    <row r="240" spans="1:10">
      <c r="A240" s="210">
        <v>453</v>
      </c>
      <c r="B240" s="211" t="s">
        <v>140</v>
      </c>
      <c r="C240" s="30">
        <f t="shared" ref="C240" si="208">SUM(C241:C241)</f>
        <v>77</v>
      </c>
      <c r="D240" s="30">
        <v>77</v>
      </c>
      <c r="F240" s="30">
        <f t="shared" ref="F240:H240" si="209">SUM(F241:F241)</f>
        <v>0</v>
      </c>
      <c r="G240" s="30">
        <f t="shared" si="209"/>
        <v>0</v>
      </c>
      <c r="H240" s="30">
        <f t="shared" si="209"/>
        <v>0</v>
      </c>
      <c r="I240" s="34">
        <v>3</v>
      </c>
      <c r="J240" s="26"/>
    </row>
    <row r="241" spans="1:10">
      <c r="A241" s="212">
        <v>4531</v>
      </c>
      <c r="B241" s="216" t="s">
        <v>140</v>
      </c>
      <c r="C241" s="29">
        <v>77</v>
      </c>
      <c r="D241" s="175">
        <v>77</v>
      </c>
      <c r="F241" s="175"/>
      <c r="G241" s="175"/>
      <c r="H241" s="175"/>
      <c r="I241" s="34">
        <v>4</v>
      </c>
      <c r="J241" s="26"/>
    </row>
    <row r="242" spans="1:10" ht="28.5">
      <c r="A242" s="210">
        <v>454</v>
      </c>
      <c r="B242" s="211" t="s">
        <v>141</v>
      </c>
      <c r="C242" s="30">
        <f t="shared" ref="C242" si="210">SUM(C243:C243)</f>
        <v>10618</v>
      </c>
      <c r="D242" s="30">
        <v>10618</v>
      </c>
      <c r="F242" s="30">
        <f t="shared" ref="F242:H242" si="211">SUM(F243:F243)</f>
        <v>0</v>
      </c>
      <c r="G242" s="30">
        <f t="shared" si="211"/>
        <v>0</v>
      </c>
      <c r="H242" s="30">
        <f t="shared" si="211"/>
        <v>0</v>
      </c>
      <c r="I242" s="34">
        <v>3</v>
      </c>
      <c r="J242" s="26"/>
    </row>
    <row r="243" spans="1:10">
      <c r="A243" s="212">
        <v>4541</v>
      </c>
      <c r="B243" s="216" t="s">
        <v>140</v>
      </c>
      <c r="C243" s="29">
        <v>10618</v>
      </c>
      <c r="D243" s="175">
        <v>10618</v>
      </c>
      <c r="F243" s="175"/>
      <c r="G243" s="175"/>
      <c r="H243" s="175"/>
      <c r="I243" s="34">
        <v>4</v>
      </c>
      <c r="J243" s="26"/>
    </row>
    <row r="244" spans="1:10">
      <c r="A244" s="206">
        <v>43</v>
      </c>
      <c r="B244" s="207" t="s">
        <v>40</v>
      </c>
      <c r="C244" s="31">
        <f t="shared" ref="C244" si="212">C245+C254+C286+C296+C299+C291</f>
        <v>36993883</v>
      </c>
      <c r="D244" s="31">
        <v>37946548</v>
      </c>
      <c r="F244" s="31">
        <f t="shared" ref="F244:G244" si="213">F245+F254+F286+F296+F299+F291</f>
        <v>0</v>
      </c>
      <c r="G244" s="31">
        <f t="shared" si="213"/>
        <v>0</v>
      </c>
      <c r="H244" s="31">
        <f t="shared" ref="H244" si="214">H245+H254+H286+H296+H299+H291</f>
        <v>0</v>
      </c>
      <c r="I244" s="34" t="s">
        <v>41</v>
      </c>
      <c r="J244" s="26"/>
    </row>
    <row r="245" spans="1:10">
      <c r="A245" s="208">
        <v>31</v>
      </c>
      <c r="B245" s="209" t="s">
        <v>44</v>
      </c>
      <c r="C245" s="182">
        <f t="shared" ref="C245" si="215">C246+C249+C251</f>
        <v>3982264</v>
      </c>
      <c r="D245" s="32">
        <v>4822264</v>
      </c>
      <c r="F245" s="32">
        <f t="shared" ref="F245:G245" si="216">F246+F249+F251</f>
        <v>0</v>
      </c>
      <c r="G245" s="32">
        <f t="shared" si="216"/>
        <v>0</v>
      </c>
      <c r="H245" s="32">
        <f t="shared" ref="H245" si="217">H246+H249+H251</f>
        <v>0</v>
      </c>
      <c r="I245" s="34">
        <v>2</v>
      </c>
      <c r="J245" s="26"/>
    </row>
    <row r="246" spans="1:10">
      <c r="A246" s="210">
        <v>311</v>
      </c>
      <c r="B246" s="211" t="s">
        <v>45</v>
      </c>
      <c r="C246" s="30">
        <f t="shared" ref="C246" si="218">SUM(C247:C248)</f>
        <v>3428312</v>
      </c>
      <c r="D246" s="30">
        <v>3898312</v>
      </c>
      <c r="F246" s="30">
        <f t="shared" ref="F246:G246" si="219">SUM(F247:F248)</f>
        <v>0</v>
      </c>
      <c r="G246" s="30">
        <f t="shared" si="219"/>
        <v>0</v>
      </c>
      <c r="H246" s="30">
        <f t="shared" ref="H246" si="220">SUM(H247:H248)</f>
        <v>0</v>
      </c>
      <c r="I246" s="34">
        <v>3</v>
      </c>
      <c r="J246" s="26"/>
    </row>
    <row r="247" spans="1:10">
      <c r="A247" s="212">
        <v>3111</v>
      </c>
      <c r="B247" s="216" t="s">
        <v>46</v>
      </c>
      <c r="C247" s="29">
        <v>2981036</v>
      </c>
      <c r="D247" s="175">
        <v>3881036</v>
      </c>
      <c r="F247" s="175"/>
      <c r="G247" s="175"/>
      <c r="H247" s="175"/>
      <c r="I247" s="34">
        <v>4</v>
      </c>
      <c r="J247" s="26"/>
    </row>
    <row r="248" spans="1:10">
      <c r="A248" s="212">
        <v>3113</v>
      </c>
      <c r="B248" s="216" t="s">
        <v>66</v>
      </c>
      <c r="C248" s="29">
        <v>447276</v>
      </c>
      <c r="D248" s="175">
        <v>17276</v>
      </c>
      <c r="F248" s="175"/>
      <c r="G248" s="175"/>
      <c r="H248" s="175"/>
      <c r="I248" s="34">
        <v>4</v>
      </c>
      <c r="J248" s="26"/>
    </row>
    <row r="249" spans="1:10">
      <c r="A249" s="210">
        <v>312</v>
      </c>
      <c r="B249" s="211" t="s">
        <v>67</v>
      </c>
      <c r="C249" s="30">
        <f t="shared" ref="C249" si="221">C250</f>
        <v>94683</v>
      </c>
      <c r="D249" s="30">
        <v>284683</v>
      </c>
      <c r="F249" s="30">
        <f t="shared" ref="F249:H249" si="222">F250</f>
        <v>0</v>
      </c>
      <c r="G249" s="30">
        <f t="shared" si="222"/>
        <v>0</v>
      </c>
      <c r="H249" s="30">
        <f t="shared" si="222"/>
        <v>0</v>
      </c>
      <c r="I249" s="34">
        <v>3</v>
      </c>
      <c r="J249" s="26"/>
    </row>
    <row r="250" spans="1:10">
      <c r="A250" s="212">
        <v>3121</v>
      </c>
      <c r="B250" s="216" t="s">
        <v>67</v>
      </c>
      <c r="C250" s="29">
        <v>94683</v>
      </c>
      <c r="D250" s="175">
        <v>284683</v>
      </c>
      <c r="F250" s="175"/>
      <c r="G250" s="175"/>
      <c r="H250" s="175"/>
      <c r="I250" s="34">
        <v>4</v>
      </c>
      <c r="J250" s="26"/>
    </row>
    <row r="251" spans="1:10">
      <c r="A251" s="210">
        <v>313</v>
      </c>
      <c r="B251" s="211" t="s">
        <v>48</v>
      </c>
      <c r="C251" s="30">
        <f t="shared" ref="C251" si="223">SUM(C252:C253)</f>
        <v>459269</v>
      </c>
      <c r="D251" s="30">
        <v>639269</v>
      </c>
      <c r="F251" s="30">
        <f t="shared" ref="F251:G251" si="224">SUM(F252:F253)</f>
        <v>0</v>
      </c>
      <c r="G251" s="30">
        <f t="shared" si="224"/>
        <v>0</v>
      </c>
      <c r="H251" s="30">
        <f t="shared" ref="H251" si="225">SUM(H252:H253)</f>
        <v>0</v>
      </c>
      <c r="I251" s="34">
        <v>3</v>
      </c>
      <c r="J251" s="26"/>
    </row>
    <row r="252" spans="1:10">
      <c r="A252" s="212">
        <v>3132</v>
      </c>
      <c r="B252" s="216" t="s">
        <v>49</v>
      </c>
      <c r="C252" s="29">
        <v>459269</v>
      </c>
      <c r="D252" s="175">
        <v>639269</v>
      </c>
      <c r="F252" s="175"/>
      <c r="G252" s="175"/>
      <c r="H252" s="175"/>
      <c r="I252" s="34">
        <v>4</v>
      </c>
      <c r="J252" s="26"/>
    </row>
    <row r="253" spans="1:10" ht="28.5">
      <c r="A253" s="212">
        <v>3133</v>
      </c>
      <c r="B253" s="216" t="s">
        <v>119</v>
      </c>
      <c r="C253" s="29"/>
      <c r="D253" s="175">
        <v>0</v>
      </c>
      <c r="F253" s="175"/>
      <c r="G253" s="175"/>
      <c r="H253" s="175"/>
      <c r="I253" s="34">
        <v>4</v>
      </c>
      <c r="J253" s="26"/>
    </row>
    <row r="254" spans="1:10">
      <c r="A254" s="208">
        <v>32</v>
      </c>
      <c r="B254" s="209" t="s">
        <v>16</v>
      </c>
      <c r="C254" s="182">
        <f t="shared" ref="C254" si="226">C255+C260+C267+C277+C279</f>
        <v>32990057</v>
      </c>
      <c r="D254" s="32">
        <v>33109308</v>
      </c>
      <c r="F254" s="32">
        <f t="shared" ref="F254:G254" si="227">F255+F260+F267+F277+F279</f>
        <v>0</v>
      </c>
      <c r="G254" s="32">
        <f t="shared" si="227"/>
        <v>0</v>
      </c>
      <c r="H254" s="32">
        <f t="shared" ref="H254" si="228">H255+H260+H267+H277+H279</f>
        <v>0</v>
      </c>
      <c r="I254" s="34">
        <v>2</v>
      </c>
      <c r="J254" s="26"/>
    </row>
    <row r="255" spans="1:10">
      <c r="A255" s="210">
        <v>321</v>
      </c>
      <c r="B255" s="211" t="s">
        <v>27</v>
      </c>
      <c r="C255" s="30">
        <f t="shared" ref="C255" si="229">SUM(C256:C258)</f>
        <v>100730</v>
      </c>
      <c r="D255" s="30">
        <v>116730</v>
      </c>
      <c r="F255" s="30">
        <f t="shared" ref="F255:G255" si="230">SUM(F256:F258)</f>
        <v>0</v>
      </c>
      <c r="G255" s="30">
        <f t="shared" si="230"/>
        <v>0</v>
      </c>
      <c r="H255" s="30">
        <f t="shared" ref="H255" si="231">SUM(H256:H258)</f>
        <v>0</v>
      </c>
      <c r="I255" s="34">
        <v>3</v>
      </c>
      <c r="J255" s="26"/>
    </row>
    <row r="256" spans="1:10">
      <c r="A256" s="212">
        <v>3211</v>
      </c>
      <c r="B256" s="216" t="s">
        <v>28</v>
      </c>
      <c r="C256" s="29">
        <v>13743</v>
      </c>
      <c r="D256" s="175">
        <v>28743</v>
      </c>
      <c r="F256" s="175"/>
      <c r="G256" s="175"/>
      <c r="H256" s="175"/>
      <c r="I256" s="34">
        <v>4</v>
      </c>
      <c r="J256" s="26"/>
    </row>
    <row r="257" spans="1:10" ht="28.5">
      <c r="A257" s="212">
        <v>3212</v>
      </c>
      <c r="B257" s="216" t="s">
        <v>50</v>
      </c>
      <c r="C257" s="29">
        <v>80961</v>
      </c>
      <c r="D257" s="175">
        <v>80961</v>
      </c>
      <c r="F257" s="175"/>
      <c r="G257" s="175"/>
      <c r="H257" s="175"/>
      <c r="I257" s="34">
        <v>4</v>
      </c>
      <c r="J257" s="26"/>
    </row>
    <row r="258" spans="1:10">
      <c r="A258" s="212">
        <v>3213</v>
      </c>
      <c r="B258" s="216" t="s">
        <v>54</v>
      </c>
      <c r="C258" s="29">
        <v>6026</v>
      </c>
      <c r="D258" s="175">
        <v>6026</v>
      </c>
      <c r="F258" s="175"/>
      <c r="G258" s="175"/>
      <c r="H258" s="175"/>
      <c r="I258" s="34">
        <v>4</v>
      </c>
      <c r="J258" s="26"/>
    </row>
    <row r="259" spans="1:10">
      <c r="A259" s="18">
        <v>3214</v>
      </c>
      <c r="B259" s="331" t="s">
        <v>108</v>
      </c>
      <c r="C259" s="917">
        <v>0</v>
      </c>
      <c r="D259" s="918">
        <v>1000</v>
      </c>
      <c r="F259" s="918"/>
      <c r="G259" s="918"/>
      <c r="H259" s="918"/>
      <c r="I259" s="870">
        <v>4</v>
      </c>
      <c r="J259" s="751"/>
    </row>
    <row r="260" spans="1:10">
      <c r="A260" s="210">
        <v>322</v>
      </c>
      <c r="B260" s="211" t="s">
        <v>42</v>
      </c>
      <c r="C260" s="30">
        <f t="shared" ref="C260" si="232">SUM(C261:C266)</f>
        <v>32342018</v>
      </c>
      <c r="D260" s="30">
        <v>32343018</v>
      </c>
      <c r="F260" s="30">
        <f t="shared" ref="F260:G260" si="233">SUM(F261:F266)</f>
        <v>0</v>
      </c>
      <c r="G260" s="30">
        <f t="shared" si="233"/>
        <v>0</v>
      </c>
      <c r="H260" s="30">
        <f t="shared" ref="H260" si="234">SUM(H261:H266)</f>
        <v>0</v>
      </c>
      <c r="I260" s="34">
        <v>3</v>
      </c>
      <c r="J260" s="26"/>
    </row>
    <row r="261" spans="1:10">
      <c r="A261" s="212">
        <v>3221</v>
      </c>
      <c r="B261" s="216" t="s">
        <v>43</v>
      </c>
      <c r="C261" s="29">
        <v>25856</v>
      </c>
      <c r="D261" s="175">
        <v>25856</v>
      </c>
      <c r="F261" s="175"/>
      <c r="G261" s="175"/>
      <c r="H261" s="175"/>
      <c r="I261" s="34">
        <v>4</v>
      </c>
      <c r="J261" s="26"/>
    </row>
    <row r="262" spans="1:10">
      <c r="A262" s="212">
        <v>3222</v>
      </c>
      <c r="B262" s="216" t="s">
        <v>91</v>
      </c>
      <c r="C262" s="29">
        <v>32207012</v>
      </c>
      <c r="D262" s="175">
        <v>32207012</v>
      </c>
      <c r="F262" s="175"/>
      <c r="G262" s="175"/>
      <c r="H262" s="175"/>
      <c r="I262" s="34">
        <v>4</v>
      </c>
      <c r="J262" s="26"/>
    </row>
    <row r="263" spans="1:10">
      <c r="A263" s="212">
        <v>3223</v>
      </c>
      <c r="B263" s="216" t="s">
        <v>109</v>
      </c>
      <c r="C263" s="29">
        <v>58398</v>
      </c>
      <c r="D263" s="175">
        <v>58398</v>
      </c>
      <c r="F263" s="175"/>
      <c r="G263" s="175"/>
      <c r="H263" s="175"/>
      <c r="I263" s="34">
        <v>4</v>
      </c>
      <c r="J263" s="26"/>
    </row>
    <row r="264" spans="1:10" ht="28.5">
      <c r="A264" s="212">
        <v>3224</v>
      </c>
      <c r="B264" s="216" t="s">
        <v>110</v>
      </c>
      <c r="C264" s="29">
        <v>27872</v>
      </c>
      <c r="D264" s="175">
        <v>27872</v>
      </c>
      <c r="F264" s="175"/>
      <c r="G264" s="175"/>
      <c r="H264" s="175"/>
      <c r="I264" s="34">
        <v>4</v>
      </c>
      <c r="J264" s="26"/>
    </row>
    <row r="265" spans="1:10">
      <c r="A265" s="212">
        <v>3225</v>
      </c>
      <c r="B265" s="216" t="s">
        <v>92</v>
      </c>
      <c r="C265" s="29">
        <v>22563</v>
      </c>
      <c r="D265" s="175">
        <v>22563</v>
      </c>
      <c r="F265" s="175"/>
      <c r="G265" s="175"/>
      <c r="H265" s="175"/>
      <c r="I265" s="34">
        <v>4</v>
      </c>
      <c r="J265" s="26"/>
    </row>
    <row r="266" spans="1:10">
      <c r="A266" s="212">
        <v>3227</v>
      </c>
      <c r="B266" s="216" t="s">
        <v>93</v>
      </c>
      <c r="C266" s="29">
        <v>317</v>
      </c>
      <c r="D266" s="175">
        <v>1317</v>
      </c>
      <c r="F266" s="175"/>
      <c r="G266" s="175"/>
      <c r="H266" s="175"/>
      <c r="I266" s="34">
        <v>4</v>
      </c>
      <c r="J266" s="26"/>
    </row>
    <row r="267" spans="1:10">
      <c r="A267" s="210">
        <v>323</v>
      </c>
      <c r="B267" s="211" t="s">
        <v>17</v>
      </c>
      <c r="C267" s="30">
        <f t="shared" ref="C267" si="235">SUM(C268:C276)</f>
        <v>506672</v>
      </c>
      <c r="D267" s="30">
        <v>616672</v>
      </c>
      <c r="F267" s="30">
        <f t="shared" ref="F267:G267" si="236">SUM(F268:F276)</f>
        <v>0</v>
      </c>
      <c r="G267" s="30">
        <f t="shared" si="236"/>
        <v>0</v>
      </c>
      <c r="H267" s="30">
        <f t="shared" ref="H267" si="237">SUM(H268:H276)</f>
        <v>0</v>
      </c>
      <c r="I267" s="34">
        <v>3</v>
      </c>
      <c r="J267" s="26"/>
    </row>
    <row r="268" spans="1:10">
      <c r="A268" s="212">
        <v>3231</v>
      </c>
      <c r="B268" s="216" t="s">
        <v>18</v>
      </c>
      <c r="C268" s="29">
        <v>98367</v>
      </c>
      <c r="D268" s="175">
        <v>38367</v>
      </c>
      <c r="F268" s="175"/>
      <c r="G268" s="175"/>
      <c r="H268" s="175"/>
      <c r="I268" s="34">
        <v>4</v>
      </c>
      <c r="J268" s="26"/>
    </row>
    <row r="269" spans="1:10">
      <c r="A269" s="212">
        <v>3232</v>
      </c>
      <c r="B269" s="216" t="s">
        <v>105</v>
      </c>
      <c r="C269" s="29">
        <v>35275</v>
      </c>
      <c r="D269" s="175">
        <v>35275</v>
      </c>
      <c r="F269" s="175"/>
      <c r="G269" s="175"/>
      <c r="H269" s="175"/>
      <c r="I269" s="34">
        <v>4</v>
      </c>
      <c r="J269" s="26"/>
    </row>
    <row r="270" spans="1:10">
      <c r="A270" s="212">
        <v>3233</v>
      </c>
      <c r="B270" s="216" t="s">
        <v>19</v>
      </c>
      <c r="C270" s="29">
        <v>29014</v>
      </c>
      <c r="D270" s="175">
        <v>29014</v>
      </c>
      <c r="F270" s="175"/>
      <c r="G270" s="175"/>
      <c r="H270" s="175"/>
      <c r="I270" s="34">
        <v>4</v>
      </c>
      <c r="J270" s="26"/>
    </row>
    <row r="271" spans="1:10">
      <c r="A271" s="212">
        <v>3234</v>
      </c>
      <c r="B271" s="216" t="s">
        <v>111</v>
      </c>
      <c r="C271" s="29">
        <v>34948</v>
      </c>
      <c r="D271" s="175">
        <v>34948</v>
      </c>
      <c r="F271" s="175"/>
      <c r="G271" s="175"/>
      <c r="H271" s="175"/>
      <c r="I271" s="34">
        <v>4</v>
      </c>
      <c r="J271" s="26"/>
    </row>
    <row r="272" spans="1:10">
      <c r="A272" s="212">
        <v>3235</v>
      </c>
      <c r="B272" s="216" t="s">
        <v>68</v>
      </c>
      <c r="C272" s="29">
        <v>108833</v>
      </c>
      <c r="D272" s="175">
        <v>258833</v>
      </c>
      <c r="F272" s="175"/>
      <c r="G272" s="175"/>
      <c r="H272" s="175"/>
      <c r="I272" s="34">
        <v>4</v>
      </c>
      <c r="J272" s="26"/>
    </row>
    <row r="273" spans="1:10">
      <c r="A273" s="212">
        <v>3236</v>
      </c>
      <c r="B273" s="216" t="s">
        <v>56</v>
      </c>
      <c r="C273" s="29">
        <v>6022</v>
      </c>
      <c r="D273" s="175">
        <v>26022</v>
      </c>
      <c r="F273" s="175"/>
      <c r="G273" s="175"/>
      <c r="H273" s="175"/>
      <c r="I273" s="34">
        <v>4</v>
      </c>
      <c r="J273" s="26"/>
    </row>
    <row r="274" spans="1:10">
      <c r="A274" s="212">
        <v>3237</v>
      </c>
      <c r="B274" s="216" t="s">
        <v>20</v>
      </c>
      <c r="C274" s="29">
        <v>60588</v>
      </c>
      <c r="D274" s="175">
        <v>60588</v>
      </c>
      <c r="F274" s="175"/>
      <c r="G274" s="175"/>
      <c r="H274" s="175"/>
      <c r="I274" s="34">
        <v>4</v>
      </c>
      <c r="J274" s="26"/>
    </row>
    <row r="275" spans="1:10">
      <c r="A275" s="212">
        <v>3238</v>
      </c>
      <c r="B275" s="216" t="s">
        <v>51</v>
      </c>
      <c r="C275" s="29">
        <v>38065</v>
      </c>
      <c r="D275" s="175">
        <v>38065</v>
      </c>
      <c r="F275" s="175"/>
      <c r="G275" s="175"/>
      <c r="H275" s="175"/>
      <c r="I275" s="34">
        <v>4</v>
      </c>
      <c r="J275" s="26"/>
    </row>
    <row r="276" spans="1:10">
      <c r="A276" s="212">
        <v>3239</v>
      </c>
      <c r="B276" s="216" t="s">
        <v>21</v>
      </c>
      <c r="C276" s="29">
        <v>95560</v>
      </c>
      <c r="D276" s="175">
        <v>95560</v>
      </c>
      <c r="F276" s="175"/>
      <c r="G276" s="175"/>
      <c r="H276" s="175"/>
      <c r="I276" s="34">
        <v>4</v>
      </c>
      <c r="J276" s="26"/>
    </row>
    <row r="277" spans="1:10" ht="28.5">
      <c r="A277" s="210">
        <v>324</v>
      </c>
      <c r="B277" s="211" t="s">
        <v>22</v>
      </c>
      <c r="C277" s="30">
        <f t="shared" ref="C277" si="238">C278</f>
        <v>15085</v>
      </c>
      <c r="D277" s="30">
        <v>0</v>
      </c>
      <c r="F277" s="30">
        <f t="shared" ref="F277:H277" si="239">F278</f>
        <v>0</v>
      </c>
      <c r="G277" s="30">
        <f t="shared" si="239"/>
        <v>0</v>
      </c>
      <c r="H277" s="30">
        <f t="shared" si="239"/>
        <v>0</v>
      </c>
      <c r="I277" s="34">
        <v>3</v>
      </c>
      <c r="J277" s="26"/>
    </row>
    <row r="278" spans="1:10" ht="28.5">
      <c r="A278" s="212">
        <v>3241</v>
      </c>
      <c r="B278" s="216" t="s">
        <v>22</v>
      </c>
      <c r="C278" s="29">
        <v>15085</v>
      </c>
      <c r="D278" s="175">
        <v>0</v>
      </c>
      <c r="F278" s="175"/>
      <c r="G278" s="175"/>
      <c r="H278" s="175"/>
      <c r="I278" s="34">
        <v>4</v>
      </c>
      <c r="J278" s="26"/>
    </row>
    <row r="279" spans="1:10">
      <c r="A279" s="210">
        <v>329</v>
      </c>
      <c r="B279" s="211" t="s">
        <v>23</v>
      </c>
      <c r="C279" s="30">
        <f t="shared" ref="C279" si="240">SUM(C280:C285)</f>
        <v>25552</v>
      </c>
      <c r="D279" s="30">
        <v>32888</v>
      </c>
      <c r="F279" s="30">
        <f t="shared" ref="F279:G279" si="241">SUM(F280:F285)</f>
        <v>0</v>
      </c>
      <c r="G279" s="30">
        <f t="shared" si="241"/>
        <v>0</v>
      </c>
      <c r="H279" s="30">
        <f t="shared" ref="H279" si="242">SUM(H280:H285)</f>
        <v>0</v>
      </c>
      <c r="I279" s="34">
        <v>3</v>
      </c>
      <c r="J279" s="26"/>
    </row>
    <row r="280" spans="1:10" ht="28.5">
      <c r="A280" s="212">
        <v>3291</v>
      </c>
      <c r="B280" s="216" t="s">
        <v>24</v>
      </c>
      <c r="C280" s="29">
        <v>1709</v>
      </c>
      <c r="D280" s="175">
        <v>1709</v>
      </c>
      <c r="F280" s="175"/>
      <c r="G280" s="175"/>
      <c r="H280" s="175"/>
      <c r="I280" s="34">
        <v>4</v>
      </c>
      <c r="J280" s="26"/>
    </row>
    <row r="281" spans="1:10">
      <c r="A281" s="212">
        <v>3292</v>
      </c>
      <c r="B281" s="216" t="s">
        <v>112</v>
      </c>
      <c r="C281" s="29">
        <v>13272</v>
      </c>
      <c r="D281" s="175">
        <v>13272</v>
      </c>
      <c r="F281" s="175"/>
      <c r="G281" s="175"/>
      <c r="H281" s="175"/>
      <c r="I281" s="34">
        <v>4</v>
      </c>
      <c r="J281" s="26"/>
    </row>
    <row r="282" spans="1:10">
      <c r="A282" s="212">
        <v>3293</v>
      </c>
      <c r="B282" s="216" t="s">
        <v>29</v>
      </c>
      <c r="C282" s="29">
        <v>9134</v>
      </c>
      <c r="D282" s="175">
        <v>9134</v>
      </c>
      <c r="F282" s="175"/>
      <c r="G282" s="175"/>
      <c r="H282" s="175"/>
      <c r="I282" s="34">
        <v>4</v>
      </c>
      <c r="J282" s="26"/>
    </row>
    <row r="283" spans="1:10">
      <c r="A283" s="212">
        <v>3294</v>
      </c>
      <c r="B283" s="216" t="s">
        <v>55</v>
      </c>
      <c r="C283" s="29">
        <v>864</v>
      </c>
      <c r="D283" s="175">
        <v>864</v>
      </c>
      <c r="F283" s="175"/>
      <c r="G283" s="175"/>
      <c r="H283" s="175"/>
      <c r="I283" s="34">
        <v>4</v>
      </c>
      <c r="J283" s="26"/>
    </row>
    <row r="284" spans="1:10">
      <c r="A284" s="212">
        <v>3295</v>
      </c>
      <c r="B284" s="216" t="s">
        <v>113</v>
      </c>
      <c r="C284" s="29">
        <v>241</v>
      </c>
      <c r="D284" s="175">
        <v>241</v>
      </c>
      <c r="F284" s="175"/>
      <c r="G284" s="175"/>
      <c r="H284" s="175"/>
      <c r="I284" s="34">
        <v>4</v>
      </c>
      <c r="J284" s="26"/>
    </row>
    <row r="285" spans="1:10">
      <c r="A285" s="212">
        <v>3299</v>
      </c>
      <c r="B285" s="216" t="s">
        <v>23</v>
      </c>
      <c r="C285" s="29">
        <v>332</v>
      </c>
      <c r="D285" s="175">
        <v>7668</v>
      </c>
      <c r="F285" s="175"/>
      <c r="G285" s="175"/>
      <c r="H285" s="175"/>
      <c r="I285" s="34">
        <v>4</v>
      </c>
      <c r="J285" s="26"/>
    </row>
    <row r="286" spans="1:10">
      <c r="A286" s="208">
        <v>34</v>
      </c>
      <c r="B286" s="209" t="s">
        <v>114</v>
      </c>
      <c r="C286" s="182">
        <f t="shared" ref="C286" si="243">C287</f>
        <v>4614</v>
      </c>
      <c r="D286" s="32">
        <v>4664</v>
      </c>
      <c r="F286" s="32">
        <f t="shared" ref="F286:H286" si="244">F287</f>
        <v>0</v>
      </c>
      <c r="G286" s="32">
        <f t="shared" si="244"/>
        <v>0</v>
      </c>
      <c r="H286" s="32">
        <f t="shared" si="244"/>
        <v>0</v>
      </c>
      <c r="I286" s="34">
        <v>2</v>
      </c>
      <c r="J286" s="26"/>
    </row>
    <row r="287" spans="1:10">
      <c r="A287" s="210">
        <v>343</v>
      </c>
      <c r="B287" s="211" t="s">
        <v>115</v>
      </c>
      <c r="C287" s="30">
        <f t="shared" ref="C287" si="245">SUM(C288:C290)</f>
        <v>4614</v>
      </c>
      <c r="D287" s="30">
        <v>4664</v>
      </c>
      <c r="F287" s="30">
        <f t="shared" ref="F287:G287" si="246">SUM(F288:F290)</f>
        <v>0</v>
      </c>
      <c r="G287" s="30">
        <f t="shared" si="246"/>
        <v>0</v>
      </c>
      <c r="H287" s="30">
        <f t="shared" ref="H287" si="247">SUM(H288:H290)</f>
        <v>0</v>
      </c>
      <c r="I287" s="34">
        <v>3</v>
      </c>
      <c r="J287" s="26"/>
    </row>
    <row r="288" spans="1:10">
      <c r="A288" s="212">
        <v>3431</v>
      </c>
      <c r="B288" s="216" t="s">
        <v>116</v>
      </c>
      <c r="C288" s="29">
        <v>3221</v>
      </c>
      <c r="D288" s="175">
        <v>3221</v>
      </c>
      <c r="F288" s="175"/>
      <c r="G288" s="175"/>
      <c r="H288" s="175"/>
      <c r="I288" s="34">
        <v>4</v>
      </c>
      <c r="J288" s="26"/>
    </row>
    <row r="289" spans="1:10" ht="28.5">
      <c r="A289" s="212">
        <v>3432</v>
      </c>
      <c r="B289" s="216" t="s">
        <v>135</v>
      </c>
      <c r="C289" s="29">
        <v>1327</v>
      </c>
      <c r="D289" s="175">
        <v>1327</v>
      </c>
      <c r="F289" s="175"/>
      <c r="G289" s="175"/>
      <c r="H289" s="175"/>
      <c r="I289" s="34">
        <v>4</v>
      </c>
      <c r="J289" s="26"/>
    </row>
    <row r="290" spans="1:10">
      <c r="A290" s="212">
        <v>3433</v>
      </c>
      <c r="B290" s="216" t="s">
        <v>117</v>
      </c>
      <c r="C290" s="29">
        <v>66</v>
      </c>
      <c r="D290" s="175">
        <v>116</v>
      </c>
      <c r="F290" s="175"/>
      <c r="G290" s="175"/>
      <c r="H290" s="175"/>
      <c r="I290" s="34">
        <v>4</v>
      </c>
      <c r="J290" s="26"/>
    </row>
    <row r="291" spans="1:10" ht="28.5">
      <c r="A291" s="208">
        <v>36</v>
      </c>
      <c r="B291" s="209" t="s">
        <v>37</v>
      </c>
      <c r="C291" s="188">
        <f t="shared" ref="C291" si="248">C292+C294</f>
        <v>6636</v>
      </c>
      <c r="D291" s="630">
        <v>0</v>
      </c>
      <c r="F291" s="630">
        <f t="shared" ref="F291:G291" si="249">F292+F294</f>
        <v>0</v>
      </c>
      <c r="G291" s="630">
        <f t="shared" si="249"/>
        <v>0</v>
      </c>
      <c r="H291" s="630">
        <f t="shared" ref="H291" si="250">H292+H294</f>
        <v>0</v>
      </c>
      <c r="I291" s="34">
        <v>2</v>
      </c>
      <c r="J291" s="26"/>
    </row>
    <row r="292" spans="1:10" ht="28.5">
      <c r="A292" s="210">
        <v>366</v>
      </c>
      <c r="B292" s="211" t="s">
        <v>38</v>
      </c>
      <c r="C292" s="28">
        <f t="shared" ref="C292" si="251">C293</f>
        <v>6636</v>
      </c>
      <c r="D292" s="28">
        <v>0</v>
      </c>
      <c r="F292" s="28">
        <f t="shared" ref="F292:H292" si="252">F293</f>
        <v>0</v>
      </c>
      <c r="G292" s="28">
        <f t="shared" si="252"/>
        <v>0</v>
      </c>
      <c r="H292" s="28">
        <f t="shared" si="252"/>
        <v>0</v>
      </c>
      <c r="I292" s="34">
        <v>3</v>
      </c>
      <c r="J292" s="26"/>
    </row>
    <row r="293" spans="1:10" ht="28.5">
      <c r="A293" s="212">
        <v>3661</v>
      </c>
      <c r="B293" s="216" t="s">
        <v>39</v>
      </c>
      <c r="C293" s="29">
        <v>6636</v>
      </c>
      <c r="D293" s="175">
        <v>0</v>
      </c>
      <c r="F293" s="175"/>
      <c r="G293" s="175"/>
      <c r="H293" s="175"/>
      <c r="I293" s="34">
        <v>4</v>
      </c>
      <c r="J293" s="26"/>
    </row>
    <row r="294" spans="1:10" ht="28.5">
      <c r="A294" s="210">
        <v>369</v>
      </c>
      <c r="B294" s="211" t="s">
        <v>142</v>
      </c>
      <c r="C294" s="28">
        <f t="shared" ref="C294" si="253">C295</f>
        <v>0</v>
      </c>
      <c r="D294" s="28">
        <v>0</v>
      </c>
      <c r="F294" s="28">
        <f t="shared" ref="F294:H294" si="254">F295</f>
        <v>0</v>
      </c>
      <c r="G294" s="28">
        <f t="shared" si="254"/>
        <v>0</v>
      </c>
      <c r="H294" s="28">
        <f t="shared" si="254"/>
        <v>0</v>
      </c>
      <c r="I294" s="34">
        <v>3</v>
      </c>
      <c r="J294" s="26"/>
    </row>
    <row r="295" spans="1:10" ht="28.5">
      <c r="A295" s="212">
        <v>3691</v>
      </c>
      <c r="B295" s="216" t="s">
        <v>84</v>
      </c>
      <c r="C295" s="29">
        <v>0</v>
      </c>
      <c r="D295" s="175">
        <v>0</v>
      </c>
      <c r="F295" s="175"/>
      <c r="G295" s="175"/>
      <c r="H295" s="175"/>
      <c r="I295" s="34">
        <v>4</v>
      </c>
      <c r="J295" s="26"/>
    </row>
    <row r="296" spans="1:10" ht="28.5">
      <c r="A296" s="208">
        <v>37</v>
      </c>
      <c r="B296" s="209" t="s">
        <v>34</v>
      </c>
      <c r="C296" s="182">
        <f t="shared" ref="C296:C297" si="255">C297</f>
        <v>10312</v>
      </c>
      <c r="D296" s="32">
        <v>10312</v>
      </c>
      <c r="F296" s="32">
        <f>F297</f>
        <v>0</v>
      </c>
      <c r="G296" s="32">
        <f>G297</f>
        <v>0</v>
      </c>
      <c r="H296" s="32">
        <f>H297</f>
        <v>0</v>
      </c>
      <c r="I296" s="34">
        <v>2</v>
      </c>
      <c r="J296" s="26"/>
    </row>
    <row r="297" spans="1:10" ht="28.5">
      <c r="A297" s="210">
        <v>372</v>
      </c>
      <c r="B297" s="211" t="s">
        <v>35</v>
      </c>
      <c r="C297" s="30">
        <f t="shared" si="255"/>
        <v>10312</v>
      </c>
      <c r="D297" s="30">
        <v>10312</v>
      </c>
      <c r="F297" s="30">
        <f t="shared" ref="F297:H297" si="256">F298</f>
        <v>0</v>
      </c>
      <c r="G297" s="30">
        <f t="shared" si="256"/>
        <v>0</v>
      </c>
      <c r="H297" s="30">
        <f t="shared" si="256"/>
        <v>0</v>
      </c>
      <c r="I297" s="34">
        <v>3</v>
      </c>
      <c r="J297" s="26"/>
    </row>
    <row r="298" spans="1:10">
      <c r="A298" s="212">
        <v>3721</v>
      </c>
      <c r="B298" s="216" t="s">
        <v>69</v>
      </c>
      <c r="C298" s="29">
        <v>10312</v>
      </c>
      <c r="D298" s="175">
        <v>10312</v>
      </c>
      <c r="F298" s="175"/>
      <c r="G298" s="175"/>
      <c r="H298" s="175"/>
      <c r="I298" s="34">
        <v>4</v>
      </c>
      <c r="J298" s="26"/>
    </row>
    <row r="299" spans="1:10" ht="28.5">
      <c r="A299" s="208">
        <v>42</v>
      </c>
      <c r="B299" s="209" t="s">
        <v>30</v>
      </c>
      <c r="C299" s="182">
        <f t="shared" ref="C299" si="257">C300</f>
        <v>0</v>
      </c>
      <c r="D299" s="32">
        <v>0</v>
      </c>
      <c r="F299" s="32">
        <f t="shared" ref="F299:H299" si="258">F300</f>
        <v>0</v>
      </c>
      <c r="G299" s="32">
        <f t="shared" si="258"/>
        <v>0</v>
      </c>
      <c r="H299" s="32">
        <f t="shared" si="258"/>
        <v>0</v>
      </c>
      <c r="I299" s="34">
        <v>2</v>
      </c>
      <c r="J299" s="26"/>
    </row>
    <row r="300" spans="1:10">
      <c r="A300" s="210">
        <v>422</v>
      </c>
      <c r="B300" s="211" t="s">
        <v>57</v>
      </c>
      <c r="C300" s="30">
        <f t="shared" ref="C300" si="259">SUM(C301:C301)</f>
        <v>0</v>
      </c>
      <c r="D300" s="30">
        <v>0</v>
      </c>
      <c r="F300" s="30">
        <f t="shared" ref="F300:H300" si="260">SUM(F301:F301)</f>
        <v>0</v>
      </c>
      <c r="G300" s="30">
        <f t="shared" si="260"/>
        <v>0</v>
      </c>
      <c r="H300" s="30">
        <f t="shared" si="260"/>
        <v>0</v>
      </c>
      <c r="I300" s="34">
        <v>3</v>
      </c>
      <c r="J300" s="26"/>
    </row>
    <row r="301" spans="1:10">
      <c r="A301" s="212">
        <v>4224</v>
      </c>
      <c r="B301" s="216" t="s">
        <v>58</v>
      </c>
      <c r="C301" s="29"/>
      <c r="D301" s="175">
        <v>0</v>
      </c>
      <c r="F301" s="175"/>
      <c r="G301" s="175"/>
      <c r="H301" s="175"/>
      <c r="I301" s="34">
        <v>4</v>
      </c>
      <c r="J301" s="26"/>
    </row>
    <row r="302" spans="1:10">
      <c r="A302" s="206">
        <v>51</v>
      </c>
      <c r="B302" s="207" t="s">
        <v>25</v>
      </c>
      <c r="C302" s="31">
        <f t="shared" ref="C302" si="261">C303+C312+C335+C340+C346+C349</f>
        <v>1187212</v>
      </c>
      <c r="D302" s="31">
        <v>1291885</v>
      </c>
      <c r="F302" s="31">
        <f t="shared" ref="F302:G302" si="262">F303+F312+F335+F340+F346+F349</f>
        <v>0</v>
      </c>
      <c r="G302" s="31">
        <f t="shared" si="262"/>
        <v>0</v>
      </c>
      <c r="H302" s="31">
        <f t="shared" ref="H302" si="263">H303+H312+H335+H340+H346+H349</f>
        <v>0</v>
      </c>
      <c r="I302" s="34" t="s">
        <v>26</v>
      </c>
      <c r="J302" s="267"/>
    </row>
    <row r="303" spans="1:10">
      <c r="A303" s="208">
        <v>31</v>
      </c>
      <c r="B303" s="209" t="s">
        <v>44</v>
      </c>
      <c r="C303" s="182">
        <f t="shared" ref="C303" si="264">C304+C307+C309</f>
        <v>696340</v>
      </c>
      <c r="D303" s="32">
        <v>316340</v>
      </c>
      <c r="F303" s="32">
        <f t="shared" ref="F303:G303" si="265">F304+F307+F309</f>
        <v>0</v>
      </c>
      <c r="G303" s="32">
        <f t="shared" si="265"/>
        <v>0</v>
      </c>
      <c r="H303" s="32">
        <f t="shared" ref="H303" si="266">H304+H307+H309</f>
        <v>0</v>
      </c>
      <c r="I303" s="34">
        <v>2</v>
      </c>
      <c r="J303" s="26"/>
    </row>
    <row r="304" spans="1:10">
      <c r="A304" s="210">
        <v>311</v>
      </c>
      <c r="B304" s="211" t="s">
        <v>45</v>
      </c>
      <c r="C304" s="30">
        <f t="shared" ref="C304" si="267">SUM(C305:C306)</f>
        <v>600644</v>
      </c>
      <c r="D304" s="30">
        <v>270644</v>
      </c>
      <c r="F304" s="30">
        <f t="shared" ref="F304:G304" si="268">SUM(F305:F306)</f>
        <v>0</v>
      </c>
      <c r="G304" s="30">
        <f t="shared" si="268"/>
        <v>0</v>
      </c>
      <c r="H304" s="30">
        <f t="shared" ref="H304" si="269">SUM(H305:H306)</f>
        <v>0</v>
      </c>
      <c r="I304" s="34">
        <v>3</v>
      </c>
      <c r="J304" s="26"/>
    </row>
    <row r="305" spans="1:10">
      <c r="A305" s="212">
        <v>3111</v>
      </c>
      <c r="B305" s="216" t="s">
        <v>46</v>
      </c>
      <c r="C305" s="29">
        <v>575956</v>
      </c>
      <c r="D305" s="175">
        <v>75956</v>
      </c>
      <c r="F305" s="175"/>
      <c r="G305" s="175"/>
      <c r="H305" s="175"/>
      <c r="I305" s="34">
        <v>4</v>
      </c>
      <c r="J305" s="26"/>
    </row>
    <row r="306" spans="1:10">
      <c r="A306" s="212">
        <v>3113</v>
      </c>
      <c r="B306" s="216" t="s">
        <v>66</v>
      </c>
      <c r="C306" s="29">
        <v>24688</v>
      </c>
      <c r="D306" s="175">
        <v>194688</v>
      </c>
      <c r="F306" s="175"/>
      <c r="G306" s="175"/>
      <c r="H306" s="175"/>
      <c r="I306" s="34">
        <v>4</v>
      </c>
      <c r="J306" s="26"/>
    </row>
    <row r="307" spans="1:10">
      <c r="A307" s="210">
        <v>312</v>
      </c>
      <c r="B307" s="211" t="s">
        <v>67</v>
      </c>
      <c r="C307" s="30">
        <f t="shared" ref="C307" si="270">C308</f>
        <v>664</v>
      </c>
      <c r="D307" s="30">
        <v>664</v>
      </c>
      <c r="F307" s="30">
        <f t="shared" ref="F307:H307" si="271">F308</f>
        <v>0</v>
      </c>
      <c r="G307" s="30">
        <f t="shared" si="271"/>
        <v>0</v>
      </c>
      <c r="H307" s="30">
        <f t="shared" si="271"/>
        <v>0</v>
      </c>
      <c r="I307" s="34">
        <v>3</v>
      </c>
      <c r="J307" s="26"/>
    </row>
    <row r="308" spans="1:10">
      <c r="A308" s="212">
        <v>3121</v>
      </c>
      <c r="B308" s="216" t="s">
        <v>67</v>
      </c>
      <c r="C308" s="29">
        <v>664</v>
      </c>
      <c r="D308" s="175">
        <v>664</v>
      </c>
      <c r="F308" s="175"/>
      <c r="G308" s="175"/>
      <c r="H308" s="175"/>
      <c r="I308" s="34">
        <v>4</v>
      </c>
      <c r="J308" s="26"/>
    </row>
    <row r="309" spans="1:10">
      <c r="A309" s="210">
        <v>313</v>
      </c>
      <c r="B309" s="211" t="s">
        <v>48</v>
      </c>
      <c r="C309" s="30">
        <f t="shared" ref="C309" si="272">SUM(C310:C311)</f>
        <v>95032</v>
      </c>
      <c r="D309" s="30">
        <v>45032</v>
      </c>
      <c r="F309" s="30">
        <f t="shared" ref="F309:G309" si="273">SUM(F310:F311)</f>
        <v>0</v>
      </c>
      <c r="G309" s="30">
        <f t="shared" si="273"/>
        <v>0</v>
      </c>
      <c r="H309" s="30">
        <f t="shared" ref="H309" si="274">SUM(H310:H311)</f>
        <v>0</v>
      </c>
      <c r="I309" s="34">
        <v>3</v>
      </c>
      <c r="J309" s="26"/>
    </row>
    <row r="310" spans="1:10">
      <c r="A310" s="212">
        <v>3132</v>
      </c>
      <c r="B310" s="216" t="s">
        <v>49</v>
      </c>
      <c r="C310" s="29">
        <v>95032</v>
      </c>
      <c r="D310" s="175">
        <v>45032</v>
      </c>
      <c r="F310" s="175"/>
      <c r="G310" s="175"/>
      <c r="H310" s="175"/>
      <c r="I310" s="34">
        <v>4</v>
      </c>
      <c r="J310" s="26"/>
    </row>
    <row r="311" spans="1:10" ht="28.5">
      <c r="A311" s="212">
        <v>3133</v>
      </c>
      <c r="B311" s="216" t="s">
        <v>119</v>
      </c>
      <c r="C311" s="29"/>
      <c r="D311" s="175">
        <v>0</v>
      </c>
      <c r="F311" s="175"/>
      <c r="G311" s="175"/>
      <c r="H311" s="175"/>
      <c r="I311" s="34">
        <v>4</v>
      </c>
      <c r="J311" s="26"/>
    </row>
    <row r="312" spans="1:10">
      <c r="A312" s="208">
        <v>32</v>
      </c>
      <c r="B312" s="209" t="s">
        <v>16</v>
      </c>
      <c r="C312" s="182">
        <f t="shared" ref="C312" si="275">C313+C317+C322+C331+C333</f>
        <v>394708</v>
      </c>
      <c r="D312" s="32">
        <v>478381</v>
      </c>
      <c r="F312" s="32">
        <f t="shared" ref="F312:G312" si="276">F313+F317+F322+F331+F333</f>
        <v>0</v>
      </c>
      <c r="G312" s="32">
        <f t="shared" si="276"/>
        <v>0</v>
      </c>
      <c r="H312" s="32">
        <f t="shared" ref="H312" si="277">H313+H317+H322+H331+H333</f>
        <v>0</v>
      </c>
      <c r="I312" s="34">
        <v>2</v>
      </c>
      <c r="J312" s="26"/>
    </row>
    <row r="313" spans="1:10">
      <c r="A313" s="210">
        <v>321</v>
      </c>
      <c r="B313" s="211" t="s">
        <v>27</v>
      </c>
      <c r="C313" s="30">
        <f t="shared" ref="C313" si="278">SUM(C314:C316)</f>
        <v>153262</v>
      </c>
      <c r="D313" s="30">
        <v>163262</v>
      </c>
      <c r="F313" s="30">
        <f t="shared" ref="F313:G313" si="279">SUM(F314:F316)</f>
        <v>0</v>
      </c>
      <c r="G313" s="30">
        <f t="shared" si="279"/>
        <v>0</v>
      </c>
      <c r="H313" s="30">
        <f t="shared" ref="H313" si="280">SUM(H314:H316)</f>
        <v>0</v>
      </c>
      <c r="I313" s="34">
        <v>3</v>
      </c>
      <c r="J313" s="26"/>
    </row>
    <row r="314" spans="1:10">
      <c r="A314" s="212">
        <v>3211</v>
      </c>
      <c r="B314" s="216" t="s">
        <v>28</v>
      </c>
      <c r="C314" s="29">
        <v>139817</v>
      </c>
      <c r="D314" s="175">
        <v>139817</v>
      </c>
      <c r="F314" s="175"/>
      <c r="G314" s="175"/>
      <c r="H314" s="175"/>
      <c r="I314" s="34">
        <v>4</v>
      </c>
      <c r="J314" s="26"/>
    </row>
    <row r="315" spans="1:10" ht="28.5">
      <c r="A315" s="212">
        <v>3212</v>
      </c>
      <c r="B315" s="216" t="s">
        <v>50</v>
      </c>
      <c r="C315" s="29">
        <v>173</v>
      </c>
      <c r="D315" s="175">
        <v>173</v>
      </c>
      <c r="F315" s="175"/>
      <c r="G315" s="175"/>
      <c r="H315" s="175"/>
      <c r="I315" s="34">
        <v>4</v>
      </c>
      <c r="J315" s="26"/>
    </row>
    <row r="316" spans="1:10">
      <c r="A316" s="212">
        <v>3213</v>
      </c>
      <c r="B316" s="216" t="s">
        <v>54</v>
      </c>
      <c r="C316" s="29">
        <v>13272</v>
      </c>
      <c r="D316" s="175">
        <v>23272</v>
      </c>
      <c r="F316" s="175"/>
      <c r="G316" s="175"/>
      <c r="H316" s="175"/>
      <c r="I316" s="34">
        <v>4</v>
      </c>
      <c r="J316" s="26"/>
    </row>
    <row r="317" spans="1:10">
      <c r="A317" s="210">
        <v>322</v>
      </c>
      <c r="B317" s="211" t="s">
        <v>42</v>
      </c>
      <c r="C317" s="30">
        <f t="shared" ref="C317" si="281">SUM(C319:C321)</f>
        <v>63487</v>
      </c>
      <c r="D317" s="30">
        <v>63487</v>
      </c>
      <c r="F317" s="30">
        <f t="shared" ref="F317:G317" si="282">SUM(F318:F321)</f>
        <v>0</v>
      </c>
      <c r="G317" s="30">
        <f t="shared" si="282"/>
        <v>0</v>
      </c>
      <c r="H317" s="30">
        <f t="shared" ref="H317" si="283">SUM(H318:H321)</f>
        <v>0</v>
      </c>
      <c r="I317" s="34">
        <v>3</v>
      </c>
      <c r="J317" s="26"/>
    </row>
    <row r="318" spans="1:10">
      <c r="A318" s="18">
        <v>3221</v>
      </c>
      <c r="B318" s="331" t="s">
        <v>43</v>
      </c>
      <c r="C318" s="918">
        <v>0</v>
      </c>
      <c r="D318" s="918">
        <v>3000</v>
      </c>
      <c r="F318" s="918"/>
      <c r="G318" s="918"/>
      <c r="H318" s="918"/>
      <c r="I318" s="870">
        <v>4</v>
      </c>
      <c r="J318" s="751"/>
    </row>
    <row r="319" spans="1:10">
      <c r="A319" s="212">
        <v>3222</v>
      </c>
      <c r="B319" s="216" t="s">
        <v>91</v>
      </c>
      <c r="C319" s="29">
        <v>33844</v>
      </c>
      <c r="D319" s="175">
        <v>58844</v>
      </c>
      <c r="F319" s="175"/>
      <c r="G319" s="175"/>
      <c r="H319" s="175"/>
      <c r="I319" s="34">
        <v>4</v>
      </c>
      <c r="J319" s="26"/>
    </row>
    <row r="320" spans="1:10">
      <c r="A320" s="212">
        <v>3223</v>
      </c>
      <c r="B320" s="216" t="s">
        <v>109</v>
      </c>
      <c r="C320" s="29">
        <v>29510</v>
      </c>
      <c r="D320" s="175">
        <v>1510</v>
      </c>
      <c r="F320" s="175"/>
      <c r="G320" s="175"/>
      <c r="H320" s="175"/>
      <c r="I320" s="34">
        <v>4</v>
      </c>
      <c r="J320" s="26"/>
    </row>
    <row r="321" spans="1:10">
      <c r="A321" s="212">
        <v>3225</v>
      </c>
      <c r="B321" s="216" t="s">
        <v>92</v>
      </c>
      <c r="C321" s="29">
        <v>133</v>
      </c>
      <c r="D321" s="175">
        <v>133</v>
      </c>
      <c r="F321" s="175"/>
      <c r="G321" s="175"/>
      <c r="H321" s="175"/>
      <c r="I321" s="34">
        <v>4</v>
      </c>
      <c r="J321" s="26"/>
    </row>
    <row r="322" spans="1:10">
      <c r="A322" s="210">
        <v>323</v>
      </c>
      <c r="B322" s="211" t="s">
        <v>17</v>
      </c>
      <c r="C322" s="30">
        <f t="shared" ref="C322" si="284">SUM(C323:C330)</f>
        <v>173978</v>
      </c>
      <c r="D322" s="30">
        <v>233978</v>
      </c>
      <c r="F322" s="30">
        <f t="shared" ref="F322:G322" si="285">SUM(F323:F330)</f>
        <v>0</v>
      </c>
      <c r="G322" s="30">
        <f t="shared" si="285"/>
        <v>0</v>
      </c>
      <c r="H322" s="30">
        <f t="shared" ref="H322" si="286">SUM(H323:H330)</f>
        <v>0</v>
      </c>
      <c r="I322" s="34">
        <v>3</v>
      </c>
      <c r="J322" s="26"/>
    </row>
    <row r="323" spans="1:10">
      <c r="A323" s="212">
        <v>3231</v>
      </c>
      <c r="B323" s="216" t="s">
        <v>18</v>
      </c>
      <c r="C323" s="29">
        <v>9442</v>
      </c>
      <c r="D323" s="175">
        <v>9442</v>
      </c>
      <c r="F323" s="175"/>
      <c r="G323" s="175"/>
      <c r="H323" s="175"/>
      <c r="I323" s="34">
        <v>4</v>
      </c>
      <c r="J323" s="26"/>
    </row>
    <row r="324" spans="1:10">
      <c r="A324" s="212">
        <v>3233</v>
      </c>
      <c r="B324" s="216" t="s">
        <v>19</v>
      </c>
      <c r="C324" s="29">
        <v>664</v>
      </c>
      <c r="D324" s="175">
        <v>664</v>
      </c>
      <c r="F324" s="175"/>
      <c r="G324" s="175"/>
      <c r="H324" s="175"/>
      <c r="I324" s="34">
        <v>4</v>
      </c>
      <c r="J324" s="26"/>
    </row>
    <row r="325" spans="1:10">
      <c r="A325" s="212">
        <v>3234</v>
      </c>
      <c r="B325" s="216" t="s">
        <v>111</v>
      </c>
      <c r="C325" s="29">
        <v>1327</v>
      </c>
      <c r="D325" s="175">
        <v>1327</v>
      </c>
      <c r="F325" s="175"/>
      <c r="G325" s="175"/>
      <c r="H325" s="175"/>
      <c r="I325" s="34">
        <v>4</v>
      </c>
      <c r="J325" s="26"/>
    </row>
    <row r="326" spans="1:10">
      <c r="A326" s="212">
        <v>3235</v>
      </c>
      <c r="B326" s="216" t="s">
        <v>68</v>
      </c>
      <c r="C326" s="29">
        <v>3318</v>
      </c>
      <c r="D326" s="175">
        <v>13318</v>
      </c>
      <c r="F326" s="175"/>
      <c r="G326" s="175"/>
      <c r="H326" s="175"/>
      <c r="I326" s="34">
        <v>4</v>
      </c>
      <c r="J326" s="26"/>
    </row>
    <row r="327" spans="1:10">
      <c r="A327" s="212">
        <v>3236</v>
      </c>
      <c r="B327" s="216"/>
      <c r="C327" s="29">
        <v>3982</v>
      </c>
      <c r="D327" s="175">
        <v>3982</v>
      </c>
      <c r="F327" s="175"/>
      <c r="G327" s="175"/>
      <c r="H327" s="175"/>
      <c r="I327" s="34">
        <v>4</v>
      </c>
      <c r="J327" s="26"/>
    </row>
    <row r="328" spans="1:10">
      <c r="A328" s="212">
        <v>3237</v>
      </c>
      <c r="B328" s="216" t="s">
        <v>20</v>
      </c>
      <c r="C328" s="29">
        <v>33803</v>
      </c>
      <c r="D328" s="175">
        <v>83803</v>
      </c>
      <c r="F328" s="175"/>
      <c r="G328" s="175"/>
      <c r="H328" s="175"/>
      <c r="I328" s="34">
        <v>4</v>
      </c>
      <c r="J328" s="26"/>
    </row>
    <row r="329" spans="1:10">
      <c r="A329" s="212">
        <v>3238</v>
      </c>
      <c r="B329" s="216" t="s">
        <v>51</v>
      </c>
      <c r="C329" s="29">
        <v>89588</v>
      </c>
      <c r="D329" s="175">
        <v>89588</v>
      </c>
      <c r="F329" s="175"/>
      <c r="G329" s="175"/>
      <c r="H329" s="175"/>
      <c r="I329" s="34">
        <v>4</v>
      </c>
      <c r="J329" s="26"/>
    </row>
    <row r="330" spans="1:10">
      <c r="A330" s="212">
        <v>3239</v>
      </c>
      <c r="B330" s="216" t="s">
        <v>21</v>
      </c>
      <c r="C330" s="29">
        <v>31854</v>
      </c>
      <c r="D330" s="175">
        <v>31854</v>
      </c>
      <c r="F330" s="175"/>
      <c r="G330" s="175"/>
      <c r="H330" s="175"/>
      <c r="I330" s="34">
        <v>4</v>
      </c>
      <c r="J330" s="26"/>
    </row>
    <row r="331" spans="1:10" ht="28.5">
      <c r="A331" s="210">
        <v>324</v>
      </c>
      <c r="B331" s="211" t="s">
        <v>22</v>
      </c>
      <c r="C331" s="30">
        <f t="shared" ref="C331" si="287">C332</f>
        <v>1327</v>
      </c>
      <c r="D331" s="30">
        <v>0</v>
      </c>
      <c r="F331" s="30">
        <f t="shared" ref="F331:H331" si="288">F332</f>
        <v>0</v>
      </c>
      <c r="G331" s="30">
        <f t="shared" si="288"/>
        <v>0</v>
      </c>
      <c r="H331" s="30">
        <f t="shared" si="288"/>
        <v>0</v>
      </c>
      <c r="I331" s="34">
        <v>3</v>
      </c>
      <c r="J331" s="26"/>
    </row>
    <row r="332" spans="1:10" ht="28.5">
      <c r="A332" s="212">
        <v>3241</v>
      </c>
      <c r="B332" s="216" t="s">
        <v>22</v>
      </c>
      <c r="C332" s="29">
        <v>1327</v>
      </c>
      <c r="D332" s="175">
        <v>0</v>
      </c>
      <c r="F332" s="175"/>
      <c r="G332" s="175"/>
      <c r="H332" s="175"/>
      <c r="I332" s="34">
        <v>4</v>
      </c>
      <c r="J332" s="26"/>
    </row>
    <row r="333" spans="1:10">
      <c r="A333" s="210">
        <v>329</v>
      </c>
      <c r="B333" s="211" t="s">
        <v>23</v>
      </c>
      <c r="C333" s="30">
        <f t="shared" ref="C333" si="289">C334</f>
        <v>2654</v>
      </c>
      <c r="D333" s="30">
        <v>17654</v>
      </c>
      <c r="F333" s="30">
        <f t="shared" ref="F333:H333" si="290">F334</f>
        <v>0</v>
      </c>
      <c r="G333" s="30">
        <f t="shared" si="290"/>
        <v>0</v>
      </c>
      <c r="H333" s="30">
        <f t="shared" si="290"/>
        <v>0</v>
      </c>
      <c r="I333" s="34">
        <v>3</v>
      </c>
      <c r="J333" s="26"/>
    </row>
    <row r="334" spans="1:10">
      <c r="A334" s="212">
        <v>3293</v>
      </c>
      <c r="B334" s="216" t="s">
        <v>29</v>
      </c>
      <c r="C334" s="29">
        <v>2654</v>
      </c>
      <c r="D334" s="175">
        <v>17654</v>
      </c>
      <c r="F334" s="175"/>
      <c r="G334" s="175"/>
      <c r="H334" s="175"/>
      <c r="I334" s="34">
        <v>4</v>
      </c>
      <c r="J334" s="26"/>
    </row>
    <row r="335" spans="1:10">
      <c r="A335" s="208">
        <v>34</v>
      </c>
      <c r="B335" s="209" t="s">
        <v>114</v>
      </c>
      <c r="C335" s="182">
        <f t="shared" ref="C335" si="291">C336</f>
        <v>293</v>
      </c>
      <c r="D335" s="32">
        <v>293</v>
      </c>
      <c r="F335" s="32">
        <f t="shared" ref="F335:H335" si="292">F336</f>
        <v>0</v>
      </c>
      <c r="G335" s="32">
        <f t="shared" si="292"/>
        <v>0</v>
      </c>
      <c r="H335" s="32">
        <f t="shared" si="292"/>
        <v>0</v>
      </c>
      <c r="I335" s="34">
        <v>2</v>
      </c>
      <c r="J335" s="26"/>
    </row>
    <row r="336" spans="1:10">
      <c r="A336" s="210">
        <v>343</v>
      </c>
      <c r="B336" s="211" t="s">
        <v>115</v>
      </c>
      <c r="C336" s="30">
        <f t="shared" ref="C336" si="293">SUM(C337:C339)</f>
        <v>293</v>
      </c>
      <c r="D336" s="30">
        <v>293</v>
      </c>
      <c r="F336" s="30">
        <f t="shared" ref="F336:G336" si="294">SUM(F337:F339)</f>
        <v>0</v>
      </c>
      <c r="G336" s="30">
        <f t="shared" si="294"/>
        <v>0</v>
      </c>
      <c r="H336" s="30">
        <f t="shared" ref="H336" si="295">SUM(H337:H339)</f>
        <v>0</v>
      </c>
      <c r="I336" s="34">
        <v>3</v>
      </c>
      <c r="J336" s="26"/>
    </row>
    <row r="337" spans="1:10">
      <c r="A337" s="212">
        <v>3431</v>
      </c>
      <c r="B337" s="216" t="s">
        <v>116</v>
      </c>
      <c r="C337" s="29">
        <v>133</v>
      </c>
      <c r="D337" s="175">
        <v>133</v>
      </c>
      <c r="F337" s="175"/>
      <c r="G337" s="175"/>
      <c r="H337" s="175"/>
      <c r="I337" s="34">
        <v>4</v>
      </c>
      <c r="J337" s="26"/>
    </row>
    <row r="338" spans="1:10" ht="28.5">
      <c r="A338" s="212">
        <v>3432</v>
      </c>
      <c r="B338" s="216" t="s">
        <v>135</v>
      </c>
      <c r="C338" s="29">
        <v>133</v>
      </c>
      <c r="D338" s="175">
        <v>133</v>
      </c>
      <c r="F338" s="175"/>
      <c r="G338" s="175"/>
      <c r="H338" s="175"/>
      <c r="I338" s="34">
        <v>4</v>
      </c>
      <c r="J338" s="26"/>
    </row>
    <row r="339" spans="1:10">
      <c r="A339" s="212">
        <v>3433</v>
      </c>
      <c r="B339" s="216" t="s">
        <v>117</v>
      </c>
      <c r="C339" s="29">
        <v>27</v>
      </c>
      <c r="D339" s="175">
        <v>27</v>
      </c>
      <c r="F339" s="175"/>
      <c r="G339" s="175"/>
      <c r="H339" s="175"/>
      <c r="I339" s="34">
        <v>4</v>
      </c>
      <c r="J339" s="26"/>
    </row>
    <row r="340" spans="1:10" ht="28.5">
      <c r="A340" s="208">
        <v>36</v>
      </c>
      <c r="B340" s="209" t="s">
        <v>37</v>
      </c>
      <c r="C340" s="182">
        <f t="shared" ref="C340" si="296">C343+C341</f>
        <v>33181</v>
      </c>
      <c r="D340" s="32">
        <v>286181</v>
      </c>
      <c r="F340" s="32">
        <f t="shared" ref="F340:G340" si="297">F343+F341</f>
        <v>0</v>
      </c>
      <c r="G340" s="32">
        <f t="shared" si="297"/>
        <v>0</v>
      </c>
      <c r="H340" s="32">
        <f t="shared" ref="H340" si="298">H343+H341</f>
        <v>0</v>
      </c>
      <c r="I340" s="34">
        <v>2</v>
      </c>
      <c r="J340" s="26"/>
    </row>
    <row r="341" spans="1:10">
      <c r="A341" s="210">
        <v>368</v>
      </c>
      <c r="B341" s="211" t="s">
        <v>78</v>
      </c>
      <c r="C341" s="30">
        <f t="shared" ref="C341" si="299">C342</f>
        <v>33181</v>
      </c>
      <c r="D341" s="30">
        <v>196181</v>
      </c>
      <c r="F341" s="30">
        <f t="shared" ref="F341:H341" si="300">F342</f>
        <v>0</v>
      </c>
      <c r="G341" s="30">
        <f t="shared" si="300"/>
        <v>0</v>
      </c>
      <c r="H341" s="30">
        <f t="shared" si="300"/>
        <v>0</v>
      </c>
      <c r="I341" s="34">
        <v>3</v>
      </c>
      <c r="J341" s="26"/>
    </row>
    <row r="342" spans="1:10" ht="28.5">
      <c r="A342" s="212">
        <v>3681</v>
      </c>
      <c r="B342" s="216" t="s">
        <v>79</v>
      </c>
      <c r="C342" s="29">
        <v>33181</v>
      </c>
      <c r="D342" s="175">
        <v>196181</v>
      </c>
      <c r="F342" s="175"/>
      <c r="G342" s="175"/>
      <c r="H342" s="175"/>
      <c r="I342" s="34">
        <v>4</v>
      </c>
      <c r="J342" s="26"/>
    </row>
    <row r="343" spans="1:10" ht="28.5">
      <c r="A343" s="210">
        <v>369</v>
      </c>
      <c r="B343" s="211" t="s">
        <v>83</v>
      </c>
      <c r="C343" s="30">
        <f t="shared" ref="C343" si="301">SUM(C344:C345)</f>
        <v>0</v>
      </c>
      <c r="D343" s="30">
        <v>90000</v>
      </c>
      <c r="F343" s="30">
        <f t="shared" ref="F343:G343" si="302">SUM(F344:F345)</f>
        <v>0</v>
      </c>
      <c r="G343" s="30">
        <f t="shared" si="302"/>
        <v>0</v>
      </c>
      <c r="H343" s="30">
        <f t="shared" ref="H343" si="303">SUM(H344:H345)</f>
        <v>0</v>
      </c>
      <c r="I343" s="34">
        <v>3</v>
      </c>
      <c r="J343" s="26"/>
    </row>
    <row r="344" spans="1:10" ht="42.75">
      <c r="A344" s="212">
        <v>3693</v>
      </c>
      <c r="B344" s="216" t="s">
        <v>143</v>
      </c>
      <c r="C344" s="29">
        <v>0</v>
      </c>
      <c r="D344" s="175">
        <v>90000</v>
      </c>
      <c r="F344" s="175"/>
      <c r="G344" s="175"/>
      <c r="H344" s="175"/>
      <c r="I344" s="34">
        <v>4</v>
      </c>
      <c r="J344" s="26"/>
    </row>
    <row r="345" spans="1:10" ht="42.75">
      <c r="A345" s="212">
        <v>3694</v>
      </c>
      <c r="B345" s="216" t="s">
        <v>144</v>
      </c>
      <c r="C345" s="29">
        <v>0</v>
      </c>
      <c r="D345" s="175">
        <v>0</v>
      </c>
      <c r="F345" s="175"/>
      <c r="G345" s="175"/>
      <c r="H345" s="175"/>
      <c r="I345" s="34">
        <v>4</v>
      </c>
      <c r="J345" s="26"/>
    </row>
    <row r="346" spans="1:10" ht="28.5">
      <c r="A346" s="208">
        <v>37</v>
      </c>
      <c r="B346" s="209" t="s">
        <v>34</v>
      </c>
      <c r="C346" s="268">
        <f t="shared" ref="C346:C347" si="304">C347</f>
        <v>10000</v>
      </c>
      <c r="D346" s="640">
        <v>10000</v>
      </c>
      <c r="F346" s="640">
        <f t="shared" ref="F346:H347" si="305">F347</f>
        <v>0</v>
      </c>
      <c r="G346" s="640">
        <f t="shared" si="305"/>
        <v>0</v>
      </c>
      <c r="H346" s="640">
        <f t="shared" si="305"/>
        <v>0</v>
      </c>
      <c r="I346" s="34">
        <v>2</v>
      </c>
      <c r="J346" s="26"/>
    </row>
    <row r="347" spans="1:10" ht="28.5">
      <c r="A347" s="210">
        <v>372</v>
      </c>
      <c r="B347" s="211" t="s">
        <v>35</v>
      </c>
      <c r="C347" s="28">
        <f t="shared" si="304"/>
        <v>10000</v>
      </c>
      <c r="D347" s="28">
        <v>10000</v>
      </c>
      <c r="F347" s="28">
        <f t="shared" si="305"/>
        <v>0</v>
      </c>
      <c r="G347" s="28">
        <f t="shared" si="305"/>
        <v>0</v>
      </c>
      <c r="H347" s="28">
        <f t="shared" si="305"/>
        <v>0</v>
      </c>
      <c r="I347" s="34">
        <v>3</v>
      </c>
      <c r="J347" s="26"/>
    </row>
    <row r="348" spans="1:10">
      <c r="A348" s="212">
        <v>3721</v>
      </c>
      <c r="B348" s="216" t="s">
        <v>69</v>
      </c>
      <c r="C348" s="29">
        <v>10000</v>
      </c>
      <c r="D348" s="175">
        <v>10000</v>
      </c>
      <c r="F348" s="175"/>
      <c r="G348" s="175"/>
      <c r="H348" s="175"/>
      <c r="I348" s="34">
        <v>4</v>
      </c>
      <c r="J348" s="26"/>
    </row>
    <row r="349" spans="1:10" ht="28.5">
      <c r="A349" s="208">
        <v>42</v>
      </c>
      <c r="B349" s="209" t="s">
        <v>30</v>
      </c>
      <c r="C349" s="182">
        <f t="shared" ref="C349" si="306">C350+C354</f>
        <v>52690</v>
      </c>
      <c r="D349" s="32">
        <v>200690</v>
      </c>
      <c r="F349" s="32">
        <f t="shared" ref="F349:G349" si="307">F350+F354</f>
        <v>0</v>
      </c>
      <c r="G349" s="32">
        <f t="shared" si="307"/>
        <v>0</v>
      </c>
      <c r="H349" s="32">
        <f t="shared" ref="H349" si="308">H350+H354</f>
        <v>0</v>
      </c>
      <c r="I349" s="34">
        <v>2</v>
      </c>
      <c r="J349" s="26"/>
    </row>
    <row r="350" spans="1:10">
      <c r="A350" s="210">
        <v>422</v>
      </c>
      <c r="B350" s="211" t="s">
        <v>57</v>
      </c>
      <c r="C350" s="30">
        <f t="shared" ref="C350" si="309">C353+C351+C352</f>
        <v>50036</v>
      </c>
      <c r="D350" s="30">
        <v>190036</v>
      </c>
      <c r="F350" s="30">
        <f t="shared" ref="F350:G350" si="310">F353+F351+F352</f>
        <v>0</v>
      </c>
      <c r="G350" s="30">
        <f t="shared" si="310"/>
        <v>0</v>
      </c>
      <c r="H350" s="30">
        <f t="shared" ref="H350" si="311">H353+H351+H352</f>
        <v>0</v>
      </c>
      <c r="I350" s="34">
        <v>3</v>
      </c>
      <c r="J350" s="26"/>
    </row>
    <row r="351" spans="1:10">
      <c r="A351" s="248">
        <v>4221</v>
      </c>
      <c r="B351" s="216" t="s">
        <v>65</v>
      </c>
      <c r="C351" s="222">
        <v>9954</v>
      </c>
      <c r="D351" s="175">
        <v>149954</v>
      </c>
      <c r="F351" s="222"/>
      <c r="G351" s="222"/>
      <c r="H351" s="222"/>
      <c r="I351" s="34">
        <v>4</v>
      </c>
      <c r="J351" s="26"/>
    </row>
    <row r="352" spans="1:10">
      <c r="A352" s="248">
        <v>4222</v>
      </c>
      <c r="B352" s="216" t="s">
        <v>73</v>
      </c>
      <c r="C352" s="222">
        <v>265</v>
      </c>
      <c r="D352" s="175">
        <v>265</v>
      </c>
      <c r="F352" s="222"/>
      <c r="G352" s="222"/>
      <c r="H352" s="222"/>
      <c r="I352" s="34">
        <v>4</v>
      </c>
      <c r="J352" s="26"/>
    </row>
    <row r="353" spans="1:10">
      <c r="A353" s="212">
        <v>4224</v>
      </c>
      <c r="B353" s="216" t="s">
        <v>58</v>
      </c>
      <c r="C353" s="29">
        <v>39817</v>
      </c>
      <c r="D353" s="175">
        <v>39817</v>
      </c>
      <c r="F353" s="175"/>
      <c r="G353" s="175"/>
      <c r="H353" s="175"/>
      <c r="I353" s="34">
        <v>4</v>
      </c>
      <c r="J353" s="26"/>
    </row>
    <row r="354" spans="1:10">
      <c r="A354" s="210">
        <v>426</v>
      </c>
      <c r="B354" s="211" t="s">
        <v>31</v>
      </c>
      <c r="C354" s="30">
        <f t="shared" ref="C354" si="312">C355</f>
        <v>2654</v>
      </c>
      <c r="D354" s="30">
        <v>10654</v>
      </c>
      <c r="F354" s="30">
        <f t="shared" ref="F354:H354" si="313">F355</f>
        <v>0</v>
      </c>
      <c r="G354" s="30">
        <f t="shared" si="313"/>
        <v>0</v>
      </c>
      <c r="H354" s="30">
        <f t="shared" si="313"/>
        <v>0</v>
      </c>
      <c r="I354" s="34">
        <v>3</v>
      </c>
      <c r="J354" s="26"/>
    </row>
    <row r="355" spans="1:10">
      <c r="A355" s="212">
        <v>4262</v>
      </c>
      <c r="B355" s="216" t="s">
        <v>32</v>
      </c>
      <c r="C355" s="29">
        <v>2654</v>
      </c>
      <c r="D355" s="175">
        <v>10654</v>
      </c>
      <c r="F355" s="175"/>
      <c r="G355" s="175"/>
      <c r="H355" s="175"/>
      <c r="I355" s="34">
        <v>4</v>
      </c>
      <c r="J355" s="26"/>
    </row>
    <row r="356" spans="1:10">
      <c r="A356" s="206">
        <v>52</v>
      </c>
      <c r="B356" s="207" t="s">
        <v>52</v>
      </c>
      <c r="C356" s="31">
        <f t="shared" ref="C356" si="314">C357+C366+C389+C395</f>
        <v>175447</v>
      </c>
      <c r="D356" s="31">
        <v>383833</v>
      </c>
      <c r="F356" s="31">
        <f t="shared" ref="F356:G356" si="315">F357+F366+F389+F395</f>
        <v>0</v>
      </c>
      <c r="G356" s="31">
        <f t="shared" si="315"/>
        <v>0</v>
      </c>
      <c r="H356" s="31">
        <f t="shared" ref="H356" si="316">H357+H366+H389+H395</f>
        <v>0</v>
      </c>
      <c r="I356" s="34" t="s">
        <v>53</v>
      </c>
      <c r="J356" s="26"/>
    </row>
    <row r="357" spans="1:10">
      <c r="A357" s="208">
        <v>31</v>
      </c>
      <c r="B357" s="209" t="s">
        <v>44</v>
      </c>
      <c r="C357" s="182">
        <f t="shared" ref="C357" si="317">C358+C362+C364</f>
        <v>140687</v>
      </c>
      <c r="D357" s="32">
        <v>348705</v>
      </c>
      <c r="F357" s="32">
        <f t="shared" ref="F357:G357" si="318">F358+F362+F364</f>
        <v>0</v>
      </c>
      <c r="G357" s="32">
        <f t="shared" si="318"/>
        <v>0</v>
      </c>
      <c r="H357" s="32">
        <f t="shared" ref="H357" si="319">H358+H362+H364</f>
        <v>0</v>
      </c>
      <c r="I357" s="34">
        <v>2</v>
      </c>
      <c r="J357" s="26"/>
    </row>
    <row r="358" spans="1:10">
      <c r="A358" s="210">
        <v>311</v>
      </c>
      <c r="B358" s="211" t="s">
        <v>45</v>
      </c>
      <c r="C358" s="30">
        <f t="shared" ref="C358" si="320">SUM(C359:C361)</f>
        <v>118788</v>
      </c>
      <c r="D358" s="30">
        <v>294806</v>
      </c>
      <c r="F358" s="30">
        <f t="shared" ref="F358:G358" si="321">SUM(F359:F361)</f>
        <v>0</v>
      </c>
      <c r="G358" s="30">
        <f t="shared" si="321"/>
        <v>0</v>
      </c>
      <c r="H358" s="30">
        <f t="shared" ref="H358" si="322">SUM(H359:H361)</f>
        <v>0</v>
      </c>
      <c r="I358" s="34">
        <v>3</v>
      </c>
      <c r="J358" s="26"/>
    </row>
    <row r="359" spans="1:10">
      <c r="A359" s="212">
        <v>3111</v>
      </c>
      <c r="B359" s="216" t="s">
        <v>46</v>
      </c>
      <c r="C359" s="29">
        <v>110824</v>
      </c>
      <c r="D359" s="175">
        <v>290824</v>
      </c>
      <c r="F359" s="175"/>
      <c r="G359" s="175"/>
      <c r="H359" s="175"/>
      <c r="I359" s="34">
        <v>4</v>
      </c>
      <c r="J359" s="26"/>
    </row>
    <row r="360" spans="1:10">
      <c r="A360" s="212">
        <v>3113</v>
      </c>
      <c r="B360" s="216" t="s">
        <v>66</v>
      </c>
      <c r="C360" s="29">
        <v>3982</v>
      </c>
      <c r="D360" s="175">
        <v>3982</v>
      </c>
      <c r="F360" s="175"/>
      <c r="G360" s="175"/>
      <c r="H360" s="175"/>
      <c r="I360" s="34">
        <v>4</v>
      </c>
      <c r="J360" s="26"/>
    </row>
    <row r="361" spans="1:10">
      <c r="A361" s="212">
        <v>3114</v>
      </c>
      <c r="B361" s="216" t="s">
        <v>47</v>
      </c>
      <c r="C361" s="29">
        <v>3982</v>
      </c>
      <c r="D361" s="175">
        <v>0</v>
      </c>
      <c r="F361" s="175"/>
      <c r="G361" s="175"/>
      <c r="H361" s="175"/>
      <c r="I361" s="34">
        <v>4</v>
      </c>
      <c r="J361" s="26"/>
    </row>
    <row r="362" spans="1:10">
      <c r="A362" s="210">
        <v>312</v>
      </c>
      <c r="B362" s="211" t="s">
        <v>67</v>
      </c>
      <c r="C362" s="28">
        <f t="shared" ref="C362" si="323">C363</f>
        <v>0</v>
      </c>
      <c r="D362" s="28">
        <v>5000</v>
      </c>
      <c r="F362" s="28">
        <f t="shared" ref="F362:H362" si="324">F363</f>
        <v>0</v>
      </c>
      <c r="G362" s="28">
        <f t="shared" si="324"/>
        <v>0</v>
      </c>
      <c r="H362" s="28">
        <f t="shared" si="324"/>
        <v>0</v>
      </c>
      <c r="I362" s="34">
        <v>3</v>
      </c>
      <c r="J362" s="26"/>
    </row>
    <row r="363" spans="1:10">
      <c r="A363" s="212">
        <v>3121</v>
      </c>
      <c r="B363" s="216" t="s">
        <v>67</v>
      </c>
      <c r="C363" s="29"/>
      <c r="D363" s="175">
        <v>5000</v>
      </c>
      <c r="F363" s="175"/>
      <c r="G363" s="175"/>
      <c r="H363" s="175"/>
      <c r="I363" s="34">
        <v>4</v>
      </c>
      <c r="J363" s="26"/>
    </row>
    <row r="364" spans="1:10">
      <c r="A364" s="210">
        <v>313</v>
      </c>
      <c r="B364" s="211" t="s">
        <v>48</v>
      </c>
      <c r="C364" s="30">
        <f t="shared" ref="C364" si="325">C365</f>
        <v>21899</v>
      </c>
      <c r="D364" s="30">
        <v>48899</v>
      </c>
      <c r="F364" s="30">
        <f t="shared" ref="F364:H364" si="326">F365</f>
        <v>0</v>
      </c>
      <c r="G364" s="30">
        <f t="shared" si="326"/>
        <v>0</v>
      </c>
      <c r="H364" s="30">
        <f t="shared" si="326"/>
        <v>0</v>
      </c>
      <c r="I364" s="34">
        <v>3</v>
      </c>
      <c r="J364" s="26"/>
    </row>
    <row r="365" spans="1:10">
      <c r="A365" s="212">
        <v>3132</v>
      </c>
      <c r="B365" s="216" t="s">
        <v>49</v>
      </c>
      <c r="C365" s="29">
        <v>21899</v>
      </c>
      <c r="D365" s="175">
        <v>48899</v>
      </c>
      <c r="F365" s="175"/>
      <c r="G365" s="175"/>
      <c r="H365" s="175"/>
      <c r="I365" s="34">
        <v>4</v>
      </c>
      <c r="J365" s="26"/>
    </row>
    <row r="366" spans="1:10">
      <c r="A366" s="208">
        <v>32</v>
      </c>
      <c r="B366" s="209" t="s">
        <v>16</v>
      </c>
      <c r="C366" s="182">
        <f t="shared" ref="C366" si="327">C367+C372+C375+C383+C385</f>
        <v>20160</v>
      </c>
      <c r="D366" s="32">
        <v>33800</v>
      </c>
      <c r="F366" s="32">
        <f t="shared" ref="F366:G366" si="328">F367+F372+F375+F383+F385</f>
        <v>0</v>
      </c>
      <c r="G366" s="32">
        <f t="shared" si="328"/>
        <v>0</v>
      </c>
      <c r="H366" s="32">
        <f t="shared" ref="H366" si="329">H367+H372+H375+H383+H385</f>
        <v>0</v>
      </c>
      <c r="I366" s="34">
        <v>2</v>
      </c>
      <c r="J366" s="26"/>
    </row>
    <row r="367" spans="1:10">
      <c r="A367" s="210">
        <v>321</v>
      </c>
      <c r="B367" s="211" t="s">
        <v>27</v>
      </c>
      <c r="C367" s="30">
        <f t="shared" ref="C367" si="330">SUM(C368:C371)</f>
        <v>6398</v>
      </c>
      <c r="D367" s="30">
        <v>13898</v>
      </c>
      <c r="F367" s="30">
        <f t="shared" ref="F367:G367" si="331">SUM(F368:F371)</f>
        <v>0</v>
      </c>
      <c r="G367" s="30">
        <f t="shared" si="331"/>
        <v>0</v>
      </c>
      <c r="H367" s="30">
        <f t="shared" ref="H367" si="332">SUM(H368:H371)</f>
        <v>0</v>
      </c>
      <c r="I367" s="34">
        <v>3</v>
      </c>
      <c r="J367" s="26"/>
    </row>
    <row r="368" spans="1:10">
      <c r="A368" s="212">
        <v>3211</v>
      </c>
      <c r="B368" s="216" t="s">
        <v>28</v>
      </c>
      <c r="C368" s="29">
        <v>5309</v>
      </c>
      <c r="D368" s="175">
        <v>8309</v>
      </c>
      <c r="F368" s="175"/>
      <c r="G368" s="175"/>
      <c r="H368" s="175"/>
      <c r="I368" s="34">
        <v>4</v>
      </c>
      <c r="J368" s="26"/>
    </row>
    <row r="369" spans="1:10" ht="28.5">
      <c r="A369" s="212">
        <v>3212</v>
      </c>
      <c r="B369" s="216" t="s">
        <v>50</v>
      </c>
      <c r="C369" s="29">
        <v>133</v>
      </c>
      <c r="D369" s="175">
        <v>4633</v>
      </c>
      <c r="F369" s="175"/>
      <c r="G369" s="175"/>
      <c r="H369" s="175"/>
      <c r="I369" s="34">
        <v>4</v>
      </c>
      <c r="J369" s="26"/>
    </row>
    <row r="370" spans="1:10">
      <c r="A370" s="212">
        <v>3213</v>
      </c>
      <c r="B370" s="216" t="s">
        <v>54</v>
      </c>
      <c r="C370" s="29">
        <v>929</v>
      </c>
      <c r="D370" s="175">
        <v>929</v>
      </c>
      <c r="F370" s="175"/>
      <c r="G370" s="175"/>
      <c r="H370" s="175"/>
      <c r="I370" s="34">
        <v>4</v>
      </c>
      <c r="J370" s="26"/>
    </row>
    <row r="371" spans="1:10">
      <c r="A371" s="212">
        <v>3214</v>
      </c>
      <c r="B371" s="216" t="s">
        <v>108</v>
      </c>
      <c r="C371" s="29">
        <v>27</v>
      </c>
      <c r="D371" s="175">
        <v>27</v>
      </c>
      <c r="F371" s="175"/>
      <c r="G371" s="175"/>
      <c r="H371" s="175"/>
      <c r="I371" s="34">
        <v>4</v>
      </c>
      <c r="J371" s="26"/>
    </row>
    <row r="372" spans="1:10">
      <c r="A372" s="210">
        <v>322</v>
      </c>
      <c r="B372" s="211" t="s">
        <v>42</v>
      </c>
      <c r="C372" s="30">
        <f t="shared" ref="C372" si="333">SUM(C373:C374)</f>
        <v>7300</v>
      </c>
      <c r="D372" s="30">
        <v>7300</v>
      </c>
      <c r="F372" s="30">
        <f t="shared" ref="F372:G372" si="334">SUM(F373:F374)</f>
        <v>0</v>
      </c>
      <c r="G372" s="30">
        <f t="shared" si="334"/>
        <v>0</v>
      </c>
      <c r="H372" s="30">
        <f t="shared" ref="H372" si="335">SUM(H373:H374)</f>
        <v>0</v>
      </c>
      <c r="I372" s="34">
        <v>3</v>
      </c>
      <c r="J372" s="26"/>
    </row>
    <row r="373" spans="1:10">
      <c r="A373" s="212">
        <v>3222</v>
      </c>
      <c r="B373" s="216" t="s">
        <v>91</v>
      </c>
      <c r="C373" s="29">
        <v>6636</v>
      </c>
      <c r="D373" s="175">
        <v>6636</v>
      </c>
      <c r="F373" s="175"/>
      <c r="G373" s="175"/>
      <c r="H373" s="175"/>
      <c r="I373" s="34">
        <v>4</v>
      </c>
      <c r="J373" s="26"/>
    </row>
    <row r="374" spans="1:10">
      <c r="A374" s="212">
        <v>3225</v>
      </c>
      <c r="B374" s="216" t="s">
        <v>92</v>
      </c>
      <c r="C374" s="29">
        <v>664</v>
      </c>
      <c r="D374" s="175">
        <v>664</v>
      </c>
      <c r="F374" s="175"/>
      <c r="G374" s="175"/>
      <c r="H374" s="175"/>
      <c r="I374" s="34">
        <v>4</v>
      </c>
      <c r="J374" s="26"/>
    </row>
    <row r="375" spans="1:10">
      <c r="A375" s="210">
        <v>323</v>
      </c>
      <c r="B375" s="211" t="s">
        <v>17</v>
      </c>
      <c r="C375" s="30">
        <f t="shared" ref="C375" si="336">SUM(C376:C382)</f>
        <v>5056</v>
      </c>
      <c r="D375" s="30">
        <v>8086</v>
      </c>
      <c r="F375" s="30">
        <f t="shared" ref="F375:G375" si="337">SUM(F376:F382)</f>
        <v>0</v>
      </c>
      <c r="G375" s="30">
        <f t="shared" si="337"/>
        <v>0</v>
      </c>
      <c r="H375" s="30">
        <f t="shared" ref="H375" si="338">SUM(H376:H382)</f>
        <v>0</v>
      </c>
      <c r="I375" s="34">
        <v>3</v>
      </c>
      <c r="J375" s="26"/>
    </row>
    <row r="376" spans="1:10">
      <c r="A376" s="212">
        <v>3232</v>
      </c>
      <c r="B376" s="216" t="s">
        <v>105</v>
      </c>
      <c r="C376" s="29">
        <v>0</v>
      </c>
      <c r="D376" s="175">
        <v>0</v>
      </c>
      <c r="F376" s="175"/>
      <c r="G376" s="175"/>
      <c r="H376" s="175"/>
      <c r="I376" s="34">
        <v>4</v>
      </c>
      <c r="J376" s="26"/>
    </row>
    <row r="377" spans="1:10">
      <c r="A377" s="18">
        <v>3233</v>
      </c>
      <c r="B377" s="331" t="s">
        <v>19</v>
      </c>
      <c r="C377" s="918">
        <v>0</v>
      </c>
      <c r="D377" s="918">
        <v>2500</v>
      </c>
      <c r="F377" s="918"/>
      <c r="G377" s="918"/>
      <c r="H377" s="918"/>
      <c r="I377" s="870">
        <v>4</v>
      </c>
      <c r="J377" s="751"/>
    </row>
    <row r="378" spans="1:10">
      <c r="A378" s="18">
        <v>3234</v>
      </c>
      <c r="B378" s="331" t="s">
        <v>111</v>
      </c>
      <c r="C378" s="918">
        <v>0</v>
      </c>
      <c r="D378" s="918">
        <v>30</v>
      </c>
      <c r="F378" s="918"/>
      <c r="G378" s="918"/>
      <c r="H378" s="918"/>
      <c r="I378" s="870">
        <v>4</v>
      </c>
      <c r="J378" s="751"/>
    </row>
    <row r="379" spans="1:10">
      <c r="A379" s="212">
        <v>3236</v>
      </c>
      <c r="B379" s="216" t="s">
        <v>56</v>
      </c>
      <c r="C379" s="29">
        <v>398</v>
      </c>
      <c r="D379" s="175">
        <v>898</v>
      </c>
      <c r="F379" s="175"/>
      <c r="G379" s="175"/>
      <c r="H379" s="175"/>
      <c r="I379" s="34">
        <v>4</v>
      </c>
      <c r="J379" s="26"/>
    </row>
    <row r="380" spans="1:10">
      <c r="A380" s="212">
        <v>3237</v>
      </c>
      <c r="B380" s="216" t="s">
        <v>20</v>
      </c>
      <c r="C380" s="29">
        <v>2654</v>
      </c>
      <c r="D380" s="175">
        <v>2654</v>
      </c>
      <c r="F380" s="175"/>
      <c r="G380" s="175"/>
      <c r="H380" s="175"/>
      <c r="I380" s="34">
        <v>4</v>
      </c>
      <c r="J380" s="26"/>
    </row>
    <row r="381" spans="1:10">
      <c r="A381" s="212">
        <v>3238</v>
      </c>
      <c r="B381" s="216" t="s">
        <v>51</v>
      </c>
      <c r="C381" s="29">
        <v>1991</v>
      </c>
      <c r="D381" s="175">
        <v>1991</v>
      </c>
      <c r="F381" s="175"/>
      <c r="G381" s="175"/>
      <c r="H381" s="175"/>
      <c r="I381" s="34">
        <v>4</v>
      </c>
      <c r="J381" s="26"/>
    </row>
    <row r="382" spans="1:10">
      <c r="A382" s="212">
        <v>3239</v>
      </c>
      <c r="B382" s="216" t="s">
        <v>21</v>
      </c>
      <c r="C382" s="29">
        <v>13</v>
      </c>
      <c r="D382" s="175">
        <v>13</v>
      </c>
      <c r="F382" s="175"/>
      <c r="G382" s="175"/>
      <c r="H382" s="175"/>
      <c r="I382" s="34">
        <v>4</v>
      </c>
      <c r="J382" s="26"/>
    </row>
    <row r="383" spans="1:10" ht="28.5">
      <c r="A383" s="210">
        <v>324</v>
      </c>
      <c r="B383" s="211" t="s">
        <v>22</v>
      </c>
      <c r="C383" s="30">
        <f t="shared" ref="C383" si="339">C384</f>
        <v>66</v>
      </c>
      <c r="D383" s="30">
        <v>166</v>
      </c>
      <c r="F383" s="30">
        <f t="shared" ref="F383:H383" si="340">F384</f>
        <v>0</v>
      </c>
      <c r="G383" s="30">
        <f t="shared" si="340"/>
        <v>0</v>
      </c>
      <c r="H383" s="30">
        <f t="shared" si="340"/>
        <v>0</v>
      </c>
      <c r="I383" s="34">
        <v>3</v>
      </c>
      <c r="J383" s="26"/>
    </row>
    <row r="384" spans="1:10" ht="28.5">
      <c r="A384" s="212">
        <v>3241</v>
      </c>
      <c r="B384" s="216" t="s">
        <v>22</v>
      </c>
      <c r="C384" s="29">
        <v>66</v>
      </c>
      <c r="D384" s="175">
        <v>166</v>
      </c>
      <c r="F384" s="175"/>
      <c r="G384" s="175"/>
      <c r="H384" s="175"/>
      <c r="I384" s="34">
        <v>4</v>
      </c>
      <c r="J384" s="26"/>
    </row>
    <row r="385" spans="1:10">
      <c r="A385" s="210">
        <v>329</v>
      </c>
      <c r="B385" s="211" t="s">
        <v>23</v>
      </c>
      <c r="C385" s="30">
        <f t="shared" ref="C385" si="341">SUM(C386:C388)</f>
        <v>1340</v>
      </c>
      <c r="D385" s="30">
        <v>4350</v>
      </c>
      <c r="F385" s="30">
        <f t="shared" ref="F385:G385" si="342">SUM(F386:F388)</f>
        <v>0</v>
      </c>
      <c r="G385" s="30">
        <f t="shared" si="342"/>
        <v>0</v>
      </c>
      <c r="H385" s="30">
        <f t="shared" ref="H385" si="343">SUM(H386:H388)</f>
        <v>0</v>
      </c>
      <c r="I385" s="34">
        <v>3</v>
      </c>
      <c r="J385" s="26"/>
    </row>
    <row r="386" spans="1:10">
      <c r="A386" s="212">
        <v>3293</v>
      </c>
      <c r="B386" s="216" t="s">
        <v>29</v>
      </c>
      <c r="C386" s="29">
        <v>265</v>
      </c>
      <c r="D386" s="175">
        <v>3265</v>
      </c>
      <c r="F386" s="175"/>
      <c r="G386" s="175"/>
      <c r="H386" s="175"/>
      <c r="I386" s="34">
        <v>4</v>
      </c>
      <c r="J386" s="26"/>
    </row>
    <row r="387" spans="1:10">
      <c r="A387" s="212">
        <v>3294</v>
      </c>
      <c r="B387" s="216" t="s">
        <v>55</v>
      </c>
      <c r="C387" s="29">
        <v>1062</v>
      </c>
      <c r="D387" s="175">
        <v>1072</v>
      </c>
      <c r="F387" s="175"/>
      <c r="G387" s="175"/>
      <c r="H387" s="175"/>
      <c r="I387" s="34">
        <v>4</v>
      </c>
      <c r="J387" s="26"/>
    </row>
    <row r="388" spans="1:10">
      <c r="A388" s="212">
        <v>3295</v>
      </c>
      <c r="B388" s="216" t="s">
        <v>113</v>
      </c>
      <c r="C388" s="29">
        <v>13</v>
      </c>
      <c r="D388" s="175">
        <v>13</v>
      </c>
      <c r="F388" s="175"/>
      <c r="G388" s="175"/>
      <c r="H388" s="175"/>
      <c r="I388" s="34">
        <v>4</v>
      </c>
      <c r="J388" s="26"/>
    </row>
    <row r="389" spans="1:10" ht="28.5">
      <c r="A389" s="208">
        <v>36</v>
      </c>
      <c r="B389" s="209" t="s">
        <v>37</v>
      </c>
      <c r="C389" s="182">
        <f t="shared" ref="C389" si="344">C392+C390</f>
        <v>13272</v>
      </c>
      <c r="D389" s="32">
        <v>0</v>
      </c>
      <c r="F389" s="32">
        <f t="shared" ref="F389:G389" si="345">F392+F390</f>
        <v>0</v>
      </c>
      <c r="G389" s="32">
        <f t="shared" si="345"/>
        <v>0</v>
      </c>
      <c r="H389" s="32">
        <f t="shared" ref="H389" si="346">H392+H390</f>
        <v>0</v>
      </c>
      <c r="I389" s="34">
        <v>2</v>
      </c>
      <c r="J389" s="26"/>
    </row>
    <row r="390" spans="1:10">
      <c r="A390" s="210">
        <v>368</v>
      </c>
      <c r="B390" s="211" t="s">
        <v>78</v>
      </c>
      <c r="C390" s="30">
        <f t="shared" ref="C390" si="347">C391</f>
        <v>13272</v>
      </c>
      <c r="D390" s="30">
        <v>0</v>
      </c>
      <c r="F390" s="30">
        <f t="shared" ref="F390:H390" si="348">F391</f>
        <v>0</v>
      </c>
      <c r="G390" s="30">
        <f t="shared" si="348"/>
        <v>0</v>
      </c>
      <c r="H390" s="30">
        <f t="shared" si="348"/>
        <v>0</v>
      </c>
      <c r="I390" s="34">
        <v>3</v>
      </c>
      <c r="J390" s="26"/>
    </row>
    <row r="391" spans="1:10" ht="28.5">
      <c r="A391" s="212">
        <v>3681</v>
      </c>
      <c r="B391" s="216" t="s">
        <v>79</v>
      </c>
      <c r="C391" s="29">
        <v>13272</v>
      </c>
      <c r="D391" s="175">
        <v>0</v>
      </c>
      <c r="F391" s="175"/>
      <c r="G391" s="175"/>
      <c r="H391" s="175"/>
      <c r="I391" s="34">
        <v>4</v>
      </c>
      <c r="J391" s="26"/>
    </row>
    <row r="392" spans="1:10" ht="28.5">
      <c r="A392" s="210">
        <v>369</v>
      </c>
      <c r="B392" s="211" t="s">
        <v>83</v>
      </c>
      <c r="C392" s="30">
        <f t="shared" ref="C392" si="349">SUM(C393:C394)</f>
        <v>0</v>
      </c>
      <c r="D392" s="30">
        <v>0</v>
      </c>
      <c r="F392" s="30">
        <f t="shared" ref="F392:G392" si="350">SUM(F393:F394)</f>
        <v>0</v>
      </c>
      <c r="G392" s="30">
        <f t="shared" si="350"/>
        <v>0</v>
      </c>
      <c r="H392" s="30">
        <f t="shared" ref="H392" si="351">SUM(H393:H394)</f>
        <v>0</v>
      </c>
      <c r="I392" s="34">
        <v>3</v>
      </c>
      <c r="J392" s="26"/>
    </row>
    <row r="393" spans="1:10" ht="42.75">
      <c r="A393" s="212">
        <v>3693</v>
      </c>
      <c r="B393" s="216" t="s">
        <v>143</v>
      </c>
      <c r="C393" s="29">
        <v>0</v>
      </c>
      <c r="D393" s="175">
        <v>0</v>
      </c>
      <c r="F393" s="175"/>
      <c r="G393" s="175"/>
      <c r="H393" s="175"/>
      <c r="I393" s="34">
        <v>4</v>
      </c>
      <c r="J393" s="26"/>
    </row>
    <row r="394" spans="1:10" ht="42.75">
      <c r="A394" s="212">
        <v>3694</v>
      </c>
      <c r="B394" s="216" t="s">
        <v>144</v>
      </c>
      <c r="C394" s="29">
        <v>0</v>
      </c>
      <c r="D394" s="175">
        <v>0</v>
      </c>
      <c r="F394" s="175"/>
      <c r="G394" s="175"/>
      <c r="H394" s="175"/>
      <c r="I394" s="34">
        <v>4</v>
      </c>
      <c r="J394" s="26"/>
    </row>
    <row r="395" spans="1:10" ht="28.5">
      <c r="A395" s="208">
        <v>42</v>
      </c>
      <c r="B395" s="209" t="s">
        <v>30</v>
      </c>
      <c r="C395" s="182">
        <f t="shared" ref="C395" si="352">C396+C398</f>
        <v>1328</v>
      </c>
      <c r="D395" s="32">
        <v>1328</v>
      </c>
      <c r="F395" s="32">
        <f t="shared" ref="F395:G395" si="353">F396+F398</f>
        <v>0</v>
      </c>
      <c r="G395" s="32">
        <f t="shared" si="353"/>
        <v>0</v>
      </c>
      <c r="H395" s="32">
        <f t="shared" ref="H395" si="354">H396+H398</f>
        <v>0</v>
      </c>
      <c r="I395" s="34">
        <v>2</v>
      </c>
      <c r="J395" s="26"/>
    </row>
    <row r="396" spans="1:10">
      <c r="A396" s="210">
        <v>422</v>
      </c>
      <c r="B396" s="211" t="s">
        <v>57</v>
      </c>
      <c r="C396" s="30">
        <f t="shared" ref="C396" si="355">C397</f>
        <v>664</v>
      </c>
      <c r="D396" s="30">
        <v>664</v>
      </c>
      <c r="F396" s="30">
        <f t="shared" ref="F396:H396" si="356">F397</f>
        <v>0</v>
      </c>
      <c r="G396" s="30">
        <f t="shared" si="356"/>
        <v>0</v>
      </c>
      <c r="H396" s="30">
        <f t="shared" si="356"/>
        <v>0</v>
      </c>
      <c r="I396" s="34">
        <v>3</v>
      </c>
      <c r="J396" s="26"/>
    </row>
    <row r="397" spans="1:10">
      <c r="A397" s="212">
        <v>4224</v>
      </c>
      <c r="B397" s="216" t="s">
        <v>58</v>
      </c>
      <c r="C397" s="29">
        <v>664</v>
      </c>
      <c r="D397" s="175">
        <v>664</v>
      </c>
      <c r="F397" s="175"/>
      <c r="G397" s="175"/>
      <c r="H397" s="175"/>
      <c r="I397" s="34">
        <v>4</v>
      </c>
      <c r="J397" s="26"/>
    </row>
    <row r="398" spans="1:10">
      <c r="A398" s="210">
        <v>426</v>
      </c>
      <c r="B398" s="211" t="s">
        <v>31</v>
      </c>
      <c r="C398" s="30">
        <f t="shared" ref="C398" si="357">C399</f>
        <v>664</v>
      </c>
      <c r="D398" s="30">
        <v>664</v>
      </c>
      <c r="F398" s="30">
        <f t="shared" ref="F398:H398" si="358">F399</f>
        <v>0</v>
      </c>
      <c r="G398" s="30">
        <f t="shared" si="358"/>
        <v>0</v>
      </c>
      <c r="H398" s="30">
        <f t="shared" si="358"/>
        <v>0</v>
      </c>
      <c r="I398" s="34">
        <v>3</v>
      </c>
      <c r="J398" s="26"/>
    </row>
    <row r="399" spans="1:10">
      <c r="A399" s="212">
        <v>4262</v>
      </c>
      <c r="B399" s="216" t="s">
        <v>32</v>
      </c>
      <c r="C399" s="29">
        <v>664</v>
      </c>
      <c r="D399" s="175">
        <v>664</v>
      </c>
      <c r="F399" s="175"/>
      <c r="G399" s="175"/>
      <c r="H399" s="175"/>
      <c r="I399" s="34">
        <v>4</v>
      </c>
      <c r="J399" s="26"/>
    </row>
    <row r="400" spans="1:10">
      <c r="A400" s="206">
        <v>61</v>
      </c>
      <c r="B400" s="207" t="s">
        <v>80</v>
      </c>
      <c r="C400" s="31">
        <f t="shared" ref="C400" si="359">C401+C407+C422+C425</f>
        <v>18979</v>
      </c>
      <c r="D400" s="31">
        <v>125579</v>
      </c>
      <c r="F400" s="31">
        <f t="shared" ref="F400:G400" si="360">F401+F407+F422+F425</f>
        <v>0</v>
      </c>
      <c r="G400" s="31">
        <f t="shared" si="360"/>
        <v>0</v>
      </c>
      <c r="H400" s="31">
        <f t="shared" ref="H400" si="361">H401+H407+H422+H425</f>
        <v>0</v>
      </c>
      <c r="I400" s="34" t="s">
        <v>81</v>
      </c>
      <c r="J400" s="26"/>
    </row>
    <row r="401" spans="1:10">
      <c r="A401" s="208">
        <v>31</v>
      </c>
      <c r="B401" s="209" t="s">
        <v>44</v>
      </c>
      <c r="C401" s="182">
        <f t="shared" ref="C401" si="362">C402+C405</f>
        <v>13405</v>
      </c>
      <c r="D401" s="32">
        <v>14405</v>
      </c>
      <c r="F401" s="32">
        <f t="shared" ref="F401:G401" si="363">F402+F405</f>
        <v>0</v>
      </c>
      <c r="G401" s="32">
        <f t="shared" si="363"/>
        <v>0</v>
      </c>
      <c r="H401" s="32">
        <f t="shared" ref="H401" si="364">H402+H405</f>
        <v>0</v>
      </c>
      <c r="I401" s="34">
        <v>2</v>
      </c>
      <c r="J401" s="26"/>
    </row>
    <row r="402" spans="1:10">
      <c r="A402" s="210">
        <v>311</v>
      </c>
      <c r="B402" s="211" t="s">
        <v>45</v>
      </c>
      <c r="C402" s="30">
        <f t="shared" ref="C402" si="365">C404+C403</f>
        <v>11215</v>
      </c>
      <c r="D402" s="30">
        <v>12215</v>
      </c>
      <c r="F402" s="30">
        <f t="shared" ref="F402:G402" si="366">F404+F403</f>
        <v>0</v>
      </c>
      <c r="G402" s="30">
        <f t="shared" si="366"/>
        <v>0</v>
      </c>
      <c r="H402" s="30">
        <f t="shared" ref="H402" si="367">H404+H403</f>
        <v>0</v>
      </c>
      <c r="I402" s="34">
        <v>3</v>
      </c>
      <c r="J402" s="26"/>
    </row>
    <row r="403" spans="1:10">
      <c r="A403" s="212">
        <v>3111</v>
      </c>
      <c r="B403" s="216" t="s">
        <v>46</v>
      </c>
      <c r="C403" s="269">
        <v>11082</v>
      </c>
      <c r="D403" s="175">
        <v>11082</v>
      </c>
      <c r="F403" s="222"/>
      <c r="G403" s="222"/>
      <c r="H403" s="222"/>
      <c r="I403" s="34">
        <v>4</v>
      </c>
      <c r="J403" s="26"/>
    </row>
    <row r="404" spans="1:10">
      <c r="A404" s="212">
        <v>3113</v>
      </c>
      <c r="B404" s="216" t="s">
        <v>66</v>
      </c>
      <c r="C404" s="29">
        <v>133</v>
      </c>
      <c r="D404" s="175">
        <v>1133</v>
      </c>
      <c r="F404" s="175"/>
      <c r="G404" s="175"/>
      <c r="H404" s="175"/>
      <c r="I404" s="34">
        <v>4</v>
      </c>
      <c r="J404" s="26"/>
    </row>
    <row r="405" spans="1:10">
      <c r="A405" s="210">
        <v>313</v>
      </c>
      <c r="B405" s="211" t="s">
        <v>48</v>
      </c>
      <c r="C405" s="30">
        <f t="shared" ref="C405" si="368">C406</f>
        <v>2190</v>
      </c>
      <c r="D405" s="30">
        <v>2190</v>
      </c>
      <c r="F405" s="30">
        <f t="shared" ref="F405:H405" si="369">F406</f>
        <v>0</v>
      </c>
      <c r="G405" s="30">
        <f t="shared" si="369"/>
        <v>0</v>
      </c>
      <c r="H405" s="30">
        <f t="shared" si="369"/>
        <v>0</v>
      </c>
      <c r="I405" s="34">
        <v>3</v>
      </c>
      <c r="J405" s="26"/>
    </row>
    <row r="406" spans="1:10">
      <c r="A406" s="212">
        <v>3132</v>
      </c>
      <c r="B406" s="216" t="s">
        <v>49</v>
      </c>
      <c r="C406" s="29">
        <v>2190</v>
      </c>
      <c r="D406" s="175">
        <v>2190</v>
      </c>
      <c r="F406" s="175"/>
      <c r="G406" s="175"/>
      <c r="H406" s="175"/>
      <c r="I406" s="34">
        <v>4</v>
      </c>
      <c r="J406" s="26"/>
    </row>
    <row r="407" spans="1:10">
      <c r="A407" s="208">
        <v>32</v>
      </c>
      <c r="B407" s="209" t="s">
        <v>16</v>
      </c>
      <c r="C407" s="182">
        <f t="shared" ref="C407" si="370">C408+C411+C415</f>
        <v>4379</v>
      </c>
      <c r="D407" s="32">
        <v>109979</v>
      </c>
      <c r="F407" s="32">
        <f t="shared" ref="F407:G407" si="371">F408+F411+F415+F420</f>
        <v>0</v>
      </c>
      <c r="G407" s="32">
        <f t="shared" si="371"/>
        <v>0</v>
      </c>
      <c r="H407" s="32">
        <f t="shared" ref="H407" si="372">H408+H411+H415+H420</f>
        <v>0</v>
      </c>
      <c r="I407" s="34">
        <v>2</v>
      </c>
      <c r="J407" s="26"/>
    </row>
    <row r="408" spans="1:10" s="271" customFormat="1">
      <c r="A408" s="210">
        <v>321</v>
      </c>
      <c r="B408" s="211" t="s">
        <v>27</v>
      </c>
      <c r="C408" s="30">
        <f t="shared" ref="C408" si="373">SUM(C409:C410)</f>
        <v>132</v>
      </c>
      <c r="D408" s="30">
        <v>1632</v>
      </c>
      <c r="F408" s="30">
        <f t="shared" ref="F408:G408" si="374">SUM(F409:F410)</f>
        <v>0</v>
      </c>
      <c r="G408" s="30">
        <f t="shared" si="374"/>
        <v>0</v>
      </c>
      <c r="H408" s="30">
        <f t="shared" ref="H408" si="375">SUM(H409:H410)</f>
        <v>0</v>
      </c>
      <c r="I408" s="270">
        <v>3</v>
      </c>
      <c r="J408" s="26"/>
    </row>
    <row r="409" spans="1:10" s="271" customFormat="1">
      <c r="A409" s="212">
        <v>3211</v>
      </c>
      <c r="B409" s="216" t="s">
        <v>28</v>
      </c>
      <c r="C409" s="29">
        <v>66</v>
      </c>
      <c r="D409" s="175">
        <v>1566</v>
      </c>
      <c r="F409" s="175"/>
      <c r="G409" s="175"/>
      <c r="H409" s="175"/>
      <c r="I409" s="270">
        <v>4</v>
      </c>
      <c r="J409" s="26"/>
    </row>
    <row r="410" spans="1:10" s="271" customFormat="1">
      <c r="A410" s="212">
        <v>3213</v>
      </c>
      <c r="B410" s="216" t="s">
        <v>54</v>
      </c>
      <c r="C410" s="29">
        <v>66</v>
      </c>
      <c r="D410" s="175">
        <v>66</v>
      </c>
      <c r="F410" s="175"/>
      <c r="G410" s="175"/>
      <c r="H410" s="175"/>
      <c r="I410" s="270">
        <v>4</v>
      </c>
      <c r="J410" s="26"/>
    </row>
    <row r="411" spans="1:10">
      <c r="A411" s="210">
        <v>322</v>
      </c>
      <c r="B411" s="211" t="s">
        <v>42</v>
      </c>
      <c r="C411" s="30">
        <f t="shared" ref="C411" si="376">C413+C412</f>
        <v>1328</v>
      </c>
      <c r="D411" s="30">
        <v>2428</v>
      </c>
      <c r="F411" s="30">
        <f t="shared" ref="F411:G411" si="377">F413+F412+F414</f>
        <v>0</v>
      </c>
      <c r="G411" s="30">
        <f t="shared" si="377"/>
        <v>0</v>
      </c>
      <c r="H411" s="30">
        <f t="shared" ref="H411" si="378">H413+H412+H414</f>
        <v>0</v>
      </c>
      <c r="I411" s="34">
        <v>3</v>
      </c>
      <c r="J411" s="26"/>
    </row>
    <row r="412" spans="1:10">
      <c r="A412" s="212">
        <v>3221</v>
      </c>
      <c r="B412" s="216" t="s">
        <v>43</v>
      </c>
      <c r="C412" s="29">
        <v>664</v>
      </c>
      <c r="D412" s="175">
        <v>1664</v>
      </c>
      <c r="F412" s="175"/>
      <c r="G412" s="175"/>
      <c r="H412" s="175"/>
      <c r="I412" s="34">
        <v>4</v>
      </c>
      <c r="J412" s="26"/>
    </row>
    <row r="413" spans="1:10">
      <c r="A413" s="212">
        <v>3222</v>
      </c>
      <c r="B413" s="216" t="s">
        <v>91</v>
      </c>
      <c r="C413" s="29">
        <v>664</v>
      </c>
      <c r="D413" s="175">
        <v>664</v>
      </c>
      <c r="F413" s="175"/>
      <c r="G413" s="175"/>
      <c r="H413" s="175"/>
      <c r="I413" s="34">
        <v>4</v>
      </c>
      <c r="J413" s="26"/>
    </row>
    <row r="414" spans="1:10">
      <c r="A414" s="18">
        <v>3225</v>
      </c>
      <c r="B414" s="331" t="s">
        <v>92</v>
      </c>
      <c r="C414" s="918">
        <v>0</v>
      </c>
      <c r="D414" s="918">
        <v>100</v>
      </c>
      <c r="F414" s="918"/>
      <c r="G414" s="918"/>
      <c r="H414" s="918"/>
      <c r="I414" s="870">
        <v>4</v>
      </c>
      <c r="J414" s="751"/>
    </row>
    <row r="415" spans="1:10">
      <c r="A415" s="210">
        <v>323</v>
      </c>
      <c r="B415" s="211" t="s">
        <v>17</v>
      </c>
      <c r="C415" s="30">
        <f t="shared" ref="C415" si="379">SUM(C417:C419)</f>
        <v>2919</v>
      </c>
      <c r="D415" s="30">
        <v>65919</v>
      </c>
      <c r="F415" s="30">
        <f t="shared" ref="F415:G415" si="380">SUM(F416:F419)</f>
        <v>0</v>
      </c>
      <c r="G415" s="30">
        <f t="shared" si="380"/>
        <v>0</v>
      </c>
      <c r="H415" s="30">
        <f t="shared" ref="H415" si="381">SUM(H416:H419)</f>
        <v>0</v>
      </c>
      <c r="I415" s="34">
        <v>3</v>
      </c>
      <c r="J415" s="26"/>
    </row>
    <row r="416" spans="1:10">
      <c r="A416" s="18">
        <v>3235</v>
      </c>
      <c r="B416" s="331" t="s">
        <v>68</v>
      </c>
      <c r="C416" s="918">
        <v>0</v>
      </c>
      <c r="D416" s="918">
        <v>3000</v>
      </c>
      <c r="F416" s="918"/>
      <c r="G416" s="918"/>
      <c r="H416" s="918"/>
      <c r="I416" s="870">
        <v>4</v>
      </c>
      <c r="J416" s="751"/>
    </row>
    <row r="417" spans="1:10">
      <c r="A417" s="212">
        <v>3236</v>
      </c>
      <c r="B417" s="216" t="s">
        <v>56</v>
      </c>
      <c r="C417" s="29">
        <v>0</v>
      </c>
      <c r="D417" s="175">
        <v>0</v>
      </c>
      <c r="F417" s="175"/>
      <c r="G417" s="175"/>
      <c r="H417" s="175"/>
      <c r="I417" s="34">
        <v>4</v>
      </c>
      <c r="J417" s="26"/>
    </row>
    <row r="418" spans="1:10">
      <c r="A418" s="212">
        <v>3237</v>
      </c>
      <c r="B418" s="216" t="s">
        <v>20</v>
      </c>
      <c r="C418" s="29">
        <v>2654</v>
      </c>
      <c r="D418" s="175">
        <v>52654</v>
      </c>
      <c r="F418" s="175"/>
      <c r="G418" s="175"/>
      <c r="H418" s="175"/>
      <c r="I418" s="34">
        <v>4</v>
      </c>
      <c r="J418" s="26"/>
    </row>
    <row r="419" spans="1:10">
      <c r="A419" s="212">
        <v>3239</v>
      </c>
      <c r="B419" s="216" t="s">
        <v>21</v>
      </c>
      <c r="C419" s="29">
        <v>265</v>
      </c>
      <c r="D419" s="175">
        <v>10265</v>
      </c>
      <c r="F419" s="175"/>
      <c r="G419" s="175"/>
      <c r="H419" s="175"/>
      <c r="I419" s="34">
        <v>4</v>
      </c>
      <c r="J419" s="26"/>
    </row>
    <row r="420" spans="1:10">
      <c r="A420" s="210">
        <v>329</v>
      </c>
      <c r="B420" s="316" t="s">
        <v>23</v>
      </c>
      <c r="C420" s="878">
        <f t="shared" ref="C420" si="382">SUM(C421:C423)</f>
        <v>266</v>
      </c>
      <c r="D420" s="878">
        <v>40000</v>
      </c>
      <c r="F420" s="878">
        <f t="shared" ref="F420:H420" si="383">SUM(F421)</f>
        <v>0</v>
      </c>
      <c r="G420" s="878">
        <f t="shared" si="383"/>
        <v>0</v>
      </c>
      <c r="H420" s="878">
        <f t="shared" si="383"/>
        <v>0</v>
      </c>
      <c r="I420" s="939">
        <v>3</v>
      </c>
      <c r="J420" s="751"/>
    </row>
    <row r="421" spans="1:10">
      <c r="A421" s="18">
        <v>3293</v>
      </c>
      <c r="B421" s="331" t="s">
        <v>29</v>
      </c>
      <c r="C421" s="918">
        <v>0</v>
      </c>
      <c r="D421" s="918">
        <v>40000</v>
      </c>
      <c r="F421" s="918"/>
      <c r="G421" s="918"/>
      <c r="H421" s="918"/>
      <c r="I421" s="939">
        <v>4</v>
      </c>
      <c r="J421" s="751"/>
    </row>
    <row r="422" spans="1:10" ht="28.5">
      <c r="A422" s="208">
        <v>41</v>
      </c>
      <c r="B422" s="209" t="s">
        <v>70</v>
      </c>
      <c r="C422" s="188">
        <f t="shared" ref="C422" si="384">C423</f>
        <v>133</v>
      </c>
      <c r="D422" s="630">
        <v>133</v>
      </c>
      <c r="F422" s="630">
        <f t="shared" ref="F422:H422" si="385">F423</f>
        <v>0</v>
      </c>
      <c r="G422" s="630">
        <f t="shared" si="385"/>
        <v>0</v>
      </c>
      <c r="H422" s="630">
        <f t="shared" si="385"/>
        <v>0</v>
      </c>
      <c r="I422" s="34">
        <v>2</v>
      </c>
      <c r="J422" s="26"/>
    </row>
    <row r="423" spans="1:10">
      <c r="A423" s="210">
        <v>412</v>
      </c>
      <c r="B423" s="211" t="s">
        <v>71</v>
      </c>
      <c r="C423" s="30">
        <f t="shared" ref="C423" si="386">SUM(C424:C424)</f>
        <v>133</v>
      </c>
      <c r="D423" s="30">
        <v>133</v>
      </c>
      <c r="F423" s="30">
        <f t="shared" ref="F423:H423" si="387">SUM(F424:F424)</f>
        <v>0</v>
      </c>
      <c r="G423" s="30">
        <f t="shared" si="387"/>
        <v>0</v>
      </c>
      <c r="H423" s="30">
        <f t="shared" si="387"/>
        <v>0</v>
      </c>
      <c r="I423" s="34">
        <v>3</v>
      </c>
      <c r="J423" s="26"/>
    </row>
    <row r="424" spans="1:10">
      <c r="A424" s="212">
        <v>4123</v>
      </c>
      <c r="B424" s="216" t="s">
        <v>72</v>
      </c>
      <c r="C424" s="29">
        <v>133</v>
      </c>
      <c r="D424" s="175">
        <v>133</v>
      </c>
      <c r="F424" s="175"/>
      <c r="G424" s="175"/>
      <c r="H424" s="175"/>
      <c r="I424" s="34">
        <v>4</v>
      </c>
      <c r="J424" s="26"/>
    </row>
    <row r="425" spans="1:10" ht="28.5">
      <c r="A425" s="208">
        <v>42</v>
      </c>
      <c r="B425" s="209" t="s">
        <v>30</v>
      </c>
      <c r="C425" s="268">
        <f t="shared" ref="C425" si="388">C426+C429</f>
        <v>1062</v>
      </c>
      <c r="D425" s="640">
        <v>1062</v>
      </c>
      <c r="F425" s="640">
        <f t="shared" ref="F425:G425" si="389">F426+F429</f>
        <v>0</v>
      </c>
      <c r="G425" s="640">
        <f t="shared" si="389"/>
        <v>0</v>
      </c>
      <c r="H425" s="640">
        <f t="shared" ref="H425" si="390">H426+H429</f>
        <v>0</v>
      </c>
      <c r="I425" s="34">
        <v>2</v>
      </c>
      <c r="J425" s="26"/>
    </row>
    <row r="426" spans="1:10">
      <c r="A426" s="210">
        <v>422</v>
      </c>
      <c r="B426" s="211" t="s">
        <v>57</v>
      </c>
      <c r="C426" s="30">
        <f t="shared" ref="C426" si="391">SUM(C427:C428)</f>
        <v>133</v>
      </c>
      <c r="D426" s="30">
        <v>133</v>
      </c>
      <c r="F426" s="30">
        <f t="shared" ref="F426:G426" si="392">SUM(F427:F428)</f>
        <v>0</v>
      </c>
      <c r="G426" s="30">
        <f t="shared" si="392"/>
        <v>0</v>
      </c>
      <c r="H426" s="30">
        <f t="shared" ref="H426" si="393">SUM(H427:H428)</f>
        <v>0</v>
      </c>
      <c r="I426" s="34">
        <v>3</v>
      </c>
      <c r="J426" s="26"/>
    </row>
    <row r="427" spans="1:10">
      <c r="A427" s="212">
        <v>4221</v>
      </c>
      <c r="B427" s="216" t="s">
        <v>65</v>
      </c>
      <c r="C427" s="29">
        <v>0</v>
      </c>
      <c r="D427" s="175">
        <v>0</v>
      </c>
      <c r="F427" s="175"/>
      <c r="G427" s="175"/>
      <c r="H427" s="175"/>
      <c r="I427" s="34">
        <v>4</v>
      </c>
      <c r="J427" s="26"/>
    </row>
    <row r="428" spans="1:10">
      <c r="A428" s="212">
        <v>4224</v>
      </c>
      <c r="B428" s="216" t="s">
        <v>58</v>
      </c>
      <c r="C428" s="29">
        <v>133</v>
      </c>
      <c r="D428" s="175">
        <v>133</v>
      </c>
      <c r="F428" s="175"/>
      <c r="G428" s="175"/>
      <c r="H428" s="175"/>
      <c r="I428" s="34">
        <v>4</v>
      </c>
      <c r="J428" s="26"/>
    </row>
    <row r="429" spans="1:10">
      <c r="A429" s="210">
        <v>426</v>
      </c>
      <c r="B429" s="211" t="s">
        <v>31</v>
      </c>
      <c r="C429" s="28">
        <f t="shared" ref="C429" si="394">C430</f>
        <v>929</v>
      </c>
      <c r="D429" s="28">
        <v>929</v>
      </c>
      <c r="F429" s="28">
        <f t="shared" ref="F429:H429" si="395">F430</f>
        <v>0</v>
      </c>
      <c r="G429" s="28">
        <f t="shared" si="395"/>
        <v>0</v>
      </c>
      <c r="H429" s="28">
        <f t="shared" si="395"/>
        <v>0</v>
      </c>
      <c r="I429" s="34">
        <v>3</v>
      </c>
      <c r="J429" s="26"/>
    </row>
    <row r="430" spans="1:10">
      <c r="A430" s="212">
        <v>4262</v>
      </c>
      <c r="B430" s="216" t="s">
        <v>32</v>
      </c>
      <c r="C430" s="29">
        <v>929</v>
      </c>
      <c r="D430" s="175">
        <v>929</v>
      </c>
      <c r="F430" s="175"/>
      <c r="G430" s="175"/>
      <c r="H430" s="175"/>
      <c r="I430" s="34">
        <v>4</v>
      </c>
      <c r="J430" s="26"/>
    </row>
    <row r="431" spans="1:10" ht="28.5">
      <c r="A431" s="206">
        <v>71</v>
      </c>
      <c r="B431" s="207" t="s">
        <v>349</v>
      </c>
      <c r="C431" s="31">
        <f t="shared" ref="C431:C433" si="396">C432</f>
        <v>2253</v>
      </c>
      <c r="D431" s="31">
        <v>2253</v>
      </c>
      <c r="F431" s="31">
        <f t="shared" ref="F431:H433" si="397">F432</f>
        <v>0</v>
      </c>
      <c r="G431" s="31">
        <f t="shared" si="397"/>
        <v>0</v>
      </c>
      <c r="H431" s="31">
        <f t="shared" si="397"/>
        <v>0</v>
      </c>
      <c r="I431" s="34" t="s">
        <v>145</v>
      </c>
      <c r="J431" s="267"/>
    </row>
    <row r="432" spans="1:10" ht="28.5">
      <c r="A432" s="208">
        <v>42</v>
      </c>
      <c r="B432" s="209" t="s">
        <v>30</v>
      </c>
      <c r="C432" s="182">
        <f t="shared" si="396"/>
        <v>2253</v>
      </c>
      <c r="D432" s="32">
        <v>2253</v>
      </c>
      <c r="F432" s="32">
        <f t="shared" si="397"/>
        <v>0</v>
      </c>
      <c r="G432" s="32">
        <f t="shared" si="397"/>
        <v>0</v>
      </c>
      <c r="H432" s="32">
        <f t="shared" si="397"/>
        <v>0</v>
      </c>
      <c r="I432" s="34">
        <v>2</v>
      </c>
      <c r="J432" s="26"/>
    </row>
    <row r="433" spans="1:10">
      <c r="A433" s="210">
        <v>421</v>
      </c>
      <c r="B433" s="211" t="s">
        <v>96</v>
      </c>
      <c r="C433" s="30">
        <f t="shared" si="396"/>
        <v>2253</v>
      </c>
      <c r="D433" s="30">
        <v>2253</v>
      </c>
      <c r="F433" s="30">
        <f t="shared" si="397"/>
        <v>0</v>
      </c>
      <c r="G433" s="30">
        <f t="shared" si="397"/>
        <v>0</v>
      </c>
      <c r="H433" s="30">
        <f t="shared" si="397"/>
        <v>0</v>
      </c>
      <c r="I433" s="34">
        <v>3</v>
      </c>
      <c r="J433" s="26"/>
    </row>
    <row r="434" spans="1:10">
      <c r="A434" s="212">
        <v>4212</v>
      </c>
      <c r="B434" s="213" t="s">
        <v>97</v>
      </c>
      <c r="C434" s="29">
        <v>2253</v>
      </c>
      <c r="D434" s="175">
        <v>2253</v>
      </c>
      <c r="F434" s="175"/>
      <c r="G434" s="175"/>
      <c r="H434" s="175"/>
      <c r="I434" s="34">
        <v>4</v>
      </c>
      <c r="J434" s="26"/>
    </row>
    <row r="435" spans="1:10" ht="42.75">
      <c r="A435" s="246" t="s">
        <v>146</v>
      </c>
      <c r="B435" s="247" t="s">
        <v>147</v>
      </c>
      <c r="C435" s="205">
        <f t="shared" ref="C435" si="398">C436+C479</f>
        <v>0</v>
      </c>
      <c r="D435" s="205">
        <v>0</v>
      </c>
      <c r="F435" s="205">
        <f t="shared" ref="F435:G435" si="399">F436+F479</f>
        <v>0</v>
      </c>
      <c r="G435" s="205">
        <f t="shared" si="399"/>
        <v>0</v>
      </c>
      <c r="H435" s="205">
        <f t="shared" ref="H435" si="400">H436+H479</f>
        <v>0</v>
      </c>
      <c r="I435" s="34" t="s">
        <v>8</v>
      </c>
      <c r="J435" s="26"/>
    </row>
    <row r="436" spans="1:10">
      <c r="A436" s="206">
        <v>12</v>
      </c>
      <c r="B436" s="207" t="s">
        <v>61</v>
      </c>
      <c r="C436" s="31">
        <f t="shared" ref="C436" si="401">C437+C445+C469+C473</f>
        <v>0</v>
      </c>
      <c r="D436" s="31">
        <v>0</v>
      </c>
      <c r="F436" s="31">
        <f t="shared" ref="F436:G436" si="402">F437+F445+F469+F473</f>
        <v>0</v>
      </c>
      <c r="G436" s="31">
        <f t="shared" si="402"/>
        <v>0</v>
      </c>
      <c r="H436" s="31">
        <f t="shared" ref="H436" si="403">H437+H445+H469+H473</f>
        <v>0</v>
      </c>
      <c r="I436" s="34" t="s">
        <v>62</v>
      </c>
      <c r="J436" s="26"/>
    </row>
    <row r="437" spans="1:10">
      <c r="A437" s="208">
        <v>31</v>
      </c>
      <c r="B437" s="209" t="s">
        <v>44</v>
      </c>
      <c r="C437" s="182">
        <f t="shared" ref="C437" si="404">C438+C440+C442</f>
        <v>0</v>
      </c>
      <c r="D437" s="32">
        <v>0</v>
      </c>
      <c r="F437" s="32">
        <f t="shared" ref="F437:G437" si="405">F438+F440+F442</f>
        <v>0</v>
      </c>
      <c r="G437" s="32">
        <f t="shared" si="405"/>
        <v>0</v>
      </c>
      <c r="H437" s="32">
        <f t="shared" ref="H437" si="406">H438+H440+H442</f>
        <v>0</v>
      </c>
      <c r="I437" s="34">
        <v>2</v>
      </c>
      <c r="J437" s="26"/>
    </row>
    <row r="438" spans="1:10">
      <c r="A438" s="210">
        <v>311</v>
      </c>
      <c r="B438" s="211" t="s">
        <v>45</v>
      </c>
      <c r="C438" s="30">
        <f t="shared" ref="C438" si="407">C439</f>
        <v>0</v>
      </c>
      <c r="D438" s="30">
        <v>0</v>
      </c>
      <c r="F438" s="30">
        <f t="shared" ref="F438:H438" si="408">F439</f>
        <v>0</v>
      </c>
      <c r="G438" s="30">
        <f t="shared" si="408"/>
        <v>0</v>
      </c>
      <c r="H438" s="30">
        <f t="shared" si="408"/>
        <v>0</v>
      </c>
      <c r="I438" s="34">
        <v>3</v>
      </c>
      <c r="J438" s="26"/>
    </row>
    <row r="439" spans="1:10">
      <c r="A439" s="212">
        <v>3111</v>
      </c>
      <c r="B439" s="213" t="s">
        <v>46</v>
      </c>
      <c r="C439" s="29"/>
      <c r="D439" s="175">
        <v>0</v>
      </c>
      <c r="F439" s="175"/>
      <c r="G439" s="175"/>
      <c r="H439" s="175"/>
      <c r="I439" s="34">
        <v>4</v>
      </c>
      <c r="J439" s="26"/>
    </row>
    <row r="440" spans="1:10">
      <c r="A440" s="210">
        <v>312</v>
      </c>
      <c r="B440" s="211" t="s">
        <v>67</v>
      </c>
      <c r="C440" s="30">
        <f t="shared" ref="C440" si="409">C441</f>
        <v>0</v>
      </c>
      <c r="D440" s="30">
        <v>0</v>
      </c>
      <c r="F440" s="30">
        <f t="shared" ref="F440:H440" si="410">F441</f>
        <v>0</v>
      </c>
      <c r="G440" s="30">
        <f t="shared" si="410"/>
        <v>0</v>
      </c>
      <c r="H440" s="30">
        <f t="shared" si="410"/>
        <v>0</v>
      </c>
      <c r="I440" s="34">
        <v>3</v>
      </c>
      <c r="J440" s="26"/>
    </row>
    <row r="441" spans="1:10">
      <c r="A441" s="212">
        <v>3121</v>
      </c>
      <c r="B441" s="213" t="s">
        <v>67</v>
      </c>
      <c r="C441" s="29"/>
      <c r="D441" s="175">
        <v>0</v>
      </c>
      <c r="F441" s="175"/>
      <c r="G441" s="175"/>
      <c r="H441" s="175"/>
      <c r="I441" s="34">
        <v>4</v>
      </c>
      <c r="J441" s="26"/>
    </row>
    <row r="442" spans="1:10">
      <c r="A442" s="210">
        <v>313</v>
      </c>
      <c r="B442" s="211" t="s">
        <v>48</v>
      </c>
      <c r="C442" s="30">
        <f t="shared" ref="C442" si="411">SUM(C443:C444)</f>
        <v>0</v>
      </c>
      <c r="D442" s="30">
        <v>0</v>
      </c>
      <c r="F442" s="30">
        <f t="shared" ref="F442:G442" si="412">SUM(F443:F444)</f>
        <v>0</v>
      </c>
      <c r="G442" s="30">
        <f t="shared" si="412"/>
        <v>0</v>
      </c>
      <c r="H442" s="30">
        <f t="shared" ref="H442" si="413">SUM(H443:H444)</f>
        <v>0</v>
      </c>
      <c r="I442" s="34">
        <v>3</v>
      </c>
      <c r="J442" s="26"/>
    </row>
    <row r="443" spans="1:10">
      <c r="A443" s="212">
        <v>3132</v>
      </c>
      <c r="B443" s="213" t="s">
        <v>49</v>
      </c>
      <c r="C443" s="29"/>
      <c r="D443" s="175">
        <v>0</v>
      </c>
      <c r="F443" s="175"/>
      <c r="G443" s="175"/>
      <c r="H443" s="175"/>
      <c r="I443" s="34">
        <v>4</v>
      </c>
      <c r="J443" s="26"/>
    </row>
    <row r="444" spans="1:10" ht="28.5">
      <c r="A444" s="212">
        <v>3133</v>
      </c>
      <c r="B444" s="213" t="s">
        <v>119</v>
      </c>
      <c r="C444" s="29"/>
      <c r="D444" s="175">
        <v>0</v>
      </c>
      <c r="F444" s="175"/>
      <c r="G444" s="175"/>
      <c r="H444" s="175"/>
      <c r="I444" s="34">
        <v>4</v>
      </c>
      <c r="J444" s="26"/>
    </row>
    <row r="445" spans="1:10">
      <c r="A445" s="208">
        <v>32</v>
      </c>
      <c r="B445" s="209" t="s">
        <v>16</v>
      </c>
      <c r="C445" s="182">
        <f t="shared" ref="C445" si="414">C446+C450+C455+C464+C466</f>
        <v>0</v>
      </c>
      <c r="D445" s="32">
        <v>0</v>
      </c>
      <c r="F445" s="32">
        <f t="shared" ref="F445:G445" si="415">F446+F450+F455+F464+F466</f>
        <v>0</v>
      </c>
      <c r="G445" s="32">
        <f t="shared" si="415"/>
        <v>0</v>
      </c>
      <c r="H445" s="32">
        <f t="shared" ref="H445" si="416">H446+H450+H455+H464+H466</f>
        <v>0</v>
      </c>
      <c r="I445" s="34">
        <v>2</v>
      </c>
      <c r="J445" s="26"/>
    </row>
    <row r="446" spans="1:10">
      <c r="A446" s="210">
        <v>321</v>
      </c>
      <c r="B446" s="211" t="s">
        <v>27</v>
      </c>
      <c r="C446" s="30">
        <f t="shared" ref="C446" si="417">SUM(C447:C449)</f>
        <v>0</v>
      </c>
      <c r="D446" s="30">
        <v>0</v>
      </c>
      <c r="F446" s="30">
        <f t="shared" ref="F446:G446" si="418">SUM(F447:F449)</f>
        <v>0</v>
      </c>
      <c r="G446" s="30">
        <f t="shared" si="418"/>
        <v>0</v>
      </c>
      <c r="H446" s="30">
        <f t="shared" ref="H446" si="419">SUM(H447:H449)</f>
        <v>0</v>
      </c>
      <c r="I446" s="34">
        <v>3</v>
      </c>
      <c r="J446" s="26"/>
    </row>
    <row r="447" spans="1:10">
      <c r="A447" s="212">
        <v>3211</v>
      </c>
      <c r="B447" s="213" t="s">
        <v>28</v>
      </c>
      <c r="C447" s="29"/>
      <c r="D447" s="175">
        <v>0</v>
      </c>
      <c r="F447" s="175"/>
      <c r="G447" s="175"/>
      <c r="H447" s="175"/>
      <c r="I447" s="34">
        <v>4</v>
      </c>
      <c r="J447" s="26"/>
    </row>
    <row r="448" spans="1:10" ht="28.5">
      <c r="A448" s="212">
        <v>3212</v>
      </c>
      <c r="B448" s="213" t="s">
        <v>50</v>
      </c>
      <c r="C448" s="29"/>
      <c r="D448" s="175">
        <v>0</v>
      </c>
      <c r="F448" s="175"/>
      <c r="G448" s="175"/>
      <c r="H448" s="175"/>
      <c r="I448" s="34">
        <v>4</v>
      </c>
      <c r="J448" s="26"/>
    </row>
    <row r="449" spans="1:10">
      <c r="A449" s="212">
        <v>3213</v>
      </c>
      <c r="B449" s="213" t="s">
        <v>54</v>
      </c>
      <c r="C449" s="29"/>
      <c r="D449" s="175">
        <v>0</v>
      </c>
      <c r="F449" s="175"/>
      <c r="G449" s="175"/>
      <c r="H449" s="175"/>
      <c r="I449" s="34">
        <v>4</v>
      </c>
      <c r="J449" s="26"/>
    </row>
    <row r="450" spans="1:10">
      <c r="A450" s="210">
        <v>322</v>
      </c>
      <c r="B450" s="211" t="s">
        <v>42</v>
      </c>
      <c r="C450" s="30">
        <f t="shared" ref="C450" si="420">SUM(C451:C454)</f>
        <v>0</v>
      </c>
      <c r="D450" s="30">
        <v>0</v>
      </c>
      <c r="F450" s="30">
        <f t="shared" ref="F450:G450" si="421">SUM(F451:F454)</f>
        <v>0</v>
      </c>
      <c r="G450" s="30">
        <f t="shared" si="421"/>
        <v>0</v>
      </c>
      <c r="H450" s="30">
        <f t="shared" ref="H450" si="422">SUM(H451:H454)</f>
        <v>0</v>
      </c>
      <c r="I450" s="34">
        <v>3</v>
      </c>
      <c r="J450" s="26"/>
    </row>
    <row r="451" spans="1:10">
      <c r="A451" s="212">
        <v>3221</v>
      </c>
      <c r="B451" s="213" t="s">
        <v>43</v>
      </c>
      <c r="C451" s="29"/>
      <c r="D451" s="175">
        <v>0</v>
      </c>
      <c r="F451" s="175"/>
      <c r="G451" s="175"/>
      <c r="H451" s="175"/>
      <c r="I451" s="34">
        <v>4</v>
      </c>
      <c r="J451" s="26"/>
    </row>
    <row r="452" spans="1:10">
      <c r="A452" s="212">
        <v>3222</v>
      </c>
      <c r="B452" s="213" t="s">
        <v>91</v>
      </c>
      <c r="C452" s="29"/>
      <c r="D452" s="175">
        <v>0</v>
      </c>
      <c r="F452" s="175"/>
      <c r="G452" s="175"/>
      <c r="H452" s="175"/>
      <c r="I452" s="34">
        <v>4</v>
      </c>
      <c r="J452" s="26"/>
    </row>
    <row r="453" spans="1:10">
      <c r="A453" s="212">
        <v>3223</v>
      </c>
      <c r="B453" s="213" t="s">
        <v>109</v>
      </c>
      <c r="C453" s="29"/>
      <c r="D453" s="175">
        <v>0</v>
      </c>
      <c r="F453" s="175"/>
      <c r="G453" s="175"/>
      <c r="H453" s="175"/>
      <c r="I453" s="34">
        <v>4</v>
      </c>
      <c r="J453" s="26"/>
    </row>
    <row r="454" spans="1:10">
      <c r="A454" s="212">
        <v>3225</v>
      </c>
      <c r="B454" s="213" t="s">
        <v>92</v>
      </c>
      <c r="C454" s="29"/>
      <c r="D454" s="175">
        <v>0</v>
      </c>
      <c r="F454" s="175"/>
      <c r="G454" s="175"/>
      <c r="H454" s="175"/>
      <c r="I454" s="34">
        <v>4</v>
      </c>
      <c r="J454" s="26"/>
    </row>
    <row r="455" spans="1:10">
      <c r="A455" s="210">
        <v>323</v>
      </c>
      <c r="B455" s="211" t="s">
        <v>17</v>
      </c>
      <c r="C455" s="30">
        <f t="shared" ref="C455" si="423">SUM(C456:C463)</f>
        <v>0</v>
      </c>
      <c r="D455" s="30">
        <v>0</v>
      </c>
      <c r="F455" s="30">
        <f t="shared" ref="F455:G455" si="424">SUM(F456:F463)</f>
        <v>0</v>
      </c>
      <c r="G455" s="30">
        <f t="shared" si="424"/>
        <v>0</v>
      </c>
      <c r="H455" s="30">
        <f t="shared" ref="H455" si="425">SUM(H456:H463)</f>
        <v>0</v>
      </c>
      <c r="I455" s="34">
        <v>3</v>
      </c>
      <c r="J455" s="26"/>
    </row>
    <row r="456" spans="1:10">
      <c r="A456" s="212">
        <v>3231</v>
      </c>
      <c r="B456" s="213" t="s">
        <v>18</v>
      </c>
      <c r="C456" s="29"/>
      <c r="D456" s="175">
        <v>0</v>
      </c>
      <c r="F456" s="175"/>
      <c r="G456" s="175"/>
      <c r="H456" s="175"/>
      <c r="I456" s="34">
        <v>4</v>
      </c>
      <c r="J456" s="26"/>
    </row>
    <row r="457" spans="1:10">
      <c r="A457" s="212">
        <v>3232</v>
      </c>
      <c r="B457" s="213" t="s">
        <v>105</v>
      </c>
      <c r="C457" s="29"/>
      <c r="D457" s="175">
        <v>0</v>
      </c>
      <c r="F457" s="175"/>
      <c r="G457" s="175"/>
      <c r="H457" s="175"/>
      <c r="I457" s="34">
        <v>4</v>
      </c>
      <c r="J457" s="26"/>
    </row>
    <row r="458" spans="1:10">
      <c r="A458" s="212">
        <v>3233</v>
      </c>
      <c r="B458" s="213" t="s">
        <v>19</v>
      </c>
      <c r="C458" s="29"/>
      <c r="D458" s="175">
        <v>0</v>
      </c>
      <c r="F458" s="175"/>
      <c r="G458" s="175"/>
      <c r="H458" s="175"/>
      <c r="I458" s="34">
        <v>4</v>
      </c>
      <c r="J458" s="26"/>
    </row>
    <row r="459" spans="1:10">
      <c r="A459" s="212">
        <v>3234</v>
      </c>
      <c r="B459" s="213" t="s">
        <v>111</v>
      </c>
      <c r="C459" s="29"/>
      <c r="D459" s="175">
        <v>0</v>
      </c>
      <c r="F459" s="175"/>
      <c r="G459" s="175"/>
      <c r="H459" s="175"/>
      <c r="I459" s="34">
        <v>4</v>
      </c>
      <c r="J459" s="26"/>
    </row>
    <row r="460" spans="1:10">
      <c r="A460" s="212">
        <v>3235</v>
      </c>
      <c r="B460" s="213" t="s">
        <v>68</v>
      </c>
      <c r="C460" s="29"/>
      <c r="D460" s="175">
        <v>0</v>
      </c>
      <c r="F460" s="175"/>
      <c r="G460" s="175"/>
      <c r="H460" s="175"/>
      <c r="I460" s="34">
        <v>4</v>
      </c>
      <c r="J460" s="26"/>
    </row>
    <row r="461" spans="1:10">
      <c r="A461" s="212">
        <v>3237</v>
      </c>
      <c r="B461" s="213" t="s">
        <v>20</v>
      </c>
      <c r="C461" s="29"/>
      <c r="D461" s="175">
        <v>0</v>
      </c>
      <c r="F461" s="175"/>
      <c r="G461" s="175"/>
      <c r="H461" s="175"/>
      <c r="I461" s="34">
        <v>4</v>
      </c>
      <c r="J461" s="26"/>
    </row>
    <row r="462" spans="1:10">
      <c r="A462" s="212">
        <v>3238</v>
      </c>
      <c r="B462" s="213" t="s">
        <v>51</v>
      </c>
      <c r="C462" s="29"/>
      <c r="D462" s="175">
        <v>0</v>
      </c>
      <c r="F462" s="175"/>
      <c r="G462" s="175"/>
      <c r="H462" s="175"/>
      <c r="I462" s="34">
        <v>4</v>
      </c>
      <c r="J462" s="26"/>
    </row>
    <row r="463" spans="1:10">
      <c r="A463" s="212">
        <v>3239</v>
      </c>
      <c r="B463" s="213" t="s">
        <v>21</v>
      </c>
      <c r="C463" s="29"/>
      <c r="D463" s="175">
        <v>0</v>
      </c>
      <c r="F463" s="175"/>
      <c r="G463" s="175"/>
      <c r="H463" s="175"/>
      <c r="I463" s="34">
        <v>4</v>
      </c>
      <c r="J463" s="26"/>
    </row>
    <row r="464" spans="1:10" ht="28.5">
      <c r="A464" s="210">
        <v>324</v>
      </c>
      <c r="B464" s="211" t="s">
        <v>22</v>
      </c>
      <c r="C464" s="30">
        <f t="shared" ref="C464" si="426">C465</f>
        <v>0</v>
      </c>
      <c r="D464" s="30">
        <v>0</v>
      </c>
      <c r="F464" s="30">
        <f t="shared" ref="F464:H464" si="427">F465</f>
        <v>0</v>
      </c>
      <c r="G464" s="30">
        <f t="shared" si="427"/>
        <v>0</v>
      </c>
      <c r="H464" s="30">
        <f t="shared" si="427"/>
        <v>0</v>
      </c>
      <c r="I464" s="34">
        <v>3</v>
      </c>
      <c r="J464" s="26"/>
    </row>
    <row r="465" spans="1:10" ht="28.5">
      <c r="A465" s="212">
        <v>3241</v>
      </c>
      <c r="B465" s="213" t="s">
        <v>22</v>
      </c>
      <c r="C465" s="29"/>
      <c r="D465" s="175">
        <v>0</v>
      </c>
      <c r="F465" s="175"/>
      <c r="G465" s="175"/>
      <c r="H465" s="175"/>
      <c r="I465" s="34">
        <v>4</v>
      </c>
      <c r="J465" s="26"/>
    </row>
    <row r="466" spans="1:10">
      <c r="A466" s="210">
        <v>329</v>
      </c>
      <c r="B466" s="211" t="s">
        <v>23</v>
      </c>
      <c r="C466" s="30">
        <f t="shared" ref="C466" si="428">SUM(C467:C468)</f>
        <v>0</v>
      </c>
      <c r="D466" s="30">
        <v>0</v>
      </c>
      <c r="F466" s="30">
        <f t="shared" ref="F466:G466" si="429">SUM(F467:F468)</f>
        <v>0</v>
      </c>
      <c r="G466" s="30">
        <f t="shared" si="429"/>
        <v>0</v>
      </c>
      <c r="H466" s="30">
        <f t="shared" ref="H466" si="430">SUM(H467:H468)</f>
        <v>0</v>
      </c>
      <c r="I466" s="34">
        <v>3</v>
      </c>
      <c r="J466" s="26"/>
    </row>
    <row r="467" spans="1:10">
      <c r="A467" s="212">
        <v>3292</v>
      </c>
      <c r="B467" s="213" t="s">
        <v>112</v>
      </c>
      <c r="C467" s="29"/>
      <c r="D467" s="175">
        <v>0</v>
      </c>
      <c r="F467" s="175"/>
      <c r="G467" s="175"/>
      <c r="H467" s="175"/>
      <c r="I467" s="34">
        <v>4</v>
      </c>
      <c r="J467" s="26"/>
    </row>
    <row r="468" spans="1:10">
      <c r="A468" s="212">
        <v>3293</v>
      </c>
      <c r="B468" s="213" t="s">
        <v>29</v>
      </c>
      <c r="C468" s="29"/>
      <c r="D468" s="175">
        <v>0</v>
      </c>
      <c r="F468" s="175"/>
      <c r="G468" s="175"/>
      <c r="H468" s="175"/>
      <c r="I468" s="34">
        <v>4</v>
      </c>
      <c r="J468" s="26"/>
    </row>
    <row r="469" spans="1:10" ht="28.5">
      <c r="A469" s="208">
        <v>41</v>
      </c>
      <c r="B469" s="209" t="s">
        <v>70</v>
      </c>
      <c r="C469" s="182">
        <f t="shared" ref="C469" si="431">C470</f>
        <v>0</v>
      </c>
      <c r="D469" s="32">
        <v>0</v>
      </c>
      <c r="F469" s="32">
        <f t="shared" ref="F469:H469" si="432">F470</f>
        <v>0</v>
      </c>
      <c r="G469" s="32">
        <f t="shared" si="432"/>
        <v>0</v>
      </c>
      <c r="H469" s="32">
        <f t="shared" si="432"/>
        <v>0</v>
      </c>
      <c r="I469" s="34">
        <v>2</v>
      </c>
      <c r="J469" s="26"/>
    </row>
    <row r="470" spans="1:10">
      <c r="A470" s="210">
        <v>412</v>
      </c>
      <c r="B470" s="211" t="s">
        <v>71</v>
      </c>
      <c r="C470" s="30">
        <f t="shared" ref="C470" si="433">SUM(C471:C472)</f>
        <v>0</v>
      </c>
      <c r="D470" s="30">
        <v>0</v>
      </c>
      <c r="F470" s="30">
        <f t="shared" ref="F470:G470" si="434">SUM(F471:F472)</f>
        <v>0</v>
      </c>
      <c r="G470" s="30">
        <f t="shared" si="434"/>
        <v>0</v>
      </c>
      <c r="H470" s="30">
        <f t="shared" ref="H470" si="435">SUM(H471:H472)</f>
        <v>0</v>
      </c>
      <c r="I470" s="34">
        <v>3</v>
      </c>
      <c r="J470" s="26"/>
    </row>
    <row r="471" spans="1:10">
      <c r="A471" s="212">
        <v>4123</v>
      </c>
      <c r="B471" s="216" t="s">
        <v>72</v>
      </c>
      <c r="C471" s="29"/>
      <c r="D471" s="175">
        <v>0</v>
      </c>
      <c r="F471" s="175"/>
      <c r="G471" s="175"/>
      <c r="H471" s="175"/>
      <c r="I471" s="34">
        <v>4</v>
      </c>
      <c r="J471" s="26"/>
    </row>
    <row r="472" spans="1:10">
      <c r="A472" s="212">
        <v>4124</v>
      </c>
      <c r="B472" s="216" t="s">
        <v>130</v>
      </c>
      <c r="C472" s="29"/>
      <c r="D472" s="175">
        <v>0</v>
      </c>
      <c r="F472" s="175"/>
      <c r="G472" s="175"/>
      <c r="H472" s="175"/>
      <c r="I472" s="34">
        <v>4</v>
      </c>
      <c r="J472" s="26"/>
    </row>
    <row r="473" spans="1:10" ht="28.5">
      <c r="A473" s="208">
        <v>42</v>
      </c>
      <c r="B473" s="209" t="s">
        <v>30</v>
      </c>
      <c r="C473" s="182">
        <f t="shared" ref="C473" si="436">C474</f>
        <v>0</v>
      </c>
      <c r="D473" s="32">
        <v>0</v>
      </c>
      <c r="F473" s="32">
        <f t="shared" ref="F473:H473" si="437">F474</f>
        <v>0</v>
      </c>
      <c r="G473" s="32">
        <f t="shared" si="437"/>
        <v>0</v>
      </c>
      <c r="H473" s="32">
        <f t="shared" si="437"/>
        <v>0</v>
      </c>
      <c r="I473" s="34">
        <v>2</v>
      </c>
      <c r="J473" s="26"/>
    </row>
    <row r="474" spans="1:10">
      <c r="A474" s="210">
        <v>422</v>
      </c>
      <c r="B474" s="211" t="s">
        <v>57</v>
      </c>
      <c r="C474" s="30">
        <f t="shared" ref="C474" si="438">SUM(C475:C478)</f>
        <v>0</v>
      </c>
      <c r="D474" s="30">
        <v>0</v>
      </c>
      <c r="F474" s="30">
        <f t="shared" ref="F474:G474" si="439">SUM(F475:F478)</f>
        <v>0</v>
      </c>
      <c r="G474" s="30">
        <f t="shared" si="439"/>
        <v>0</v>
      </c>
      <c r="H474" s="30">
        <f t="shared" ref="H474" si="440">SUM(H475:H478)</f>
        <v>0</v>
      </c>
      <c r="I474" s="34">
        <v>3</v>
      </c>
      <c r="J474" s="26"/>
    </row>
    <row r="475" spans="1:10">
      <c r="A475" s="212">
        <v>4221</v>
      </c>
      <c r="B475" s="213" t="s">
        <v>65</v>
      </c>
      <c r="C475" s="29"/>
      <c r="D475" s="175">
        <v>0</v>
      </c>
      <c r="F475" s="175"/>
      <c r="G475" s="175"/>
      <c r="H475" s="175"/>
      <c r="I475" s="34">
        <v>4</v>
      </c>
      <c r="J475" s="26"/>
    </row>
    <row r="476" spans="1:10">
      <c r="A476" s="212">
        <v>4222</v>
      </c>
      <c r="B476" s="213" t="s">
        <v>73</v>
      </c>
      <c r="C476" s="29"/>
      <c r="D476" s="175">
        <v>0</v>
      </c>
      <c r="F476" s="175"/>
      <c r="G476" s="175"/>
      <c r="H476" s="175"/>
      <c r="I476" s="34">
        <v>4</v>
      </c>
      <c r="J476" s="26"/>
    </row>
    <row r="477" spans="1:10">
      <c r="A477" s="212">
        <v>4224</v>
      </c>
      <c r="B477" s="213" t="s">
        <v>58</v>
      </c>
      <c r="C477" s="29"/>
      <c r="D477" s="175">
        <v>0</v>
      </c>
      <c r="F477" s="175"/>
      <c r="G477" s="175"/>
      <c r="H477" s="175"/>
      <c r="I477" s="34">
        <v>4</v>
      </c>
      <c r="J477" s="26"/>
    </row>
    <row r="478" spans="1:10">
      <c r="A478" s="212">
        <v>4227</v>
      </c>
      <c r="B478" s="213" t="s">
        <v>88</v>
      </c>
      <c r="C478" s="29"/>
      <c r="D478" s="175">
        <v>0</v>
      </c>
      <c r="F478" s="175"/>
      <c r="G478" s="175"/>
      <c r="H478" s="175"/>
      <c r="I478" s="34">
        <v>4</v>
      </c>
      <c r="J478" s="26"/>
    </row>
    <row r="479" spans="1:10">
      <c r="A479" s="206">
        <v>561</v>
      </c>
      <c r="B479" s="207" t="s">
        <v>76</v>
      </c>
      <c r="C479" s="31">
        <f t="shared" ref="C479" si="441">C480+C488+C512+C516</f>
        <v>0</v>
      </c>
      <c r="D479" s="31">
        <v>0</v>
      </c>
      <c r="F479" s="31">
        <f t="shared" ref="F479:G479" si="442">F480+F488+F512+F516</f>
        <v>0</v>
      </c>
      <c r="G479" s="31">
        <f t="shared" si="442"/>
        <v>0</v>
      </c>
      <c r="H479" s="31">
        <f t="shared" ref="H479" si="443">H480+H488+H512+H516</f>
        <v>0</v>
      </c>
      <c r="I479" s="34" t="s">
        <v>77</v>
      </c>
      <c r="J479" s="26"/>
    </row>
    <row r="480" spans="1:10">
      <c r="A480" s="208">
        <v>31</v>
      </c>
      <c r="B480" s="209" t="s">
        <v>44</v>
      </c>
      <c r="C480" s="182">
        <f t="shared" ref="C480" si="444">C481+C483+C485</f>
        <v>0</v>
      </c>
      <c r="D480" s="32">
        <v>0</v>
      </c>
      <c r="F480" s="32">
        <f t="shared" ref="F480:G480" si="445">F481+F483+F485</f>
        <v>0</v>
      </c>
      <c r="G480" s="32">
        <f t="shared" si="445"/>
        <v>0</v>
      </c>
      <c r="H480" s="32">
        <f t="shared" ref="H480" si="446">H481+H483+H485</f>
        <v>0</v>
      </c>
      <c r="I480" s="34">
        <v>2</v>
      </c>
      <c r="J480" s="26"/>
    </row>
    <row r="481" spans="1:10">
      <c r="A481" s="210">
        <v>311</v>
      </c>
      <c r="B481" s="211" t="s">
        <v>45</v>
      </c>
      <c r="C481" s="30">
        <f t="shared" ref="C481" si="447">C482</f>
        <v>0</v>
      </c>
      <c r="D481" s="30">
        <v>0</v>
      </c>
      <c r="F481" s="30">
        <f t="shared" ref="F481:H481" si="448">F482</f>
        <v>0</v>
      </c>
      <c r="G481" s="30">
        <f t="shared" si="448"/>
        <v>0</v>
      </c>
      <c r="H481" s="30">
        <f t="shared" si="448"/>
        <v>0</v>
      </c>
      <c r="I481" s="34">
        <v>3</v>
      </c>
      <c r="J481" s="26"/>
    </row>
    <row r="482" spans="1:10">
      <c r="A482" s="212">
        <v>3111</v>
      </c>
      <c r="B482" s="213" t="s">
        <v>46</v>
      </c>
      <c r="C482" s="29"/>
      <c r="D482" s="175">
        <v>0</v>
      </c>
      <c r="F482" s="175"/>
      <c r="G482" s="175"/>
      <c r="H482" s="175"/>
      <c r="I482" s="34">
        <v>4</v>
      </c>
      <c r="J482" s="26"/>
    </row>
    <row r="483" spans="1:10">
      <c r="A483" s="210">
        <v>312</v>
      </c>
      <c r="B483" s="211" t="s">
        <v>67</v>
      </c>
      <c r="C483" s="30">
        <f t="shared" ref="C483" si="449">C484</f>
        <v>0</v>
      </c>
      <c r="D483" s="30">
        <v>0</v>
      </c>
      <c r="F483" s="30">
        <f t="shared" ref="F483:H483" si="450">F484</f>
        <v>0</v>
      </c>
      <c r="G483" s="30">
        <f t="shared" si="450"/>
        <v>0</v>
      </c>
      <c r="H483" s="30">
        <f t="shared" si="450"/>
        <v>0</v>
      </c>
      <c r="I483" s="34">
        <v>3</v>
      </c>
      <c r="J483" s="26"/>
    </row>
    <row r="484" spans="1:10">
      <c r="A484" s="212">
        <v>3121</v>
      </c>
      <c r="B484" s="213" t="s">
        <v>67</v>
      </c>
      <c r="C484" s="29"/>
      <c r="D484" s="175">
        <v>0</v>
      </c>
      <c r="F484" s="175"/>
      <c r="G484" s="175"/>
      <c r="H484" s="175"/>
      <c r="I484" s="34">
        <v>4</v>
      </c>
      <c r="J484" s="26"/>
    </row>
    <row r="485" spans="1:10">
      <c r="A485" s="210">
        <v>313</v>
      </c>
      <c r="B485" s="211" t="s">
        <v>48</v>
      </c>
      <c r="C485" s="30">
        <f t="shared" ref="C485" si="451">SUM(C486:C487)</f>
        <v>0</v>
      </c>
      <c r="D485" s="30">
        <v>0</v>
      </c>
      <c r="F485" s="30">
        <f t="shared" ref="F485:G485" si="452">SUM(F486:F487)</f>
        <v>0</v>
      </c>
      <c r="G485" s="30">
        <f t="shared" si="452"/>
        <v>0</v>
      </c>
      <c r="H485" s="30">
        <f t="shared" ref="H485" si="453">SUM(H486:H487)</f>
        <v>0</v>
      </c>
      <c r="I485" s="34">
        <v>3</v>
      </c>
      <c r="J485" s="26"/>
    </row>
    <row r="486" spans="1:10">
      <c r="A486" s="212">
        <v>3132</v>
      </c>
      <c r="B486" s="213" t="s">
        <v>49</v>
      </c>
      <c r="C486" s="29"/>
      <c r="D486" s="175">
        <v>0</v>
      </c>
      <c r="F486" s="175"/>
      <c r="G486" s="175"/>
      <c r="H486" s="175"/>
      <c r="I486" s="34">
        <v>4</v>
      </c>
      <c r="J486" s="26"/>
    </row>
    <row r="487" spans="1:10" ht="28.5">
      <c r="A487" s="212">
        <v>3133</v>
      </c>
      <c r="B487" s="213" t="s">
        <v>119</v>
      </c>
      <c r="C487" s="29"/>
      <c r="D487" s="175">
        <v>0</v>
      </c>
      <c r="F487" s="175"/>
      <c r="G487" s="175"/>
      <c r="H487" s="175"/>
      <c r="I487" s="34">
        <v>4</v>
      </c>
      <c r="J487" s="26"/>
    </row>
    <row r="488" spans="1:10">
      <c r="A488" s="208">
        <v>32</v>
      </c>
      <c r="B488" s="209" t="s">
        <v>16</v>
      </c>
      <c r="C488" s="182">
        <f t="shared" ref="C488" si="454">C489+C493+C498+C507+C509</f>
        <v>0</v>
      </c>
      <c r="D488" s="32">
        <v>0</v>
      </c>
      <c r="F488" s="32">
        <f t="shared" ref="F488:G488" si="455">F489+F493+F498+F507+F509</f>
        <v>0</v>
      </c>
      <c r="G488" s="32">
        <f t="shared" si="455"/>
        <v>0</v>
      </c>
      <c r="H488" s="32">
        <f t="shared" ref="H488" si="456">H489+H493+H498+H507+H509</f>
        <v>0</v>
      </c>
      <c r="I488" s="34">
        <v>2</v>
      </c>
      <c r="J488" s="26"/>
    </row>
    <row r="489" spans="1:10">
      <c r="A489" s="210">
        <v>321</v>
      </c>
      <c r="B489" s="211" t="s">
        <v>27</v>
      </c>
      <c r="C489" s="30">
        <f t="shared" ref="C489" si="457">SUM(C490:C492)</f>
        <v>0</v>
      </c>
      <c r="D489" s="30">
        <v>0</v>
      </c>
      <c r="F489" s="30">
        <f t="shared" ref="F489:G489" si="458">SUM(F490:F492)</f>
        <v>0</v>
      </c>
      <c r="G489" s="30">
        <f t="shared" si="458"/>
        <v>0</v>
      </c>
      <c r="H489" s="30">
        <f t="shared" ref="H489" si="459">SUM(H490:H492)</f>
        <v>0</v>
      </c>
      <c r="I489" s="34">
        <v>3</v>
      </c>
      <c r="J489" s="26"/>
    </row>
    <row r="490" spans="1:10">
      <c r="A490" s="212">
        <v>3211</v>
      </c>
      <c r="B490" s="213" t="s">
        <v>28</v>
      </c>
      <c r="C490" s="29"/>
      <c r="D490" s="175">
        <v>0</v>
      </c>
      <c r="F490" s="175"/>
      <c r="G490" s="175"/>
      <c r="H490" s="175"/>
      <c r="I490" s="34">
        <v>4</v>
      </c>
      <c r="J490" s="26"/>
    </row>
    <row r="491" spans="1:10" ht="28.5">
      <c r="A491" s="212">
        <v>3212</v>
      </c>
      <c r="B491" s="213" t="s">
        <v>50</v>
      </c>
      <c r="C491" s="29"/>
      <c r="D491" s="175">
        <v>0</v>
      </c>
      <c r="F491" s="175"/>
      <c r="G491" s="175"/>
      <c r="H491" s="175"/>
      <c r="I491" s="34">
        <v>4</v>
      </c>
      <c r="J491" s="26"/>
    </row>
    <row r="492" spans="1:10">
      <c r="A492" s="212">
        <v>3213</v>
      </c>
      <c r="B492" s="213" t="s">
        <v>54</v>
      </c>
      <c r="C492" s="29"/>
      <c r="D492" s="175">
        <v>0</v>
      </c>
      <c r="F492" s="175"/>
      <c r="G492" s="175"/>
      <c r="H492" s="175"/>
      <c r="I492" s="34">
        <v>4</v>
      </c>
      <c r="J492" s="26"/>
    </row>
    <row r="493" spans="1:10">
      <c r="A493" s="210">
        <v>322</v>
      </c>
      <c r="B493" s="211" t="s">
        <v>42</v>
      </c>
      <c r="C493" s="30">
        <f t="shared" ref="C493" si="460">SUM(C494:C497)</f>
        <v>0</v>
      </c>
      <c r="D493" s="30">
        <v>0</v>
      </c>
      <c r="F493" s="30">
        <f t="shared" ref="F493:G493" si="461">SUM(F494:F497)</f>
        <v>0</v>
      </c>
      <c r="G493" s="30">
        <f t="shared" si="461"/>
        <v>0</v>
      </c>
      <c r="H493" s="30">
        <f t="shared" ref="H493" si="462">SUM(H494:H497)</f>
        <v>0</v>
      </c>
      <c r="I493" s="34">
        <v>3</v>
      </c>
      <c r="J493" s="26"/>
    </row>
    <row r="494" spans="1:10">
      <c r="A494" s="212">
        <v>3221</v>
      </c>
      <c r="B494" s="213" t="s">
        <v>43</v>
      </c>
      <c r="C494" s="29"/>
      <c r="D494" s="175">
        <v>0</v>
      </c>
      <c r="F494" s="175"/>
      <c r="G494" s="175"/>
      <c r="H494" s="175"/>
      <c r="I494" s="34">
        <v>4</v>
      </c>
      <c r="J494" s="26"/>
    </row>
    <row r="495" spans="1:10">
      <c r="A495" s="212">
        <v>3222</v>
      </c>
      <c r="B495" s="213" t="s">
        <v>91</v>
      </c>
      <c r="C495" s="29"/>
      <c r="D495" s="175">
        <v>0</v>
      </c>
      <c r="F495" s="175"/>
      <c r="G495" s="175"/>
      <c r="H495" s="175"/>
      <c r="I495" s="34">
        <v>4</v>
      </c>
      <c r="J495" s="26"/>
    </row>
    <row r="496" spans="1:10">
      <c r="A496" s="212">
        <v>3223</v>
      </c>
      <c r="B496" s="213" t="s">
        <v>109</v>
      </c>
      <c r="C496" s="29"/>
      <c r="D496" s="175">
        <v>0</v>
      </c>
      <c r="F496" s="175"/>
      <c r="G496" s="175"/>
      <c r="H496" s="175"/>
      <c r="I496" s="34">
        <v>4</v>
      </c>
      <c r="J496" s="26"/>
    </row>
    <row r="497" spans="1:10">
      <c r="A497" s="212">
        <v>3225</v>
      </c>
      <c r="B497" s="213" t="s">
        <v>92</v>
      </c>
      <c r="C497" s="29"/>
      <c r="D497" s="175">
        <v>0</v>
      </c>
      <c r="F497" s="175"/>
      <c r="G497" s="175"/>
      <c r="H497" s="175"/>
      <c r="I497" s="34">
        <v>4</v>
      </c>
      <c r="J497" s="26"/>
    </row>
    <row r="498" spans="1:10">
      <c r="A498" s="210">
        <v>323</v>
      </c>
      <c r="B498" s="211" t="s">
        <v>17</v>
      </c>
      <c r="C498" s="30">
        <f t="shared" ref="C498" si="463">SUM(C499:C506)</f>
        <v>0</v>
      </c>
      <c r="D498" s="30">
        <v>0</v>
      </c>
      <c r="F498" s="30">
        <f t="shared" ref="F498:G498" si="464">SUM(F499:F506)</f>
        <v>0</v>
      </c>
      <c r="G498" s="30">
        <f t="shared" si="464"/>
        <v>0</v>
      </c>
      <c r="H498" s="30">
        <f t="shared" ref="H498" si="465">SUM(H499:H506)</f>
        <v>0</v>
      </c>
      <c r="I498" s="34">
        <v>3</v>
      </c>
      <c r="J498" s="26"/>
    </row>
    <row r="499" spans="1:10">
      <c r="A499" s="212">
        <v>3231</v>
      </c>
      <c r="B499" s="213" t="s">
        <v>18</v>
      </c>
      <c r="C499" s="29"/>
      <c r="D499" s="175">
        <v>0</v>
      </c>
      <c r="F499" s="175"/>
      <c r="G499" s="175"/>
      <c r="H499" s="175"/>
      <c r="I499" s="34">
        <v>4</v>
      </c>
      <c r="J499" s="26"/>
    </row>
    <row r="500" spans="1:10">
      <c r="A500" s="212">
        <v>3232</v>
      </c>
      <c r="B500" s="213" t="s">
        <v>105</v>
      </c>
      <c r="C500" s="29"/>
      <c r="D500" s="175">
        <v>0</v>
      </c>
      <c r="F500" s="175"/>
      <c r="G500" s="175"/>
      <c r="H500" s="175"/>
      <c r="I500" s="34">
        <v>4</v>
      </c>
      <c r="J500" s="26"/>
    </row>
    <row r="501" spans="1:10">
      <c r="A501" s="212">
        <v>3233</v>
      </c>
      <c r="B501" s="213" t="s">
        <v>19</v>
      </c>
      <c r="C501" s="29"/>
      <c r="D501" s="175">
        <v>0</v>
      </c>
      <c r="F501" s="175"/>
      <c r="G501" s="175"/>
      <c r="H501" s="175"/>
      <c r="I501" s="34">
        <v>4</v>
      </c>
      <c r="J501" s="26"/>
    </row>
    <row r="502" spans="1:10">
      <c r="A502" s="212">
        <v>3234</v>
      </c>
      <c r="B502" s="213" t="s">
        <v>111</v>
      </c>
      <c r="C502" s="29"/>
      <c r="D502" s="175">
        <v>0</v>
      </c>
      <c r="F502" s="175"/>
      <c r="G502" s="175"/>
      <c r="H502" s="175"/>
      <c r="I502" s="34">
        <v>4</v>
      </c>
      <c r="J502" s="26"/>
    </row>
    <row r="503" spans="1:10">
      <c r="A503" s="212">
        <v>3235</v>
      </c>
      <c r="B503" s="213" t="s">
        <v>68</v>
      </c>
      <c r="C503" s="29"/>
      <c r="D503" s="175">
        <v>0</v>
      </c>
      <c r="F503" s="175"/>
      <c r="G503" s="175"/>
      <c r="H503" s="175"/>
      <c r="I503" s="34">
        <v>4</v>
      </c>
      <c r="J503" s="26"/>
    </row>
    <row r="504" spans="1:10">
      <c r="A504" s="212">
        <v>3237</v>
      </c>
      <c r="B504" s="213" t="s">
        <v>20</v>
      </c>
      <c r="C504" s="29"/>
      <c r="D504" s="175">
        <v>0</v>
      </c>
      <c r="F504" s="175"/>
      <c r="G504" s="175"/>
      <c r="H504" s="175"/>
      <c r="I504" s="34">
        <v>4</v>
      </c>
      <c r="J504" s="26"/>
    </row>
    <row r="505" spans="1:10">
      <c r="A505" s="212">
        <v>3238</v>
      </c>
      <c r="B505" s="213" t="s">
        <v>51</v>
      </c>
      <c r="C505" s="29"/>
      <c r="D505" s="175">
        <v>0</v>
      </c>
      <c r="F505" s="175"/>
      <c r="G505" s="175"/>
      <c r="H505" s="175"/>
      <c r="I505" s="34">
        <v>4</v>
      </c>
      <c r="J505" s="26"/>
    </row>
    <row r="506" spans="1:10">
      <c r="A506" s="212">
        <v>3239</v>
      </c>
      <c r="B506" s="213" t="s">
        <v>21</v>
      </c>
      <c r="C506" s="29"/>
      <c r="D506" s="175">
        <v>0</v>
      </c>
      <c r="F506" s="175"/>
      <c r="G506" s="175"/>
      <c r="H506" s="175"/>
      <c r="I506" s="34">
        <v>4</v>
      </c>
      <c r="J506" s="26"/>
    </row>
    <row r="507" spans="1:10" ht="28.5">
      <c r="A507" s="210">
        <v>324</v>
      </c>
      <c r="B507" s="211" t="s">
        <v>22</v>
      </c>
      <c r="C507" s="30">
        <f t="shared" ref="C507" si="466">C508</f>
        <v>0</v>
      </c>
      <c r="D507" s="30">
        <v>0</v>
      </c>
      <c r="F507" s="30">
        <f t="shared" ref="F507:H507" si="467">F508</f>
        <v>0</v>
      </c>
      <c r="G507" s="30">
        <f t="shared" si="467"/>
        <v>0</v>
      </c>
      <c r="H507" s="30">
        <f t="shared" si="467"/>
        <v>0</v>
      </c>
      <c r="I507" s="34">
        <v>3</v>
      </c>
      <c r="J507" s="26"/>
    </row>
    <row r="508" spans="1:10" ht="28.5">
      <c r="A508" s="212">
        <v>3241</v>
      </c>
      <c r="B508" s="213" t="s">
        <v>22</v>
      </c>
      <c r="C508" s="29"/>
      <c r="D508" s="175">
        <v>0</v>
      </c>
      <c r="F508" s="175"/>
      <c r="G508" s="175"/>
      <c r="H508" s="175"/>
      <c r="I508" s="34">
        <v>4</v>
      </c>
      <c r="J508" s="26"/>
    </row>
    <row r="509" spans="1:10">
      <c r="A509" s="210">
        <v>329</v>
      </c>
      <c r="B509" s="211" t="s">
        <v>23</v>
      </c>
      <c r="C509" s="30">
        <f t="shared" ref="C509" si="468">SUM(C510:C511)</f>
        <v>0</v>
      </c>
      <c r="D509" s="30">
        <v>0</v>
      </c>
      <c r="F509" s="30">
        <f t="shared" ref="F509:G509" si="469">SUM(F510:F511)</f>
        <v>0</v>
      </c>
      <c r="G509" s="30">
        <f t="shared" si="469"/>
        <v>0</v>
      </c>
      <c r="H509" s="30">
        <f t="shared" ref="H509" si="470">SUM(H510:H511)</f>
        <v>0</v>
      </c>
      <c r="I509" s="34">
        <v>3</v>
      </c>
      <c r="J509" s="26"/>
    </row>
    <row r="510" spans="1:10">
      <c r="A510" s="212">
        <v>3292</v>
      </c>
      <c r="B510" s="213" t="s">
        <v>112</v>
      </c>
      <c r="C510" s="29"/>
      <c r="D510" s="175">
        <v>0</v>
      </c>
      <c r="F510" s="175"/>
      <c r="G510" s="175"/>
      <c r="H510" s="175"/>
      <c r="I510" s="34">
        <v>4</v>
      </c>
      <c r="J510" s="26"/>
    </row>
    <row r="511" spans="1:10">
      <c r="A511" s="212">
        <v>3293</v>
      </c>
      <c r="B511" s="213" t="s">
        <v>29</v>
      </c>
      <c r="C511" s="29"/>
      <c r="D511" s="175">
        <v>0</v>
      </c>
      <c r="F511" s="175"/>
      <c r="G511" s="175"/>
      <c r="H511" s="175"/>
      <c r="I511" s="34">
        <v>4</v>
      </c>
      <c r="J511" s="26"/>
    </row>
    <row r="512" spans="1:10" ht="28.5">
      <c r="A512" s="208">
        <v>41</v>
      </c>
      <c r="B512" s="209" t="s">
        <v>70</v>
      </c>
      <c r="C512" s="182">
        <f t="shared" ref="C512" si="471">C513</f>
        <v>0</v>
      </c>
      <c r="D512" s="32">
        <v>0</v>
      </c>
      <c r="F512" s="32">
        <f t="shared" ref="F512:H512" si="472">F513</f>
        <v>0</v>
      </c>
      <c r="G512" s="32">
        <f t="shared" si="472"/>
        <v>0</v>
      </c>
      <c r="H512" s="32">
        <f t="shared" si="472"/>
        <v>0</v>
      </c>
      <c r="I512" s="34">
        <v>2</v>
      </c>
      <c r="J512" s="26"/>
    </row>
    <row r="513" spans="1:10">
      <c r="A513" s="210">
        <v>412</v>
      </c>
      <c r="B513" s="211" t="s">
        <v>71</v>
      </c>
      <c r="C513" s="30">
        <f t="shared" ref="C513" si="473">SUM(C514:C515)</f>
        <v>0</v>
      </c>
      <c r="D513" s="30">
        <v>0</v>
      </c>
      <c r="F513" s="30">
        <f t="shared" ref="F513:G513" si="474">SUM(F514:F515)</f>
        <v>0</v>
      </c>
      <c r="G513" s="30">
        <f t="shared" si="474"/>
        <v>0</v>
      </c>
      <c r="H513" s="30">
        <f t="shared" ref="H513" si="475">SUM(H514:H515)</f>
        <v>0</v>
      </c>
      <c r="I513" s="34">
        <v>3</v>
      </c>
      <c r="J513" s="26"/>
    </row>
    <row r="514" spans="1:10">
      <c r="A514" s="212">
        <v>4123</v>
      </c>
      <c r="B514" s="216" t="s">
        <v>72</v>
      </c>
      <c r="C514" s="29"/>
      <c r="D514" s="175">
        <v>0</v>
      </c>
      <c r="F514" s="175"/>
      <c r="G514" s="175"/>
      <c r="H514" s="175"/>
      <c r="I514" s="34">
        <v>4</v>
      </c>
      <c r="J514" s="26"/>
    </row>
    <row r="515" spans="1:10">
      <c r="A515" s="212">
        <v>4124</v>
      </c>
      <c r="B515" s="216" t="s">
        <v>130</v>
      </c>
      <c r="C515" s="29"/>
      <c r="D515" s="175">
        <v>0</v>
      </c>
      <c r="F515" s="175"/>
      <c r="G515" s="175"/>
      <c r="H515" s="175"/>
      <c r="I515" s="34">
        <v>4</v>
      </c>
      <c r="J515" s="26"/>
    </row>
    <row r="516" spans="1:10" ht="28.5">
      <c r="A516" s="208">
        <v>42</v>
      </c>
      <c r="B516" s="209" t="s">
        <v>30</v>
      </c>
      <c r="C516" s="182">
        <f t="shared" ref="C516" si="476">C517</f>
        <v>0</v>
      </c>
      <c r="D516" s="32">
        <v>0</v>
      </c>
      <c r="F516" s="32">
        <f t="shared" ref="F516:H516" si="477">F517</f>
        <v>0</v>
      </c>
      <c r="G516" s="32">
        <f t="shared" si="477"/>
        <v>0</v>
      </c>
      <c r="H516" s="32">
        <f t="shared" si="477"/>
        <v>0</v>
      </c>
      <c r="I516" s="34">
        <v>2</v>
      </c>
      <c r="J516" s="26"/>
    </row>
    <row r="517" spans="1:10">
      <c r="A517" s="210">
        <v>422</v>
      </c>
      <c r="B517" s="211" t="s">
        <v>57</v>
      </c>
      <c r="C517" s="30">
        <f t="shared" ref="C517" si="478">SUM(C518:C521)</f>
        <v>0</v>
      </c>
      <c r="D517" s="30">
        <v>0</v>
      </c>
      <c r="F517" s="30">
        <f t="shared" ref="F517:G517" si="479">SUM(F518:F521)</f>
        <v>0</v>
      </c>
      <c r="G517" s="30">
        <f t="shared" si="479"/>
        <v>0</v>
      </c>
      <c r="H517" s="30">
        <f t="shared" ref="H517" si="480">SUM(H518:H521)</f>
        <v>0</v>
      </c>
      <c r="I517" s="34">
        <v>3</v>
      </c>
      <c r="J517" s="26"/>
    </row>
    <row r="518" spans="1:10">
      <c r="A518" s="212">
        <v>4221</v>
      </c>
      <c r="B518" s="213" t="s">
        <v>65</v>
      </c>
      <c r="C518" s="29"/>
      <c r="D518" s="175">
        <v>0</v>
      </c>
      <c r="F518" s="175"/>
      <c r="G518" s="175"/>
      <c r="H518" s="175"/>
      <c r="I518" s="34">
        <v>4</v>
      </c>
      <c r="J518" s="26"/>
    </row>
    <row r="519" spans="1:10">
      <c r="A519" s="212">
        <v>4222</v>
      </c>
      <c r="B519" s="213" t="s">
        <v>73</v>
      </c>
      <c r="C519" s="29"/>
      <c r="D519" s="175">
        <v>0</v>
      </c>
      <c r="F519" s="175"/>
      <c r="G519" s="175"/>
      <c r="H519" s="175"/>
      <c r="I519" s="34">
        <v>4</v>
      </c>
      <c r="J519" s="26"/>
    </row>
    <row r="520" spans="1:10">
      <c r="A520" s="212">
        <v>4224</v>
      </c>
      <c r="B520" s="213" t="s">
        <v>58</v>
      </c>
      <c r="C520" s="29"/>
      <c r="D520" s="175">
        <v>0</v>
      </c>
      <c r="F520" s="175"/>
      <c r="G520" s="175"/>
      <c r="H520" s="175"/>
      <c r="I520" s="34">
        <v>4</v>
      </c>
      <c r="J520" s="26"/>
    </row>
    <row r="521" spans="1:10">
      <c r="A521" s="212">
        <v>4227</v>
      </c>
      <c r="B521" s="213" t="s">
        <v>88</v>
      </c>
      <c r="C521" s="29"/>
      <c r="D521" s="175">
        <v>0</v>
      </c>
      <c r="F521" s="175"/>
      <c r="G521" s="175"/>
      <c r="H521" s="175"/>
      <c r="I521" s="34">
        <v>4</v>
      </c>
      <c r="J521" s="26"/>
    </row>
    <row r="522" spans="1:10" ht="28.5">
      <c r="A522" s="200">
        <v>3602</v>
      </c>
      <c r="B522" s="201" t="s">
        <v>82</v>
      </c>
      <c r="C522" s="202">
        <f>C523+C550</f>
        <v>4103623</v>
      </c>
      <c r="D522" s="202">
        <v>7633605</v>
      </c>
      <c r="F522" s="202">
        <f>F523+F550</f>
        <v>0</v>
      </c>
      <c r="G522" s="202">
        <f>G523+G550</f>
        <v>0</v>
      </c>
      <c r="H522" s="202">
        <f>H523+H550</f>
        <v>0</v>
      </c>
      <c r="I522" s="34" t="s">
        <v>7</v>
      </c>
      <c r="J522" s="26"/>
    </row>
    <row r="523" spans="1:10" ht="28.5">
      <c r="A523" s="203" t="s">
        <v>148</v>
      </c>
      <c r="B523" s="204" t="s">
        <v>149</v>
      </c>
      <c r="C523" s="205">
        <f t="shared" ref="C523" si="481">C524</f>
        <v>1174595</v>
      </c>
      <c r="D523" s="205">
        <v>1084927</v>
      </c>
      <c r="F523" s="205">
        <f t="shared" ref="F523:H523" si="482">F524</f>
        <v>0</v>
      </c>
      <c r="G523" s="205">
        <f t="shared" si="482"/>
        <v>0</v>
      </c>
      <c r="H523" s="205">
        <f t="shared" si="482"/>
        <v>0</v>
      </c>
      <c r="I523" s="34" t="s">
        <v>8</v>
      </c>
      <c r="J523" s="26"/>
    </row>
    <row r="524" spans="1:10">
      <c r="A524" s="206">
        <v>11</v>
      </c>
      <c r="B524" s="207" t="s">
        <v>14</v>
      </c>
      <c r="C524" s="31">
        <f t="shared" ref="C524" si="483">C525+C529+C539</f>
        <v>1174595</v>
      </c>
      <c r="D524" s="31">
        <v>1084927</v>
      </c>
      <c r="F524" s="31">
        <f t="shared" ref="F524:G524" si="484">F525+F529+F539</f>
        <v>0</v>
      </c>
      <c r="G524" s="31">
        <f t="shared" si="484"/>
        <v>0</v>
      </c>
      <c r="H524" s="31">
        <f t="shared" ref="H524" si="485">H525+H529+H539</f>
        <v>0</v>
      </c>
      <c r="I524" s="34" t="s">
        <v>15</v>
      </c>
      <c r="J524" s="267"/>
    </row>
    <row r="525" spans="1:10" ht="28.5">
      <c r="A525" s="208">
        <v>41</v>
      </c>
      <c r="B525" s="209" t="s">
        <v>70</v>
      </c>
      <c r="C525" s="182">
        <f t="shared" ref="C525" si="486">C526</f>
        <v>43134</v>
      </c>
      <c r="D525" s="32">
        <v>43134</v>
      </c>
      <c r="F525" s="32">
        <f t="shared" ref="F525:H525" si="487">F526</f>
        <v>0</v>
      </c>
      <c r="G525" s="32">
        <f t="shared" si="487"/>
        <v>0</v>
      </c>
      <c r="H525" s="32">
        <f t="shared" si="487"/>
        <v>0</v>
      </c>
      <c r="I525" s="34">
        <v>2</v>
      </c>
      <c r="J525" s="26"/>
    </row>
    <row r="526" spans="1:10">
      <c r="A526" s="210">
        <v>412</v>
      </c>
      <c r="B526" s="211" t="s">
        <v>71</v>
      </c>
      <c r="C526" s="30">
        <f t="shared" ref="C526" si="488">SUM(C527:C528)</f>
        <v>43134</v>
      </c>
      <c r="D526" s="30">
        <v>43134</v>
      </c>
      <c r="F526" s="30">
        <f t="shared" ref="F526:G526" si="489">SUM(F527:F528)</f>
        <v>0</v>
      </c>
      <c r="G526" s="30">
        <f t="shared" si="489"/>
        <v>0</v>
      </c>
      <c r="H526" s="30">
        <f t="shared" ref="H526" si="490">SUM(H527:H528)</f>
        <v>0</v>
      </c>
      <c r="I526" s="34">
        <v>3</v>
      </c>
      <c r="J526" s="26"/>
    </row>
    <row r="527" spans="1:10">
      <c r="A527" s="212">
        <v>4123</v>
      </c>
      <c r="B527" s="213" t="s">
        <v>72</v>
      </c>
      <c r="C527" s="29">
        <v>9954</v>
      </c>
      <c r="D527" s="175">
        <v>9954</v>
      </c>
      <c r="F527" s="175"/>
      <c r="G527" s="175"/>
      <c r="H527" s="175"/>
      <c r="I527" s="34">
        <v>4</v>
      </c>
      <c r="J527" s="26"/>
    </row>
    <row r="528" spans="1:10">
      <c r="A528" s="212">
        <v>4124</v>
      </c>
      <c r="B528" s="213" t="s">
        <v>130</v>
      </c>
      <c r="C528" s="29">
        <v>33180</v>
      </c>
      <c r="D528" s="175">
        <v>33180</v>
      </c>
      <c r="F528" s="175"/>
      <c r="G528" s="175"/>
      <c r="H528" s="175"/>
      <c r="I528" s="34">
        <v>4</v>
      </c>
      <c r="J528" s="26"/>
    </row>
    <row r="529" spans="1:10" ht="28.5">
      <c r="A529" s="208">
        <v>42</v>
      </c>
      <c r="B529" s="209" t="s">
        <v>30</v>
      </c>
      <c r="C529" s="182">
        <f t="shared" ref="C529" si="491">C530+C535+C537</f>
        <v>866015</v>
      </c>
      <c r="D529" s="32">
        <v>450860</v>
      </c>
      <c r="F529" s="32">
        <f t="shared" ref="F529:G529" si="492">F530+F535+F537</f>
        <v>0</v>
      </c>
      <c r="G529" s="32">
        <f t="shared" si="492"/>
        <v>0</v>
      </c>
      <c r="H529" s="32">
        <f t="shared" ref="H529" si="493">H530+H535+H537</f>
        <v>0</v>
      </c>
      <c r="I529" s="34">
        <v>2</v>
      </c>
      <c r="J529" s="26"/>
    </row>
    <row r="530" spans="1:10">
      <c r="A530" s="210">
        <v>422</v>
      </c>
      <c r="B530" s="211" t="s">
        <v>57</v>
      </c>
      <c r="C530" s="30">
        <f t="shared" ref="C530" si="494">SUM(C531:C534)</f>
        <v>388443</v>
      </c>
      <c r="D530" s="30">
        <v>379230</v>
      </c>
      <c r="F530" s="30">
        <f t="shared" ref="F530:G530" si="495">SUM(F531:F534)</f>
        <v>0</v>
      </c>
      <c r="G530" s="30">
        <f t="shared" si="495"/>
        <v>0</v>
      </c>
      <c r="H530" s="30">
        <f t="shared" ref="H530" si="496">SUM(H531:H534)</f>
        <v>0</v>
      </c>
      <c r="I530" s="34">
        <v>3</v>
      </c>
      <c r="J530" s="233"/>
    </row>
    <row r="531" spans="1:10">
      <c r="A531" s="212">
        <v>4221</v>
      </c>
      <c r="B531" s="213" t="s">
        <v>65</v>
      </c>
      <c r="C531" s="29">
        <v>182723</v>
      </c>
      <c r="D531" s="175">
        <v>124882</v>
      </c>
      <c r="F531" s="175"/>
      <c r="G531" s="175"/>
      <c r="H531" s="175"/>
      <c r="I531" s="34">
        <v>4</v>
      </c>
      <c r="J531" s="26"/>
    </row>
    <row r="532" spans="1:10">
      <c r="A532" s="915">
        <v>4222</v>
      </c>
      <c r="B532" s="937" t="s">
        <v>73</v>
      </c>
      <c r="C532" s="917">
        <v>0</v>
      </c>
      <c r="D532" s="918">
        <v>28466</v>
      </c>
      <c r="F532" s="918"/>
      <c r="G532" s="918"/>
      <c r="H532" s="918"/>
      <c r="I532" s="870">
        <v>4</v>
      </c>
      <c r="J532" s="976"/>
    </row>
    <row r="533" spans="1:10">
      <c r="A533" s="915">
        <v>4223</v>
      </c>
      <c r="B533" s="937" t="s">
        <v>86</v>
      </c>
      <c r="C533" s="917">
        <v>0</v>
      </c>
      <c r="D533" s="918">
        <v>20162</v>
      </c>
      <c r="F533" s="918"/>
      <c r="G533" s="918"/>
      <c r="H533" s="918"/>
      <c r="I533" s="870">
        <v>4</v>
      </c>
      <c r="J533" s="751"/>
    </row>
    <row r="534" spans="1:10">
      <c r="A534" s="212">
        <v>4224</v>
      </c>
      <c r="B534" s="213" t="s">
        <v>58</v>
      </c>
      <c r="C534" s="29">
        <v>205720</v>
      </c>
      <c r="D534" s="175">
        <v>205720</v>
      </c>
      <c r="F534" s="175"/>
      <c r="G534" s="175"/>
      <c r="H534" s="175"/>
      <c r="I534" s="34">
        <v>4</v>
      </c>
      <c r="J534" s="26"/>
    </row>
    <row r="535" spans="1:10">
      <c r="A535" s="210">
        <v>423</v>
      </c>
      <c r="B535" s="211" t="s">
        <v>98</v>
      </c>
      <c r="C535" s="30">
        <f t="shared" ref="C535" si="497">C536</f>
        <v>66361</v>
      </c>
      <c r="D535" s="30">
        <v>71630</v>
      </c>
      <c r="F535" s="30">
        <f t="shared" ref="F535:H535" si="498">F536</f>
        <v>0</v>
      </c>
      <c r="G535" s="30">
        <f t="shared" si="498"/>
        <v>0</v>
      </c>
      <c r="H535" s="30">
        <f t="shared" si="498"/>
        <v>0</v>
      </c>
      <c r="I535" s="34">
        <v>3</v>
      </c>
      <c r="J535" s="26"/>
    </row>
    <row r="536" spans="1:10">
      <c r="A536" s="212">
        <v>4231</v>
      </c>
      <c r="B536" s="213" t="s">
        <v>106</v>
      </c>
      <c r="C536" s="29">
        <v>66361</v>
      </c>
      <c r="D536" s="175">
        <v>71630</v>
      </c>
      <c r="F536" s="175"/>
      <c r="G536" s="175"/>
      <c r="H536" s="175"/>
      <c r="I536" s="34">
        <v>4</v>
      </c>
      <c r="J536" s="26"/>
    </row>
    <row r="537" spans="1:10">
      <c r="A537" s="210">
        <v>426</v>
      </c>
      <c r="B537" s="211" t="s">
        <v>31</v>
      </c>
      <c r="C537" s="30">
        <f t="shared" ref="C537" si="499">C538</f>
        <v>411211</v>
      </c>
      <c r="D537" s="30">
        <v>0</v>
      </c>
      <c r="F537" s="30">
        <f t="shared" ref="F537:H537" si="500">F538</f>
        <v>0</v>
      </c>
      <c r="G537" s="30">
        <f t="shared" si="500"/>
        <v>0</v>
      </c>
      <c r="H537" s="30">
        <f t="shared" si="500"/>
        <v>0</v>
      </c>
      <c r="I537" s="34">
        <v>3</v>
      </c>
      <c r="J537" s="26"/>
    </row>
    <row r="538" spans="1:10">
      <c r="A538" s="212">
        <v>4262</v>
      </c>
      <c r="B538" s="213" t="s">
        <v>32</v>
      </c>
      <c r="C538" s="29">
        <v>411211</v>
      </c>
      <c r="D538" s="175">
        <v>0</v>
      </c>
      <c r="F538" s="175"/>
      <c r="G538" s="175"/>
      <c r="H538" s="175"/>
      <c r="I538" s="34">
        <v>4</v>
      </c>
      <c r="J538" s="26"/>
    </row>
    <row r="539" spans="1:10" ht="28.5">
      <c r="A539" s="208">
        <v>45</v>
      </c>
      <c r="B539" s="209" t="s">
        <v>74</v>
      </c>
      <c r="C539" s="182">
        <f t="shared" ref="C539" si="501">C540+C542</f>
        <v>265446</v>
      </c>
      <c r="D539" s="32">
        <v>590933</v>
      </c>
      <c r="F539" s="32">
        <f>F540+F542+F544</f>
        <v>0</v>
      </c>
      <c r="G539" s="32">
        <f>G540+G542+G544</f>
        <v>0</v>
      </c>
      <c r="H539" s="32">
        <f>H540+H542+H544</f>
        <v>0</v>
      </c>
      <c r="I539" s="34">
        <v>2</v>
      </c>
      <c r="J539" s="26"/>
    </row>
    <row r="540" spans="1:10">
      <c r="A540" s="210">
        <v>451</v>
      </c>
      <c r="B540" s="211" t="s">
        <v>75</v>
      </c>
      <c r="C540" s="30">
        <f t="shared" ref="C540" si="502">C541</f>
        <v>132723</v>
      </c>
      <c r="D540" s="30">
        <v>268433</v>
      </c>
      <c r="F540" s="30">
        <f t="shared" ref="F540:H540" si="503">F541</f>
        <v>0</v>
      </c>
      <c r="G540" s="30">
        <f t="shared" si="503"/>
        <v>0</v>
      </c>
      <c r="H540" s="30">
        <f t="shared" si="503"/>
        <v>0</v>
      </c>
      <c r="I540" s="34">
        <v>3</v>
      </c>
      <c r="J540" s="26"/>
    </row>
    <row r="541" spans="1:10">
      <c r="A541" s="212">
        <v>4511</v>
      </c>
      <c r="B541" s="213" t="s">
        <v>75</v>
      </c>
      <c r="C541" s="29">
        <v>132723</v>
      </c>
      <c r="D541" s="175">
        <v>268433</v>
      </c>
      <c r="F541" s="175"/>
      <c r="G541" s="175"/>
      <c r="H541" s="175"/>
      <c r="I541" s="34">
        <v>4</v>
      </c>
      <c r="J541" s="26"/>
    </row>
    <row r="542" spans="1:10">
      <c r="A542" s="210">
        <v>452</v>
      </c>
      <c r="B542" s="211" t="s">
        <v>89</v>
      </c>
      <c r="C542" s="272">
        <f t="shared" ref="C542" si="504">C543</f>
        <v>132723</v>
      </c>
      <c r="D542" s="28">
        <v>29375</v>
      </c>
      <c r="F542" s="28">
        <f t="shared" ref="F542:H542" si="505">F543</f>
        <v>0</v>
      </c>
      <c r="G542" s="28">
        <f t="shared" si="505"/>
        <v>0</v>
      </c>
      <c r="H542" s="28">
        <f t="shared" si="505"/>
        <v>0</v>
      </c>
      <c r="I542" s="34">
        <v>3</v>
      </c>
      <c r="J542" s="26"/>
    </row>
    <row r="543" spans="1:10">
      <c r="A543" s="212">
        <v>4521</v>
      </c>
      <c r="B543" s="213" t="s">
        <v>89</v>
      </c>
      <c r="C543" s="29">
        <v>132723</v>
      </c>
      <c r="D543" s="175">
        <v>29375</v>
      </c>
      <c r="F543" s="175"/>
      <c r="G543" s="175"/>
      <c r="H543" s="175"/>
      <c r="I543" s="34">
        <v>4</v>
      </c>
      <c r="J543" s="26"/>
    </row>
    <row r="544" spans="1:10" ht="28.5">
      <c r="A544" s="210">
        <v>454</v>
      </c>
      <c r="B544" s="316" t="s">
        <v>141</v>
      </c>
      <c r="C544" s="865">
        <f t="shared" ref="C544" si="506">C545</f>
        <v>0</v>
      </c>
      <c r="D544" s="865">
        <v>293125</v>
      </c>
      <c r="F544" s="865">
        <f t="shared" ref="F544:H544" si="507">F545</f>
        <v>0</v>
      </c>
      <c r="G544" s="865">
        <f t="shared" si="507"/>
        <v>0</v>
      </c>
      <c r="H544" s="865">
        <f t="shared" si="507"/>
        <v>0</v>
      </c>
      <c r="I544" s="870">
        <v>3</v>
      </c>
      <c r="J544" s="751"/>
    </row>
    <row r="545" spans="1:10" ht="28.5">
      <c r="A545" s="18">
        <v>4541</v>
      </c>
      <c r="B545" s="938" t="s">
        <v>141</v>
      </c>
      <c r="C545" s="918">
        <v>0</v>
      </c>
      <c r="D545" s="918">
        <v>293125</v>
      </c>
      <c r="F545" s="918"/>
      <c r="G545" s="918"/>
      <c r="H545" s="918"/>
      <c r="I545" s="870">
        <v>4</v>
      </c>
      <c r="J545" s="751"/>
    </row>
    <row r="546" spans="1:10">
      <c r="A546" s="206">
        <v>52</v>
      </c>
      <c r="B546" s="207" t="s">
        <v>52</v>
      </c>
      <c r="C546" s="31">
        <f t="shared" ref="C546:C548" si="508">C547</f>
        <v>0</v>
      </c>
      <c r="D546" s="31">
        <v>0</v>
      </c>
      <c r="F546" s="31">
        <f t="shared" ref="F546:H548" si="509">F547</f>
        <v>0</v>
      </c>
      <c r="G546" s="31">
        <f t="shared" si="509"/>
        <v>0</v>
      </c>
      <c r="H546" s="31">
        <f t="shared" si="509"/>
        <v>0</v>
      </c>
      <c r="I546" s="34" t="s">
        <v>53</v>
      </c>
      <c r="J546" s="26"/>
    </row>
    <row r="547" spans="1:10" ht="28.5">
      <c r="A547" s="208">
        <v>42</v>
      </c>
      <c r="B547" s="209" t="s">
        <v>30</v>
      </c>
      <c r="C547" s="182">
        <f t="shared" si="508"/>
        <v>0</v>
      </c>
      <c r="D547" s="32">
        <v>0</v>
      </c>
      <c r="F547" s="32">
        <f t="shared" si="509"/>
        <v>0</v>
      </c>
      <c r="G547" s="32">
        <f t="shared" si="509"/>
        <v>0</v>
      </c>
      <c r="H547" s="32">
        <f t="shared" si="509"/>
        <v>0</v>
      </c>
      <c r="I547" s="34">
        <v>2</v>
      </c>
      <c r="J547" s="26"/>
    </row>
    <row r="548" spans="1:10">
      <c r="A548" s="210">
        <v>422</v>
      </c>
      <c r="B548" s="211" t="s">
        <v>57</v>
      </c>
      <c r="C548" s="30">
        <f t="shared" si="508"/>
        <v>0</v>
      </c>
      <c r="D548" s="30">
        <v>0</v>
      </c>
      <c r="F548" s="30">
        <f t="shared" si="509"/>
        <v>0</v>
      </c>
      <c r="G548" s="30">
        <f t="shared" si="509"/>
        <v>0</v>
      </c>
      <c r="H548" s="30">
        <f t="shared" si="509"/>
        <v>0</v>
      </c>
      <c r="I548" s="34">
        <v>3</v>
      </c>
      <c r="J548" s="26"/>
    </row>
    <row r="549" spans="1:10">
      <c r="A549" s="212">
        <v>4224</v>
      </c>
      <c r="B549" s="213" t="s">
        <v>58</v>
      </c>
      <c r="C549" s="29"/>
      <c r="D549" s="175">
        <v>0</v>
      </c>
      <c r="F549" s="175"/>
      <c r="G549" s="175"/>
      <c r="H549" s="175"/>
      <c r="I549" s="34">
        <v>4</v>
      </c>
      <c r="J549" s="26"/>
    </row>
    <row r="550" spans="1:10">
      <c r="A550" s="203" t="s">
        <v>150</v>
      </c>
      <c r="B550" s="204" t="s">
        <v>151</v>
      </c>
      <c r="C550" s="205">
        <f>C551+C566+C573</f>
        <v>2929028</v>
      </c>
      <c r="D550" s="205">
        <v>6548678</v>
      </c>
      <c r="F550" s="205">
        <f>F551+F566+F573</f>
        <v>0</v>
      </c>
      <c r="G550" s="205">
        <f>G551+G566+G573</f>
        <v>0</v>
      </c>
      <c r="H550" s="205">
        <f>H551+H566+H573</f>
        <v>0</v>
      </c>
      <c r="I550" s="34" t="s">
        <v>8</v>
      </c>
      <c r="J550" s="26"/>
    </row>
    <row r="551" spans="1:10" ht="28.5">
      <c r="A551" s="206">
        <v>5761</v>
      </c>
      <c r="B551" s="207" t="s">
        <v>99</v>
      </c>
      <c r="C551" s="31">
        <f t="shared" ref="C551" si="510">C552+C559</f>
        <v>0</v>
      </c>
      <c r="D551" s="31">
        <v>0</v>
      </c>
      <c r="F551" s="31">
        <f t="shared" ref="F551:G551" si="511">F552+F559</f>
        <v>0</v>
      </c>
      <c r="G551" s="31">
        <f t="shared" si="511"/>
        <v>0</v>
      </c>
      <c r="H551" s="31">
        <f t="shared" ref="H551" si="512">H552+H559</f>
        <v>0</v>
      </c>
      <c r="I551" s="34" t="s">
        <v>100</v>
      </c>
      <c r="J551" s="26"/>
    </row>
    <row r="552" spans="1:10">
      <c r="A552" s="208">
        <v>32</v>
      </c>
      <c r="B552" s="209" t="s">
        <v>16</v>
      </c>
      <c r="C552" s="182">
        <f t="shared" ref="C552" si="513">C553+C555</f>
        <v>0</v>
      </c>
      <c r="D552" s="32">
        <v>0</v>
      </c>
      <c r="F552" s="32">
        <f t="shared" ref="F552:G552" si="514">F553+F555</f>
        <v>0</v>
      </c>
      <c r="G552" s="32">
        <f t="shared" si="514"/>
        <v>0</v>
      </c>
      <c r="H552" s="32">
        <f t="shared" ref="H552" si="515">H553+H555</f>
        <v>0</v>
      </c>
      <c r="I552" s="34">
        <v>2</v>
      </c>
      <c r="J552" s="26"/>
    </row>
    <row r="553" spans="1:10">
      <c r="A553" s="210">
        <v>322</v>
      </c>
      <c r="B553" s="211" t="s">
        <v>42</v>
      </c>
      <c r="C553" s="30">
        <f t="shared" ref="C553" si="516">C554</f>
        <v>0</v>
      </c>
      <c r="D553" s="30">
        <v>0</v>
      </c>
      <c r="F553" s="30">
        <f t="shared" ref="F553:H553" si="517">F554</f>
        <v>0</v>
      </c>
      <c r="G553" s="30">
        <f t="shared" si="517"/>
        <v>0</v>
      </c>
      <c r="H553" s="30">
        <f t="shared" si="517"/>
        <v>0</v>
      </c>
      <c r="I553" s="34">
        <v>3</v>
      </c>
      <c r="J553" s="26"/>
    </row>
    <row r="554" spans="1:10" ht="28.5">
      <c r="A554" s="212">
        <v>3224</v>
      </c>
      <c r="B554" s="213" t="s">
        <v>110</v>
      </c>
      <c r="C554" s="29"/>
      <c r="D554" s="175">
        <v>0</v>
      </c>
      <c r="F554" s="175"/>
      <c r="G554" s="175"/>
      <c r="H554" s="175"/>
      <c r="I554" s="34">
        <v>4</v>
      </c>
      <c r="J554" s="26"/>
    </row>
    <row r="555" spans="1:10">
      <c r="A555" s="210">
        <v>323</v>
      </c>
      <c r="B555" s="211" t="s">
        <v>17</v>
      </c>
      <c r="C555" s="30">
        <f t="shared" ref="C555" si="518">C556+C557+C558</f>
        <v>0</v>
      </c>
      <c r="D555" s="30">
        <v>0</v>
      </c>
      <c r="F555" s="30">
        <f t="shared" ref="F555:G555" si="519">F556+F557+F558</f>
        <v>0</v>
      </c>
      <c r="G555" s="30">
        <f t="shared" si="519"/>
        <v>0</v>
      </c>
      <c r="H555" s="30">
        <f t="shared" ref="H555" si="520">H556+H557+H558</f>
        <v>0</v>
      </c>
      <c r="I555" s="34">
        <v>3</v>
      </c>
      <c r="J555" s="26"/>
    </row>
    <row r="556" spans="1:10">
      <c r="A556" s="212">
        <v>3235</v>
      </c>
      <c r="B556" s="213" t="s">
        <v>68</v>
      </c>
      <c r="C556" s="29"/>
      <c r="D556" s="175">
        <v>0</v>
      </c>
      <c r="F556" s="175"/>
      <c r="G556" s="175"/>
      <c r="H556" s="175"/>
      <c r="I556" s="34">
        <v>4</v>
      </c>
      <c r="J556" s="26"/>
    </row>
    <row r="557" spans="1:10">
      <c r="A557" s="212">
        <v>3237</v>
      </c>
      <c r="B557" s="213" t="s">
        <v>20</v>
      </c>
      <c r="C557" s="29"/>
      <c r="D557" s="175">
        <v>0</v>
      </c>
      <c r="F557" s="175"/>
      <c r="G557" s="175"/>
      <c r="H557" s="175"/>
      <c r="I557" s="34">
        <v>4</v>
      </c>
      <c r="J557" s="26"/>
    </row>
    <row r="558" spans="1:10">
      <c r="A558" s="212">
        <v>3239</v>
      </c>
      <c r="B558" s="213" t="s">
        <v>21</v>
      </c>
      <c r="C558" s="29"/>
      <c r="D558" s="175">
        <v>0</v>
      </c>
      <c r="F558" s="175"/>
      <c r="G558" s="175"/>
      <c r="H558" s="175"/>
      <c r="I558" s="34">
        <v>4</v>
      </c>
      <c r="J558" s="26"/>
    </row>
    <row r="559" spans="1:10" ht="28.5">
      <c r="A559" s="208">
        <v>45</v>
      </c>
      <c r="B559" s="209" t="s">
        <v>74</v>
      </c>
      <c r="C559" s="182">
        <f t="shared" ref="C559" si="521">C560</f>
        <v>0</v>
      </c>
      <c r="D559" s="32">
        <v>0</v>
      </c>
      <c r="F559" s="32">
        <f t="shared" ref="F559:H560" si="522">F560</f>
        <v>0</v>
      </c>
      <c r="G559" s="32">
        <f t="shared" si="522"/>
        <v>0</v>
      </c>
      <c r="H559" s="32">
        <f t="shared" si="522"/>
        <v>0</v>
      </c>
      <c r="I559" s="34">
        <v>2</v>
      </c>
      <c r="J559" s="26"/>
    </row>
    <row r="560" spans="1:10">
      <c r="A560" s="210">
        <v>451</v>
      </c>
      <c r="B560" s="211" t="s">
        <v>75</v>
      </c>
      <c r="C560" s="30">
        <f t="shared" ref="C560" si="523">C561</f>
        <v>0</v>
      </c>
      <c r="D560" s="30">
        <v>0</v>
      </c>
      <c r="F560" s="30">
        <f t="shared" si="522"/>
        <v>0</v>
      </c>
      <c r="G560" s="30">
        <f t="shared" si="522"/>
        <v>0</v>
      </c>
      <c r="H560" s="30">
        <f t="shared" si="522"/>
        <v>0</v>
      </c>
      <c r="I560" s="34">
        <v>3</v>
      </c>
      <c r="J560" s="26"/>
    </row>
    <row r="561" spans="1:10">
      <c r="A561" s="212">
        <v>4511</v>
      </c>
      <c r="B561" s="213" t="s">
        <v>75</v>
      </c>
      <c r="C561" s="29"/>
      <c r="D561" s="175">
        <v>0</v>
      </c>
      <c r="F561" s="175"/>
      <c r="G561" s="175"/>
      <c r="H561" s="175"/>
      <c r="I561" s="34">
        <v>4</v>
      </c>
      <c r="J561" s="26"/>
    </row>
    <row r="562" spans="1:10" ht="28.5">
      <c r="A562" s="206">
        <v>5762</v>
      </c>
      <c r="B562" s="207" t="s">
        <v>152</v>
      </c>
      <c r="C562" s="31">
        <f t="shared" ref="C562" si="524">C563</f>
        <v>0</v>
      </c>
      <c r="D562" s="31">
        <v>0</v>
      </c>
      <c r="F562" s="31">
        <f t="shared" ref="F562:H564" si="525">F563</f>
        <v>0</v>
      </c>
      <c r="G562" s="31">
        <f t="shared" si="525"/>
        <v>0</v>
      </c>
      <c r="H562" s="31">
        <f t="shared" si="525"/>
        <v>0</v>
      </c>
      <c r="I562" s="34" t="s">
        <v>101</v>
      </c>
      <c r="J562" s="26"/>
    </row>
    <row r="563" spans="1:10" ht="28.5">
      <c r="A563" s="208">
        <v>45</v>
      </c>
      <c r="B563" s="209" t="s">
        <v>74</v>
      </c>
      <c r="C563" s="182">
        <f t="shared" ref="C563:C564" si="526">C564</f>
        <v>0</v>
      </c>
      <c r="D563" s="32">
        <v>0</v>
      </c>
      <c r="F563" s="32">
        <f t="shared" si="525"/>
        <v>0</v>
      </c>
      <c r="G563" s="32">
        <f t="shared" si="525"/>
        <v>0</v>
      </c>
      <c r="H563" s="32">
        <f t="shared" si="525"/>
        <v>0</v>
      </c>
      <c r="I563" s="273">
        <v>2</v>
      </c>
      <c r="J563" s="274"/>
    </row>
    <row r="564" spans="1:10">
      <c r="A564" s="210">
        <v>451</v>
      </c>
      <c r="B564" s="211" t="s">
        <v>75</v>
      </c>
      <c r="C564" s="30">
        <f t="shared" si="526"/>
        <v>0</v>
      </c>
      <c r="D564" s="30">
        <v>0</v>
      </c>
      <c r="F564" s="30">
        <f t="shared" si="525"/>
        <v>0</v>
      </c>
      <c r="G564" s="30">
        <f t="shared" si="525"/>
        <v>0</v>
      </c>
      <c r="H564" s="30">
        <f t="shared" si="525"/>
        <v>0</v>
      </c>
      <c r="I564" s="34">
        <v>3</v>
      </c>
      <c r="J564" s="26"/>
    </row>
    <row r="565" spans="1:10">
      <c r="A565" s="212">
        <v>4511</v>
      </c>
      <c r="B565" s="213" t="s">
        <v>75</v>
      </c>
      <c r="C565" s="29"/>
      <c r="D565" s="175">
        <v>0</v>
      </c>
      <c r="F565" s="175"/>
      <c r="G565" s="175"/>
      <c r="H565" s="175"/>
      <c r="I565" s="34">
        <v>4</v>
      </c>
      <c r="J565" s="26"/>
    </row>
    <row r="566" spans="1:10" s="271" customFormat="1">
      <c r="A566" s="206">
        <v>581</v>
      </c>
      <c r="B566" s="231" t="s">
        <v>102</v>
      </c>
      <c r="C566" s="31">
        <f t="shared" ref="C566" si="527">C567+C570</f>
        <v>0</v>
      </c>
      <c r="D566" s="31">
        <v>0</v>
      </c>
      <c r="F566" s="31">
        <f t="shared" ref="F566:G566" si="528">F567+F570</f>
        <v>0</v>
      </c>
      <c r="G566" s="31">
        <f t="shared" si="528"/>
        <v>0</v>
      </c>
      <c r="H566" s="31">
        <f t="shared" ref="H566" si="529">H567+H570</f>
        <v>0</v>
      </c>
      <c r="I566" s="270" t="s">
        <v>103</v>
      </c>
      <c r="J566" s="26"/>
    </row>
    <row r="567" spans="1:10" s="271" customFormat="1">
      <c r="A567" s="208">
        <v>32</v>
      </c>
      <c r="B567" s="209" t="s">
        <v>16</v>
      </c>
      <c r="C567" s="182">
        <f t="shared" ref="C567" si="530">C568</f>
        <v>0</v>
      </c>
      <c r="D567" s="32">
        <v>0</v>
      </c>
      <c r="F567" s="32">
        <f t="shared" ref="F567:H567" si="531">F568</f>
        <v>0</v>
      </c>
      <c r="G567" s="32">
        <f t="shared" si="531"/>
        <v>0</v>
      </c>
      <c r="H567" s="32">
        <f t="shared" si="531"/>
        <v>0</v>
      </c>
      <c r="I567" s="34">
        <v>2</v>
      </c>
      <c r="J567" s="26"/>
    </row>
    <row r="568" spans="1:10" s="271" customFormat="1">
      <c r="A568" s="210">
        <v>323</v>
      </c>
      <c r="B568" s="211" t="s">
        <v>17</v>
      </c>
      <c r="C568" s="30">
        <f t="shared" ref="C568" si="532">SUM(C569)</f>
        <v>0</v>
      </c>
      <c r="D568" s="30">
        <v>0</v>
      </c>
      <c r="F568" s="30">
        <f t="shared" ref="F568:H568" si="533">SUM(F569)</f>
        <v>0</v>
      </c>
      <c r="G568" s="30">
        <f t="shared" si="533"/>
        <v>0</v>
      </c>
      <c r="H568" s="30">
        <f t="shared" si="533"/>
        <v>0</v>
      </c>
      <c r="I568" s="270">
        <v>3</v>
      </c>
      <c r="J568" s="26"/>
    </row>
    <row r="569" spans="1:10" s="271" customFormat="1">
      <c r="A569" s="212">
        <v>3237</v>
      </c>
      <c r="B569" s="213" t="s">
        <v>20</v>
      </c>
      <c r="C569" s="29"/>
      <c r="D569" s="175">
        <v>0</v>
      </c>
      <c r="F569" s="175"/>
      <c r="G569" s="175"/>
      <c r="H569" s="175"/>
      <c r="I569" s="270">
        <v>4</v>
      </c>
      <c r="J569" s="26"/>
    </row>
    <row r="570" spans="1:10" s="271" customFormat="1" ht="28.5">
      <c r="A570" s="208">
        <v>45</v>
      </c>
      <c r="B570" s="209" t="s">
        <v>74</v>
      </c>
      <c r="C570" s="182">
        <f t="shared" ref="C570:C571" si="534">C571</f>
        <v>0</v>
      </c>
      <c r="D570" s="32">
        <v>0</v>
      </c>
      <c r="F570" s="32">
        <f t="shared" ref="F570:H571" si="535">F571</f>
        <v>0</v>
      </c>
      <c r="G570" s="32">
        <f t="shared" si="535"/>
        <v>0</v>
      </c>
      <c r="H570" s="32">
        <f t="shared" si="535"/>
        <v>0</v>
      </c>
      <c r="I570" s="270">
        <v>2</v>
      </c>
      <c r="J570" s="26"/>
    </row>
    <row r="571" spans="1:10" s="271" customFormat="1">
      <c r="A571" s="210">
        <v>451</v>
      </c>
      <c r="B571" s="211" t="s">
        <v>75</v>
      </c>
      <c r="C571" s="30">
        <f t="shared" si="534"/>
        <v>0</v>
      </c>
      <c r="D571" s="30">
        <v>0</v>
      </c>
      <c r="F571" s="30">
        <f t="shared" si="535"/>
        <v>0</v>
      </c>
      <c r="G571" s="30">
        <f t="shared" si="535"/>
        <v>0</v>
      </c>
      <c r="H571" s="30">
        <f t="shared" si="535"/>
        <v>0</v>
      </c>
      <c r="I571" s="270">
        <v>3</v>
      </c>
      <c r="J571" s="26"/>
    </row>
    <row r="572" spans="1:10" s="271" customFormat="1">
      <c r="A572" s="212">
        <v>4511</v>
      </c>
      <c r="B572" s="213" t="s">
        <v>75</v>
      </c>
      <c r="C572" s="29">
        <v>0</v>
      </c>
      <c r="D572" s="175">
        <v>0</v>
      </c>
      <c r="F572" s="175"/>
      <c r="G572" s="175"/>
      <c r="H572" s="175"/>
      <c r="I572" s="270">
        <v>4</v>
      </c>
      <c r="J572" s="26"/>
    </row>
    <row r="573" spans="1:10" s="271" customFormat="1">
      <c r="A573" s="206">
        <v>815</v>
      </c>
      <c r="B573" s="207" t="s">
        <v>527</v>
      </c>
      <c r="C573" s="31">
        <f>C574</f>
        <v>2929028</v>
      </c>
      <c r="D573" s="31">
        <v>6548678</v>
      </c>
      <c r="F573" s="31">
        <f>F574</f>
        <v>0</v>
      </c>
      <c r="G573" s="31">
        <f>G574</f>
        <v>0</v>
      </c>
      <c r="H573" s="31">
        <f>H574</f>
        <v>0</v>
      </c>
      <c r="I573" s="34" t="s">
        <v>481</v>
      </c>
      <c r="J573" s="228"/>
    </row>
    <row r="574" spans="1:10" s="271" customFormat="1" ht="28.5">
      <c r="A574" s="208">
        <v>45</v>
      </c>
      <c r="B574" s="209" t="s">
        <v>74</v>
      </c>
      <c r="C574" s="182">
        <f t="shared" ref="C574:C575" si="536">C575</f>
        <v>2929028</v>
      </c>
      <c r="D574" s="32">
        <v>6548678</v>
      </c>
      <c r="F574" s="32">
        <f t="shared" ref="F574:H575" si="537">F575</f>
        <v>0</v>
      </c>
      <c r="G574" s="32">
        <f t="shared" si="537"/>
        <v>0</v>
      </c>
      <c r="H574" s="32">
        <f t="shared" si="537"/>
        <v>0</v>
      </c>
      <c r="I574" s="270">
        <v>2</v>
      </c>
      <c r="J574" s="26"/>
    </row>
    <row r="575" spans="1:10" s="271" customFormat="1">
      <c r="A575" s="210">
        <v>451</v>
      </c>
      <c r="B575" s="211" t="s">
        <v>75</v>
      </c>
      <c r="C575" s="30">
        <f t="shared" si="536"/>
        <v>2929028</v>
      </c>
      <c r="D575" s="30">
        <v>6548678</v>
      </c>
      <c r="F575" s="30">
        <f t="shared" si="537"/>
        <v>0</v>
      </c>
      <c r="G575" s="30">
        <f t="shared" si="537"/>
        <v>0</v>
      </c>
      <c r="H575" s="30">
        <f t="shared" si="537"/>
        <v>0</v>
      </c>
      <c r="I575" s="270">
        <v>3</v>
      </c>
      <c r="J575" s="26"/>
    </row>
    <row r="576" spans="1:10" s="271" customFormat="1">
      <c r="A576" s="212">
        <v>4511</v>
      </c>
      <c r="B576" s="213" t="s">
        <v>75</v>
      </c>
      <c r="C576" s="29">
        <v>2929028</v>
      </c>
      <c r="D576" s="175">
        <v>6548678</v>
      </c>
      <c r="F576" s="175"/>
      <c r="G576" s="175"/>
      <c r="H576" s="175"/>
      <c r="I576" s="270">
        <v>4</v>
      </c>
      <c r="J576" s="26"/>
    </row>
    <row r="577" spans="1:10">
      <c r="A577" s="264">
        <v>26354</v>
      </c>
      <c r="B577" s="265" t="s">
        <v>153</v>
      </c>
      <c r="C577" s="198">
        <f t="shared" ref="C577" si="538">C578+C731</f>
        <v>33418300</v>
      </c>
      <c r="D577" s="198">
        <v>35418101</v>
      </c>
      <c r="E577" s="260"/>
      <c r="F577" s="198">
        <f t="shared" ref="F577:G577" si="539">F578+F731</f>
        <v>0</v>
      </c>
      <c r="G577" s="198">
        <f t="shared" si="539"/>
        <v>0</v>
      </c>
      <c r="H577" s="198">
        <f t="shared" ref="H577" si="540">H578+H731</f>
        <v>0</v>
      </c>
      <c r="I577" s="199" t="s">
        <v>5</v>
      </c>
      <c r="J577" s="26"/>
    </row>
    <row r="578" spans="1:10" ht="28.5">
      <c r="A578" s="200">
        <v>3601</v>
      </c>
      <c r="B578" s="201" t="s">
        <v>6</v>
      </c>
      <c r="C578" s="202">
        <f t="shared" ref="C578" si="541">C579</f>
        <v>32916548</v>
      </c>
      <c r="D578" s="202">
        <v>34640549</v>
      </c>
      <c r="F578" s="202">
        <f t="shared" ref="F578:H578" si="542">F579</f>
        <v>0</v>
      </c>
      <c r="G578" s="202">
        <f t="shared" si="542"/>
        <v>0</v>
      </c>
      <c r="H578" s="202">
        <f t="shared" si="542"/>
        <v>0</v>
      </c>
      <c r="I578" s="34" t="s">
        <v>7</v>
      </c>
      <c r="J578" s="26"/>
    </row>
    <row r="579" spans="1:10" ht="28.5">
      <c r="A579" s="203" t="s">
        <v>154</v>
      </c>
      <c r="B579" s="204" t="s">
        <v>137</v>
      </c>
      <c r="C579" s="205">
        <f t="shared" ref="C579" si="543">C580+C655+C723+C727</f>
        <v>32916548</v>
      </c>
      <c r="D579" s="205">
        <v>34640549</v>
      </c>
      <c r="F579" s="205">
        <f t="shared" ref="F579:G579" si="544">F580+F655+F723+F727</f>
        <v>0</v>
      </c>
      <c r="G579" s="205">
        <f t="shared" si="544"/>
        <v>0</v>
      </c>
      <c r="H579" s="205">
        <f t="shared" ref="H579" si="545">H580+H655+H723+H727</f>
        <v>0</v>
      </c>
      <c r="I579" s="34" t="s">
        <v>8</v>
      </c>
      <c r="J579" s="26"/>
    </row>
    <row r="580" spans="1:10">
      <c r="A580" s="206">
        <v>31</v>
      </c>
      <c r="B580" s="207" t="s">
        <v>63</v>
      </c>
      <c r="C580" s="31">
        <f t="shared" ref="C580" si="546">C581+C589+C618+C625+C628+C645+C652</f>
        <v>10023536</v>
      </c>
      <c r="D580" s="31">
        <v>9568536</v>
      </c>
      <c r="F580" s="31">
        <f t="shared" ref="F580:G580" si="547">F581+F589+F618+F625+F628+F645+F652</f>
        <v>0</v>
      </c>
      <c r="G580" s="31">
        <f t="shared" si="547"/>
        <v>0</v>
      </c>
      <c r="H580" s="31">
        <f t="shared" ref="H580" si="548">H581+H589+H618+H625+H628+H645+H652</f>
        <v>0</v>
      </c>
      <c r="I580" s="34" t="s">
        <v>64</v>
      </c>
      <c r="J580" s="26"/>
    </row>
    <row r="581" spans="1:10">
      <c r="A581" s="208">
        <v>31</v>
      </c>
      <c r="B581" s="209" t="s">
        <v>44</v>
      </c>
      <c r="C581" s="182">
        <f t="shared" ref="C581" si="549">C582+C584+C586</f>
        <v>3687509</v>
      </c>
      <c r="D581" s="32">
        <v>4667509</v>
      </c>
      <c r="F581" s="32">
        <f t="shared" ref="F581:G581" si="550">F582+F584+F586</f>
        <v>0</v>
      </c>
      <c r="G581" s="32">
        <f t="shared" si="550"/>
        <v>0</v>
      </c>
      <c r="H581" s="32">
        <f t="shared" ref="H581" si="551">H582+H584+H586</f>
        <v>0</v>
      </c>
      <c r="I581" s="34">
        <v>2</v>
      </c>
      <c r="J581" s="26"/>
    </row>
    <row r="582" spans="1:10">
      <c r="A582" s="210">
        <v>311</v>
      </c>
      <c r="B582" s="211" t="s">
        <v>45</v>
      </c>
      <c r="C582" s="30">
        <f t="shared" ref="C582" si="552">C583</f>
        <v>3031721</v>
      </c>
      <c r="D582" s="30">
        <v>3831721</v>
      </c>
      <c r="F582" s="30">
        <f t="shared" ref="F582:H582" si="553">F583</f>
        <v>0</v>
      </c>
      <c r="G582" s="30">
        <f t="shared" si="553"/>
        <v>0</v>
      </c>
      <c r="H582" s="30">
        <f t="shared" si="553"/>
        <v>0</v>
      </c>
      <c r="I582" s="34">
        <v>3</v>
      </c>
      <c r="J582" s="26"/>
    </row>
    <row r="583" spans="1:10">
      <c r="A583" s="212">
        <v>3111</v>
      </c>
      <c r="B583" s="213" t="s">
        <v>46</v>
      </c>
      <c r="C583" s="225">
        <v>3031721</v>
      </c>
      <c r="D583" s="175">
        <v>3831721</v>
      </c>
      <c r="F583" s="627"/>
      <c r="G583" s="627"/>
      <c r="H583" s="627"/>
      <c r="I583" s="34">
        <v>4</v>
      </c>
      <c r="J583" s="26"/>
    </row>
    <row r="584" spans="1:10">
      <c r="A584" s="210">
        <v>312</v>
      </c>
      <c r="B584" s="211" t="s">
        <v>67</v>
      </c>
      <c r="C584" s="30">
        <f t="shared" ref="C584" si="554">C585</f>
        <v>159267</v>
      </c>
      <c r="D584" s="30">
        <v>209267</v>
      </c>
      <c r="F584" s="30">
        <f t="shared" ref="F584:H584" si="555">F585</f>
        <v>0</v>
      </c>
      <c r="G584" s="30">
        <f t="shared" si="555"/>
        <v>0</v>
      </c>
      <c r="H584" s="30">
        <f t="shared" si="555"/>
        <v>0</v>
      </c>
      <c r="I584" s="34">
        <v>3</v>
      </c>
      <c r="J584" s="26"/>
    </row>
    <row r="585" spans="1:10">
      <c r="A585" s="212">
        <v>3121</v>
      </c>
      <c r="B585" s="213" t="s">
        <v>67</v>
      </c>
      <c r="C585" s="225">
        <v>159267</v>
      </c>
      <c r="D585" s="175">
        <v>209267</v>
      </c>
      <c r="F585" s="627"/>
      <c r="G585" s="627"/>
      <c r="H585" s="627"/>
      <c r="I585" s="34">
        <v>4</v>
      </c>
      <c r="J585" s="26"/>
    </row>
    <row r="586" spans="1:10">
      <c r="A586" s="210">
        <v>313</v>
      </c>
      <c r="B586" s="211" t="s">
        <v>48</v>
      </c>
      <c r="C586" s="30">
        <f t="shared" ref="C586" si="556">SUM(C587:C588)</f>
        <v>496521</v>
      </c>
      <c r="D586" s="30">
        <v>626521</v>
      </c>
      <c r="F586" s="30">
        <f t="shared" ref="F586:G586" si="557">SUM(F587:F588)</f>
        <v>0</v>
      </c>
      <c r="G586" s="30">
        <f t="shared" si="557"/>
        <v>0</v>
      </c>
      <c r="H586" s="30">
        <f t="shared" ref="H586" si="558">SUM(H587:H588)</f>
        <v>0</v>
      </c>
      <c r="I586" s="34">
        <v>3</v>
      </c>
      <c r="J586" s="26"/>
    </row>
    <row r="587" spans="1:10">
      <c r="A587" s="212">
        <v>3132</v>
      </c>
      <c r="B587" s="213" t="s">
        <v>49</v>
      </c>
      <c r="C587" s="225">
        <v>496521</v>
      </c>
      <c r="D587" s="175">
        <v>626521</v>
      </c>
      <c r="F587" s="627"/>
      <c r="G587" s="627"/>
      <c r="H587" s="627"/>
      <c r="I587" s="34">
        <v>4</v>
      </c>
      <c r="J587" s="26"/>
    </row>
    <row r="588" spans="1:10" ht="28.5">
      <c r="A588" s="212">
        <v>3133</v>
      </c>
      <c r="B588" s="213" t="s">
        <v>119</v>
      </c>
      <c r="C588" s="225"/>
      <c r="D588" s="175">
        <v>0</v>
      </c>
      <c r="F588" s="627"/>
      <c r="G588" s="627"/>
      <c r="H588" s="627"/>
      <c r="I588" s="34">
        <v>4</v>
      </c>
      <c r="J588" s="26"/>
    </row>
    <row r="589" spans="1:10">
      <c r="A589" s="208">
        <v>32</v>
      </c>
      <c r="B589" s="209" t="s">
        <v>16</v>
      </c>
      <c r="C589" s="182">
        <f t="shared" ref="C589" si="559">C590+C595+C602+C612</f>
        <v>3477404</v>
      </c>
      <c r="D589" s="32">
        <v>2928404</v>
      </c>
      <c r="F589" s="32">
        <f t="shared" ref="F589:G589" si="560">F590+F595+F602+F612</f>
        <v>0</v>
      </c>
      <c r="G589" s="32">
        <f t="shared" si="560"/>
        <v>0</v>
      </c>
      <c r="H589" s="32">
        <f t="shared" ref="H589" si="561">H590+H595+H602+H612</f>
        <v>0</v>
      </c>
      <c r="I589" s="34">
        <v>2</v>
      </c>
      <c r="J589" s="26"/>
    </row>
    <row r="590" spans="1:10">
      <c r="A590" s="210">
        <v>321</v>
      </c>
      <c r="B590" s="211" t="s">
        <v>27</v>
      </c>
      <c r="C590" s="30">
        <f t="shared" ref="C590" si="562">SUM(C591:C594)</f>
        <v>130880</v>
      </c>
      <c r="D590" s="30">
        <v>138880</v>
      </c>
      <c r="F590" s="30">
        <f t="shared" ref="F590:G590" si="563">SUM(F591:F594)</f>
        <v>0</v>
      </c>
      <c r="G590" s="30">
        <f t="shared" si="563"/>
        <v>0</v>
      </c>
      <c r="H590" s="30">
        <f t="shared" ref="H590" si="564">SUM(H591:H594)</f>
        <v>0</v>
      </c>
      <c r="I590" s="34">
        <v>3</v>
      </c>
      <c r="J590" s="26"/>
    </row>
    <row r="591" spans="1:10">
      <c r="A591" s="212">
        <v>3211</v>
      </c>
      <c r="B591" s="213" t="s">
        <v>28</v>
      </c>
      <c r="C591" s="225">
        <v>6029</v>
      </c>
      <c r="D591" s="175">
        <v>6029</v>
      </c>
      <c r="F591" s="627"/>
      <c r="G591" s="627"/>
      <c r="H591" s="627"/>
      <c r="I591" s="34">
        <v>4</v>
      </c>
      <c r="J591" s="26"/>
    </row>
    <row r="592" spans="1:10" ht="28.5">
      <c r="A592" s="212">
        <v>3212</v>
      </c>
      <c r="B592" s="213" t="s">
        <v>50</v>
      </c>
      <c r="C592" s="225">
        <v>109593</v>
      </c>
      <c r="D592" s="175">
        <v>114593</v>
      </c>
      <c r="F592" s="627"/>
      <c r="G592" s="627"/>
      <c r="H592" s="627"/>
      <c r="I592" s="34">
        <v>4</v>
      </c>
      <c r="J592" s="26"/>
    </row>
    <row r="593" spans="1:10">
      <c r="A593" s="212">
        <v>3213</v>
      </c>
      <c r="B593" s="213" t="s">
        <v>54</v>
      </c>
      <c r="C593" s="225">
        <v>13781</v>
      </c>
      <c r="D593" s="175">
        <v>16781</v>
      </c>
      <c r="F593" s="627"/>
      <c r="G593" s="627"/>
      <c r="H593" s="627"/>
      <c r="I593" s="34">
        <v>4</v>
      </c>
      <c r="J593" s="26"/>
    </row>
    <row r="594" spans="1:10">
      <c r="A594" s="212">
        <v>3214</v>
      </c>
      <c r="B594" s="213" t="s">
        <v>108</v>
      </c>
      <c r="C594" s="225">
        <v>1477</v>
      </c>
      <c r="D594" s="175">
        <v>1477</v>
      </c>
      <c r="F594" s="627"/>
      <c r="G594" s="627"/>
      <c r="H594" s="627"/>
      <c r="I594" s="34">
        <v>4</v>
      </c>
      <c r="J594" s="26"/>
    </row>
    <row r="595" spans="1:10">
      <c r="A595" s="210">
        <v>322</v>
      </c>
      <c r="B595" s="211" t="s">
        <v>42</v>
      </c>
      <c r="C595" s="30">
        <f t="shared" ref="C595" si="565">SUM(C596:C601)</f>
        <v>2679901</v>
      </c>
      <c r="D595" s="30">
        <v>2241901</v>
      </c>
      <c r="F595" s="30">
        <f t="shared" ref="F595:G595" si="566">SUM(F596:F601)</f>
        <v>0</v>
      </c>
      <c r="G595" s="30">
        <f t="shared" si="566"/>
        <v>0</v>
      </c>
      <c r="H595" s="30">
        <f t="shared" ref="H595" si="567">SUM(H596:H601)</f>
        <v>0</v>
      </c>
      <c r="I595" s="34">
        <v>3</v>
      </c>
      <c r="J595" s="26"/>
    </row>
    <row r="596" spans="1:10">
      <c r="A596" s="212">
        <v>3221</v>
      </c>
      <c r="B596" s="213" t="s">
        <v>43</v>
      </c>
      <c r="C596" s="225">
        <v>28319</v>
      </c>
      <c r="D596" s="175">
        <v>15319</v>
      </c>
      <c r="F596" s="627"/>
      <c r="G596" s="627"/>
      <c r="H596" s="627"/>
      <c r="I596" s="34">
        <v>4</v>
      </c>
      <c r="J596" s="26"/>
    </row>
    <row r="597" spans="1:10">
      <c r="A597" s="212">
        <v>3222</v>
      </c>
      <c r="B597" s="213" t="s">
        <v>91</v>
      </c>
      <c r="C597" s="225">
        <v>1874540</v>
      </c>
      <c r="D597" s="175">
        <v>1724540</v>
      </c>
      <c r="F597" s="627"/>
      <c r="G597" s="627"/>
      <c r="H597" s="627"/>
      <c r="I597" s="34">
        <v>4</v>
      </c>
      <c r="J597" s="26"/>
    </row>
    <row r="598" spans="1:10">
      <c r="A598" s="212">
        <v>3223</v>
      </c>
      <c r="B598" s="213" t="s">
        <v>109</v>
      </c>
      <c r="C598" s="225">
        <v>707436</v>
      </c>
      <c r="D598" s="175">
        <v>432436</v>
      </c>
      <c r="F598" s="627"/>
      <c r="G598" s="627"/>
      <c r="H598" s="627"/>
      <c r="I598" s="34">
        <v>4</v>
      </c>
      <c r="J598" s="26"/>
    </row>
    <row r="599" spans="1:10" ht="28.5">
      <c r="A599" s="212">
        <v>3224</v>
      </c>
      <c r="B599" s="213" t="s">
        <v>110</v>
      </c>
      <c r="C599" s="225">
        <v>44789</v>
      </c>
      <c r="D599" s="175">
        <v>44789</v>
      </c>
      <c r="F599" s="627"/>
      <c r="G599" s="627"/>
      <c r="H599" s="627"/>
      <c r="I599" s="34">
        <v>4</v>
      </c>
      <c r="J599" s="26"/>
    </row>
    <row r="600" spans="1:10">
      <c r="A600" s="212">
        <v>3225</v>
      </c>
      <c r="B600" s="213" t="s">
        <v>92</v>
      </c>
      <c r="C600" s="225">
        <v>4909</v>
      </c>
      <c r="D600" s="175">
        <v>4909</v>
      </c>
      <c r="F600" s="627"/>
      <c r="G600" s="627"/>
      <c r="H600" s="627"/>
      <c r="I600" s="34">
        <v>4</v>
      </c>
      <c r="J600" s="26"/>
    </row>
    <row r="601" spans="1:10">
      <c r="A601" s="212">
        <v>3227</v>
      </c>
      <c r="B601" s="213" t="s">
        <v>93</v>
      </c>
      <c r="C601" s="225">
        <v>19908</v>
      </c>
      <c r="D601" s="175">
        <v>19908</v>
      </c>
      <c r="F601" s="627"/>
      <c r="G601" s="627"/>
      <c r="H601" s="627"/>
      <c r="I601" s="34">
        <v>4</v>
      </c>
      <c r="J601" s="26"/>
    </row>
    <row r="602" spans="1:10">
      <c r="A602" s="210">
        <v>323</v>
      </c>
      <c r="B602" s="211" t="s">
        <v>17</v>
      </c>
      <c r="C602" s="30">
        <f t="shared" ref="C602" si="568">SUM(C603:C611)</f>
        <v>611871</v>
      </c>
      <c r="D602" s="30">
        <v>491871</v>
      </c>
      <c r="F602" s="30">
        <f t="shared" ref="F602:G602" si="569">SUM(F603:F611)</f>
        <v>0</v>
      </c>
      <c r="G602" s="30">
        <f t="shared" si="569"/>
        <v>0</v>
      </c>
      <c r="H602" s="30">
        <f t="shared" ref="H602" si="570">SUM(H603:H611)</f>
        <v>0</v>
      </c>
      <c r="I602" s="34">
        <v>3</v>
      </c>
      <c r="J602" s="26"/>
    </row>
    <row r="603" spans="1:10">
      <c r="A603" s="212">
        <v>3231</v>
      </c>
      <c r="B603" s="213" t="s">
        <v>18</v>
      </c>
      <c r="C603" s="225">
        <v>7963</v>
      </c>
      <c r="D603" s="175">
        <v>5963</v>
      </c>
      <c r="F603" s="627"/>
      <c r="G603" s="627"/>
      <c r="H603" s="627"/>
      <c r="I603" s="34">
        <v>4</v>
      </c>
      <c r="J603" s="26"/>
    </row>
    <row r="604" spans="1:10">
      <c r="A604" s="212">
        <v>3232</v>
      </c>
      <c r="B604" s="213" t="s">
        <v>105</v>
      </c>
      <c r="C604" s="225">
        <v>359267</v>
      </c>
      <c r="D604" s="175">
        <v>329267</v>
      </c>
      <c r="F604" s="627"/>
      <c r="G604" s="627"/>
      <c r="H604" s="627"/>
      <c r="I604" s="34">
        <v>4</v>
      </c>
      <c r="J604" s="26"/>
    </row>
    <row r="605" spans="1:10">
      <c r="A605" s="212">
        <v>3233</v>
      </c>
      <c r="B605" s="213" t="s">
        <v>19</v>
      </c>
      <c r="C605" s="225">
        <v>6459</v>
      </c>
      <c r="D605" s="175">
        <v>6459</v>
      </c>
      <c r="F605" s="627"/>
      <c r="G605" s="627"/>
      <c r="H605" s="627"/>
      <c r="I605" s="34">
        <v>4</v>
      </c>
      <c r="J605" s="26"/>
    </row>
    <row r="606" spans="1:10">
      <c r="A606" s="212">
        <v>3234</v>
      </c>
      <c r="B606" s="213" t="s">
        <v>111</v>
      </c>
      <c r="C606" s="225">
        <v>68181</v>
      </c>
      <c r="D606" s="175">
        <v>38181</v>
      </c>
      <c r="F606" s="627"/>
      <c r="G606" s="627"/>
      <c r="H606" s="627"/>
      <c r="I606" s="34">
        <v>4</v>
      </c>
      <c r="J606" s="26"/>
    </row>
    <row r="607" spans="1:10">
      <c r="A607" s="212">
        <v>3235</v>
      </c>
      <c r="B607" s="213" t="s">
        <v>68</v>
      </c>
      <c r="C607" s="225">
        <v>39725</v>
      </c>
      <c r="D607" s="175">
        <v>24725</v>
      </c>
      <c r="F607" s="627"/>
      <c r="G607" s="627"/>
      <c r="H607" s="627"/>
      <c r="I607" s="34">
        <v>4</v>
      </c>
      <c r="J607" s="26"/>
    </row>
    <row r="608" spans="1:10">
      <c r="A608" s="212">
        <v>3236</v>
      </c>
      <c r="B608" s="213" t="s">
        <v>56</v>
      </c>
      <c r="C608" s="225">
        <v>10551</v>
      </c>
      <c r="D608" s="175">
        <v>10551</v>
      </c>
      <c r="F608" s="627"/>
      <c r="G608" s="627"/>
      <c r="H608" s="627"/>
      <c r="I608" s="34">
        <v>4</v>
      </c>
      <c r="J608" s="26"/>
    </row>
    <row r="609" spans="1:10">
      <c r="A609" s="212">
        <v>3237</v>
      </c>
      <c r="B609" s="213" t="s">
        <v>20</v>
      </c>
      <c r="C609" s="225">
        <v>13272</v>
      </c>
      <c r="D609" s="175">
        <v>13272</v>
      </c>
      <c r="F609" s="627"/>
      <c r="G609" s="627"/>
      <c r="H609" s="627"/>
      <c r="I609" s="34">
        <v>4</v>
      </c>
      <c r="J609" s="26"/>
    </row>
    <row r="610" spans="1:10">
      <c r="A610" s="212">
        <v>3238</v>
      </c>
      <c r="B610" s="213" t="s">
        <v>51</v>
      </c>
      <c r="C610" s="225">
        <v>13272</v>
      </c>
      <c r="D610" s="175">
        <v>10272</v>
      </c>
      <c r="F610" s="627"/>
      <c r="G610" s="627"/>
      <c r="H610" s="627"/>
      <c r="I610" s="34">
        <v>4</v>
      </c>
      <c r="J610" s="26"/>
    </row>
    <row r="611" spans="1:10">
      <c r="A611" s="212">
        <v>3239</v>
      </c>
      <c r="B611" s="213" t="s">
        <v>21</v>
      </c>
      <c r="C611" s="225">
        <v>93181</v>
      </c>
      <c r="D611" s="175">
        <v>53181</v>
      </c>
      <c r="F611" s="627"/>
      <c r="G611" s="627"/>
      <c r="H611" s="627"/>
      <c r="I611" s="34">
        <v>4</v>
      </c>
      <c r="J611" s="26"/>
    </row>
    <row r="612" spans="1:10">
      <c r="A612" s="210">
        <v>329</v>
      </c>
      <c r="B612" s="211" t="s">
        <v>23</v>
      </c>
      <c r="C612" s="30">
        <f t="shared" ref="C612" si="571">SUM(C613:C617)</f>
        <v>54752</v>
      </c>
      <c r="D612" s="30">
        <v>55752</v>
      </c>
      <c r="F612" s="30">
        <f t="shared" ref="F612:G612" si="572">SUM(F613:F617)</f>
        <v>0</v>
      </c>
      <c r="G612" s="30">
        <f t="shared" si="572"/>
        <v>0</v>
      </c>
      <c r="H612" s="30">
        <f t="shared" ref="H612" si="573">SUM(H613:H617)</f>
        <v>0</v>
      </c>
      <c r="I612" s="34">
        <v>3</v>
      </c>
      <c r="J612" s="26"/>
    </row>
    <row r="613" spans="1:10">
      <c r="A613" s="212">
        <v>3292</v>
      </c>
      <c r="B613" s="213" t="s">
        <v>112</v>
      </c>
      <c r="C613" s="225">
        <v>7569</v>
      </c>
      <c r="D613" s="175">
        <v>7569</v>
      </c>
      <c r="F613" s="627"/>
      <c r="G613" s="627"/>
      <c r="H613" s="627"/>
      <c r="I613" s="34">
        <v>4</v>
      </c>
      <c r="J613" s="26"/>
    </row>
    <row r="614" spans="1:10">
      <c r="A614" s="212">
        <v>3293</v>
      </c>
      <c r="B614" s="213" t="s">
        <v>29</v>
      </c>
      <c r="C614" s="225">
        <v>66</v>
      </c>
      <c r="D614" s="175">
        <v>66</v>
      </c>
      <c r="F614" s="627"/>
      <c r="G614" s="627"/>
      <c r="H614" s="627"/>
      <c r="I614" s="34">
        <v>4</v>
      </c>
      <c r="J614" s="26"/>
    </row>
    <row r="615" spans="1:10">
      <c r="A615" s="212">
        <v>3294</v>
      </c>
      <c r="B615" s="213" t="s">
        <v>55</v>
      </c>
      <c r="C615" s="225">
        <v>664</v>
      </c>
      <c r="D615" s="175">
        <v>1664</v>
      </c>
      <c r="F615" s="627"/>
      <c r="G615" s="627"/>
      <c r="H615" s="627"/>
      <c r="I615" s="34">
        <v>4</v>
      </c>
      <c r="J615" s="26"/>
    </row>
    <row r="616" spans="1:10">
      <c r="A616" s="212">
        <v>3295</v>
      </c>
      <c r="B616" s="213" t="s">
        <v>113</v>
      </c>
      <c r="C616" s="225">
        <v>39817</v>
      </c>
      <c r="D616" s="175">
        <v>39817</v>
      </c>
      <c r="F616" s="627"/>
      <c r="G616" s="627"/>
      <c r="H616" s="627"/>
      <c r="I616" s="34">
        <v>4</v>
      </c>
      <c r="J616" s="26"/>
    </row>
    <row r="617" spans="1:10">
      <c r="A617" s="212">
        <v>3299</v>
      </c>
      <c r="B617" s="213" t="s">
        <v>23</v>
      </c>
      <c r="C617" s="225">
        <v>6636</v>
      </c>
      <c r="D617" s="175">
        <v>6636</v>
      </c>
      <c r="F617" s="627"/>
      <c r="G617" s="627"/>
      <c r="H617" s="627"/>
      <c r="I617" s="34">
        <v>4</v>
      </c>
      <c r="J617" s="26"/>
    </row>
    <row r="618" spans="1:10">
      <c r="A618" s="208">
        <v>34</v>
      </c>
      <c r="B618" s="209" t="s">
        <v>114</v>
      </c>
      <c r="C618" s="182">
        <f t="shared" ref="C618" si="574">C619+C622</f>
        <v>677</v>
      </c>
      <c r="D618" s="32">
        <v>677</v>
      </c>
      <c r="F618" s="32">
        <f t="shared" ref="F618:G618" si="575">F619+F622</f>
        <v>0</v>
      </c>
      <c r="G618" s="32">
        <f t="shared" si="575"/>
        <v>0</v>
      </c>
      <c r="H618" s="32">
        <f t="shared" ref="H618" si="576">H619+H622</f>
        <v>0</v>
      </c>
      <c r="I618" s="34">
        <v>2</v>
      </c>
      <c r="J618" s="26"/>
    </row>
    <row r="619" spans="1:10">
      <c r="A619" s="210">
        <v>342</v>
      </c>
      <c r="B619" s="211" t="s">
        <v>155</v>
      </c>
      <c r="C619" s="30">
        <f t="shared" ref="C619" si="577">SUM(C620:C621)</f>
        <v>0</v>
      </c>
      <c r="D619" s="30">
        <v>0</v>
      </c>
      <c r="F619" s="30">
        <f t="shared" ref="F619:G619" si="578">SUM(F620:F621)</f>
        <v>0</v>
      </c>
      <c r="G619" s="30">
        <f t="shared" si="578"/>
        <v>0</v>
      </c>
      <c r="H619" s="30">
        <f t="shared" ref="H619" si="579">SUM(H620:H621)</f>
        <v>0</v>
      </c>
      <c r="I619" s="34">
        <v>3</v>
      </c>
      <c r="J619" s="26"/>
    </row>
    <row r="620" spans="1:10" ht="42.75">
      <c r="A620" s="212">
        <v>3422</v>
      </c>
      <c r="B620" s="213" t="s">
        <v>156</v>
      </c>
      <c r="C620" s="225">
        <v>0</v>
      </c>
      <c r="D620" s="175">
        <v>0</v>
      </c>
      <c r="F620" s="627"/>
      <c r="G620" s="627"/>
      <c r="H620" s="627"/>
      <c r="I620" s="34">
        <v>4</v>
      </c>
      <c r="J620" s="26"/>
    </row>
    <row r="621" spans="1:10" ht="42.75">
      <c r="A621" s="212">
        <v>3423</v>
      </c>
      <c r="B621" s="213" t="s">
        <v>157</v>
      </c>
      <c r="C621" s="225">
        <v>0</v>
      </c>
      <c r="D621" s="175">
        <v>0</v>
      </c>
      <c r="F621" s="627"/>
      <c r="G621" s="627"/>
      <c r="H621" s="627"/>
      <c r="I621" s="34">
        <v>4</v>
      </c>
      <c r="J621" s="26"/>
    </row>
    <row r="622" spans="1:10">
      <c r="A622" s="210">
        <v>343</v>
      </c>
      <c r="B622" s="211" t="s">
        <v>115</v>
      </c>
      <c r="C622" s="30">
        <f t="shared" ref="C622" si="580">SUM(C623:C624)</f>
        <v>677</v>
      </c>
      <c r="D622" s="30">
        <v>677</v>
      </c>
      <c r="F622" s="30">
        <f t="shared" ref="F622:G622" si="581">SUM(F623:F624)</f>
        <v>0</v>
      </c>
      <c r="G622" s="30">
        <f t="shared" si="581"/>
        <v>0</v>
      </c>
      <c r="H622" s="30">
        <f t="shared" ref="H622" si="582">SUM(H623:H624)</f>
        <v>0</v>
      </c>
      <c r="I622" s="34">
        <v>3</v>
      </c>
      <c r="J622" s="26"/>
    </row>
    <row r="623" spans="1:10">
      <c r="A623" s="212">
        <v>3431</v>
      </c>
      <c r="B623" s="216" t="s">
        <v>116</v>
      </c>
      <c r="C623" s="29">
        <v>13</v>
      </c>
      <c r="D623" s="175">
        <v>13</v>
      </c>
      <c r="F623" s="175"/>
      <c r="G623" s="175"/>
      <c r="H623" s="175"/>
      <c r="I623" s="34">
        <v>4</v>
      </c>
      <c r="J623" s="26"/>
    </row>
    <row r="624" spans="1:10" ht="28.5">
      <c r="A624" s="212">
        <v>3432</v>
      </c>
      <c r="B624" s="216" t="s">
        <v>135</v>
      </c>
      <c r="C624" s="29">
        <v>664</v>
      </c>
      <c r="D624" s="175">
        <v>664</v>
      </c>
      <c r="F624" s="175"/>
      <c r="G624" s="175"/>
      <c r="H624" s="175"/>
      <c r="I624" s="34">
        <v>4</v>
      </c>
      <c r="J624" s="26"/>
    </row>
    <row r="625" spans="1:10">
      <c r="A625" s="208">
        <v>38</v>
      </c>
      <c r="B625" s="209" t="s">
        <v>11</v>
      </c>
      <c r="C625" s="182">
        <f t="shared" ref="C625:C626" si="583">C626</f>
        <v>664</v>
      </c>
      <c r="D625" s="32">
        <v>664</v>
      </c>
      <c r="F625" s="32">
        <f t="shared" ref="F625:H626" si="584">F626</f>
        <v>0</v>
      </c>
      <c r="G625" s="32">
        <f t="shared" si="584"/>
        <v>0</v>
      </c>
      <c r="H625" s="32">
        <f t="shared" si="584"/>
        <v>0</v>
      </c>
      <c r="I625" s="34">
        <v>2</v>
      </c>
      <c r="J625" s="26"/>
    </row>
    <row r="626" spans="1:10">
      <c r="A626" s="210">
        <v>383</v>
      </c>
      <c r="B626" s="211" t="s">
        <v>121</v>
      </c>
      <c r="C626" s="30">
        <f t="shared" si="583"/>
        <v>664</v>
      </c>
      <c r="D626" s="30">
        <v>664</v>
      </c>
      <c r="F626" s="30">
        <f t="shared" si="584"/>
        <v>0</v>
      </c>
      <c r="G626" s="30">
        <f t="shared" si="584"/>
        <v>0</v>
      </c>
      <c r="H626" s="30">
        <f t="shared" si="584"/>
        <v>0</v>
      </c>
      <c r="I626" s="34">
        <v>3</v>
      </c>
      <c r="J626" s="26"/>
    </row>
    <row r="627" spans="1:10">
      <c r="A627" s="212">
        <v>3831</v>
      </c>
      <c r="B627" s="216" t="s">
        <v>122</v>
      </c>
      <c r="C627" s="29">
        <v>664</v>
      </c>
      <c r="D627" s="175">
        <v>664</v>
      </c>
      <c r="F627" s="175"/>
      <c r="G627" s="175"/>
      <c r="H627" s="175"/>
      <c r="I627" s="34">
        <v>4</v>
      </c>
      <c r="J627" s="26"/>
    </row>
    <row r="628" spans="1:10" ht="28.5">
      <c r="A628" s="208">
        <v>42</v>
      </c>
      <c r="B628" s="209" t="s">
        <v>30</v>
      </c>
      <c r="C628" s="182">
        <f t="shared" ref="C628" si="585">C632+C640+C642+C629</f>
        <v>1198911</v>
      </c>
      <c r="D628" s="32">
        <v>1012911</v>
      </c>
      <c r="F628" s="32">
        <f t="shared" ref="F628:G628" si="586">F632+F640+F642+F629</f>
        <v>0</v>
      </c>
      <c r="G628" s="32">
        <f t="shared" si="586"/>
        <v>0</v>
      </c>
      <c r="H628" s="32">
        <f t="shared" ref="H628" si="587">H632+H640+H642+H629</f>
        <v>0</v>
      </c>
      <c r="I628" s="34">
        <v>2</v>
      </c>
      <c r="J628" s="26"/>
    </row>
    <row r="629" spans="1:10">
      <c r="A629" s="210">
        <v>421</v>
      </c>
      <c r="B629" s="211" t="s">
        <v>96</v>
      </c>
      <c r="C629" s="30">
        <f t="shared" ref="C629" si="588">C630+C631</f>
        <v>797133</v>
      </c>
      <c r="D629" s="30">
        <v>497133</v>
      </c>
      <c r="F629" s="30">
        <f t="shared" ref="F629:G629" si="589">F630+F631</f>
        <v>0</v>
      </c>
      <c r="G629" s="30">
        <f t="shared" si="589"/>
        <v>0</v>
      </c>
      <c r="H629" s="30">
        <f t="shared" ref="H629" si="590">H630+H631</f>
        <v>0</v>
      </c>
      <c r="I629" s="34">
        <v>3</v>
      </c>
      <c r="J629" s="26"/>
    </row>
    <row r="630" spans="1:10">
      <c r="A630" s="212">
        <v>4212</v>
      </c>
      <c r="B630" s="213" t="s">
        <v>97</v>
      </c>
      <c r="C630" s="225">
        <v>133</v>
      </c>
      <c r="D630" s="175">
        <v>133</v>
      </c>
      <c r="F630" s="627"/>
      <c r="G630" s="627"/>
      <c r="H630" s="627"/>
      <c r="I630" s="34">
        <v>4</v>
      </c>
      <c r="J630" s="26"/>
    </row>
    <row r="631" spans="1:10">
      <c r="A631" s="212">
        <v>4214</v>
      </c>
      <c r="B631" s="213" t="s">
        <v>158</v>
      </c>
      <c r="C631" s="225">
        <v>797000</v>
      </c>
      <c r="D631" s="175">
        <v>497000</v>
      </c>
      <c r="F631" s="627"/>
      <c r="G631" s="627"/>
      <c r="H631" s="627"/>
      <c r="I631" s="34">
        <v>4</v>
      </c>
      <c r="J631" s="26"/>
    </row>
    <row r="632" spans="1:10">
      <c r="A632" s="210">
        <v>422</v>
      </c>
      <c r="B632" s="211" t="s">
        <v>57</v>
      </c>
      <c r="C632" s="30">
        <f t="shared" ref="C632" si="591">SUM(C633:C639)</f>
        <v>306255</v>
      </c>
      <c r="D632" s="30">
        <v>420255</v>
      </c>
      <c r="F632" s="30">
        <f t="shared" ref="F632:G632" si="592">SUM(F633:F639)</f>
        <v>0</v>
      </c>
      <c r="G632" s="30">
        <f t="shared" si="592"/>
        <v>0</v>
      </c>
      <c r="H632" s="30">
        <f t="shared" ref="H632" si="593">SUM(H633:H639)</f>
        <v>0</v>
      </c>
      <c r="I632" s="34">
        <v>3</v>
      </c>
      <c r="J632" s="26"/>
    </row>
    <row r="633" spans="1:10">
      <c r="A633" s="212">
        <v>4221</v>
      </c>
      <c r="B633" s="213" t="s">
        <v>65</v>
      </c>
      <c r="C633" s="225">
        <v>139674</v>
      </c>
      <c r="D633" s="175">
        <v>139674</v>
      </c>
      <c r="F633" s="627"/>
      <c r="G633" s="627"/>
      <c r="H633" s="627"/>
      <c r="I633" s="34">
        <v>4</v>
      </c>
      <c r="J633" s="26"/>
    </row>
    <row r="634" spans="1:10">
      <c r="A634" s="212">
        <v>4222</v>
      </c>
      <c r="B634" s="213" t="s">
        <v>73</v>
      </c>
      <c r="C634" s="225">
        <v>4133</v>
      </c>
      <c r="D634" s="175">
        <v>4133</v>
      </c>
      <c r="F634" s="627"/>
      <c r="G634" s="627"/>
      <c r="H634" s="627"/>
      <c r="I634" s="34">
        <v>4</v>
      </c>
      <c r="J634" s="26"/>
    </row>
    <row r="635" spans="1:10">
      <c r="A635" s="212">
        <v>4223</v>
      </c>
      <c r="B635" s="213" t="s">
        <v>86</v>
      </c>
      <c r="C635" s="225">
        <v>28089</v>
      </c>
      <c r="D635" s="175">
        <v>21089</v>
      </c>
      <c r="F635" s="627"/>
      <c r="G635" s="627"/>
      <c r="H635" s="627"/>
      <c r="I635" s="34">
        <v>4</v>
      </c>
      <c r="J635" s="26"/>
    </row>
    <row r="636" spans="1:10">
      <c r="A636" s="212">
        <v>4224</v>
      </c>
      <c r="B636" s="213" t="s">
        <v>58</v>
      </c>
      <c r="C636" s="225">
        <v>107288</v>
      </c>
      <c r="D636" s="175">
        <v>227288</v>
      </c>
      <c r="F636" s="627"/>
      <c r="G636" s="627"/>
      <c r="H636" s="627"/>
      <c r="I636" s="34">
        <v>4</v>
      </c>
      <c r="J636" s="26"/>
    </row>
    <row r="637" spans="1:10">
      <c r="A637" s="212">
        <v>4225</v>
      </c>
      <c r="B637" s="213" t="s">
        <v>87</v>
      </c>
      <c r="C637" s="225">
        <v>3181</v>
      </c>
      <c r="D637" s="175">
        <v>3181</v>
      </c>
      <c r="F637" s="627"/>
      <c r="G637" s="627"/>
      <c r="H637" s="627"/>
      <c r="I637" s="34">
        <v>4</v>
      </c>
      <c r="J637" s="26"/>
    </row>
    <row r="638" spans="1:10">
      <c r="A638" s="212">
        <v>4226</v>
      </c>
      <c r="B638" s="213" t="s">
        <v>159</v>
      </c>
      <c r="C638" s="225">
        <v>3982</v>
      </c>
      <c r="D638" s="175">
        <v>3982</v>
      </c>
      <c r="F638" s="627"/>
      <c r="G638" s="627"/>
      <c r="H638" s="627"/>
      <c r="I638" s="34">
        <v>4</v>
      </c>
      <c r="J638" s="26"/>
    </row>
    <row r="639" spans="1:10">
      <c r="A639" s="212">
        <v>4227</v>
      </c>
      <c r="B639" s="213" t="s">
        <v>88</v>
      </c>
      <c r="C639" s="225">
        <v>19908</v>
      </c>
      <c r="D639" s="175">
        <v>20908</v>
      </c>
      <c r="F639" s="627"/>
      <c r="G639" s="627"/>
      <c r="H639" s="627"/>
      <c r="I639" s="34">
        <v>4</v>
      </c>
      <c r="J639" s="26"/>
    </row>
    <row r="640" spans="1:10">
      <c r="A640" s="210">
        <v>423</v>
      </c>
      <c r="B640" s="211" t="s">
        <v>98</v>
      </c>
      <c r="C640" s="30">
        <f t="shared" ref="C640" si="594">C641</f>
        <v>57342</v>
      </c>
      <c r="D640" s="30">
        <v>57342</v>
      </c>
      <c r="F640" s="30">
        <f t="shared" ref="F640:H640" si="595">F641</f>
        <v>0</v>
      </c>
      <c r="G640" s="30">
        <f t="shared" si="595"/>
        <v>0</v>
      </c>
      <c r="H640" s="30">
        <f t="shared" si="595"/>
        <v>0</v>
      </c>
      <c r="I640" s="34">
        <v>3</v>
      </c>
      <c r="J640" s="26"/>
    </row>
    <row r="641" spans="1:10">
      <c r="A641" s="212">
        <v>4231</v>
      </c>
      <c r="B641" s="213" t="s">
        <v>106</v>
      </c>
      <c r="C641" s="225">
        <v>57342</v>
      </c>
      <c r="D641" s="175">
        <v>57342</v>
      </c>
      <c r="F641" s="627"/>
      <c r="G641" s="627"/>
      <c r="H641" s="627"/>
      <c r="I641" s="34">
        <v>4</v>
      </c>
      <c r="J641" s="26"/>
    </row>
    <row r="642" spans="1:10">
      <c r="A642" s="210">
        <v>426</v>
      </c>
      <c r="B642" s="211" t="s">
        <v>31</v>
      </c>
      <c r="C642" s="30">
        <f>SUM(C643:C644)</f>
        <v>38181</v>
      </c>
      <c r="D642" s="30">
        <v>38181</v>
      </c>
      <c r="F642" s="30">
        <f>SUM(F643:F644)</f>
        <v>0</v>
      </c>
      <c r="G642" s="30">
        <f>SUM(G643:G644)</f>
        <v>0</v>
      </c>
      <c r="H642" s="30">
        <f>SUM(H643:H644)</f>
        <v>0</v>
      </c>
      <c r="I642" s="34">
        <v>3</v>
      </c>
      <c r="J642" s="26"/>
    </row>
    <row r="643" spans="1:10">
      <c r="A643" s="212">
        <v>4262</v>
      </c>
      <c r="B643" s="213" t="s">
        <v>32</v>
      </c>
      <c r="C643" s="225">
        <v>38181</v>
      </c>
      <c r="D643" s="175">
        <v>38181</v>
      </c>
      <c r="F643" s="627"/>
      <c r="G643" s="627"/>
      <c r="H643" s="627"/>
      <c r="I643" s="34">
        <v>4</v>
      </c>
      <c r="J643" s="26"/>
    </row>
    <row r="644" spans="1:10">
      <c r="A644" s="212">
        <v>4263</v>
      </c>
      <c r="B644" s="213" t="s">
        <v>582</v>
      </c>
      <c r="C644" s="873"/>
      <c r="D644" s="863">
        <v>0</v>
      </c>
      <c r="F644" s="921"/>
      <c r="G644" s="921"/>
      <c r="H644" s="921"/>
      <c r="I644" s="870">
        <v>4</v>
      </c>
      <c r="J644" s="751"/>
    </row>
    <row r="645" spans="1:10" ht="28.5">
      <c r="A645" s="208">
        <v>45</v>
      </c>
      <c r="B645" s="209" t="s">
        <v>74</v>
      </c>
      <c r="C645" s="32">
        <f>C646+C648+C650</f>
        <v>1658371</v>
      </c>
      <c r="D645" s="32">
        <v>958371</v>
      </c>
      <c r="F645" s="32">
        <f>F646+F648+F650</f>
        <v>0</v>
      </c>
      <c r="G645" s="32">
        <f>G646+G648+G650</f>
        <v>0</v>
      </c>
      <c r="H645" s="32">
        <f>H646+H648+H650</f>
        <v>0</v>
      </c>
      <c r="I645" s="34">
        <v>2</v>
      </c>
      <c r="J645" s="26"/>
    </row>
    <row r="646" spans="1:10">
      <c r="A646" s="210">
        <v>451</v>
      </c>
      <c r="B646" s="211" t="s">
        <v>75</v>
      </c>
      <c r="C646" s="30">
        <f t="shared" ref="C646" si="596">C647</f>
        <v>1649080</v>
      </c>
      <c r="D646" s="30">
        <v>749080</v>
      </c>
      <c r="F646" s="30">
        <f t="shared" ref="F646:H646" si="597">F647</f>
        <v>0</v>
      </c>
      <c r="G646" s="30">
        <f t="shared" si="597"/>
        <v>0</v>
      </c>
      <c r="H646" s="30">
        <f t="shared" si="597"/>
        <v>0</v>
      </c>
      <c r="I646" s="34">
        <v>3</v>
      </c>
      <c r="J646" s="26"/>
    </row>
    <row r="647" spans="1:10">
      <c r="A647" s="212">
        <v>4511</v>
      </c>
      <c r="B647" s="216" t="s">
        <v>75</v>
      </c>
      <c r="C647" s="29">
        <v>1649080</v>
      </c>
      <c r="D647" s="175">
        <v>749080</v>
      </c>
      <c r="F647" s="175"/>
      <c r="G647" s="175"/>
      <c r="H647" s="175"/>
      <c r="I647" s="34">
        <v>4</v>
      </c>
      <c r="J647" s="26"/>
    </row>
    <row r="648" spans="1:10">
      <c r="A648" s="210">
        <v>452</v>
      </c>
      <c r="B648" s="211" t="s">
        <v>89</v>
      </c>
      <c r="C648" s="30">
        <f t="shared" ref="C648" si="598">C649</f>
        <v>9291</v>
      </c>
      <c r="D648" s="30">
        <v>209291</v>
      </c>
      <c r="F648" s="30">
        <f t="shared" ref="F648:H648" si="599">F649</f>
        <v>0</v>
      </c>
      <c r="G648" s="30">
        <f t="shared" si="599"/>
        <v>0</v>
      </c>
      <c r="H648" s="30">
        <f t="shared" si="599"/>
        <v>0</v>
      </c>
      <c r="I648" s="34">
        <v>3</v>
      </c>
      <c r="J648" s="26"/>
    </row>
    <row r="649" spans="1:10">
      <c r="A649" s="212">
        <v>4521</v>
      </c>
      <c r="B649" s="216" t="s">
        <v>89</v>
      </c>
      <c r="C649" s="29">
        <v>9291</v>
      </c>
      <c r="D649" s="175">
        <v>209291</v>
      </c>
      <c r="F649" s="175"/>
      <c r="G649" s="175"/>
      <c r="H649" s="175"/>
      <c r="I649" s="34">
        <v>4</v>
      </c>
      <c r="J649" s="26"/>
    </row>
    <row r="650" spans="1:10" ht="28.5">
      <c r="A650" s="210">
        <v>454</v>
      </c>
      <c r="B650" s="211" t="s">
        <v>141</v>
      </c>
      <c r="C650" s="922">
        <f>SUM(C651)</f>
        <v>0</v>
      </c>
      <c r="D650" s="922">
        <v>0</v>
      </c>
      <c r="F650" s="922">
        <f>SUM(F651)</f>
        <v>0</v>
      </c>
      <c r="G650" s="922">
        <f>SUM(G651)</f>
        <v>0</v>
      </c>
      <c r="H650" s="922">
        <f>SUM(H651)</f>
        <v>0</v>
      </c>
      <c r="I650" s="870">
        <v>3</v>
      </c>
      <c r="J650" s="751"/>
    </row>
    <row r="651" spans="1:10" ht="28.5">
      <c r="A651" s="212">
        <v>4541</v>
      </c>
      <c r="B651" s="216" t="s">
        <v>141</v>
      </c>
      <c r="C651" s="868"/>
      <c r="D651" s="863">
        <v>0</v>
      </c>
      <c r="F651" s="863"/>
      <c r="G651" s="863"/>
      <c r="H651" s="863"/>
      <c r="I651" s="870">
        <v>4</v>
      </c>
      <c r="J651" s="751"/>
    </row>
    <row r="652" spans="1:10" ht="28.5">
      <c r="A652" s="208">
        <v>54</v>
      </c>
      <c r="B652" s="209" t="s">
        <v>160</v>
      </c>
      <c r="C652" s="182">
        <f t="shared" ref="C652:C653" si="600">C653</f>
        <v>0</v>
      </c>
      <c r="D652" s="32">
        <v>0</v>
      </c>
      <c r="F652" s="32">
        <f t="shared" ref="F652:H653" si="601">F653</f>
        <v>0</v>
      </c>
      <c r="G652" s="32">
        <f t="shared" si="601"/>
        <v>0</v>
      </c>
      <c r="H652" s="32">
        <f t="shared" si="601"/>
        <v>0</v>
      </c>
      <c r="I652" s="34">
        <v>2</v>
      </c>
      <c r="J652" s="26"/>
    </row>
    <row r="653" spans="1:10" ht="42.75">
      <c r="A653" s="210">
        <v>544</v>
      </c>
      <c r="B653" s="211" t="s">
        <v>161</v>
      </c>
      <c r="C653" s="30">
        <f t="shared" si="600"/>
        <v>0</v>
      </c>
      <c r="D653" s="30">
        <v>0</v>
      </c>
      <c r="F653" s="30">
        <f t="shared" si="601"/>
        <v>0</v>
      </c>
      <c r="G653" s="30">
        <f t="shared" si="601"/>
        <v>0</v>
      </c>
      <c r="H653" s="30">
        <f t="shared" si="601"/>
        <v>0</v>
      </c>
      <c r="I653" s="34">
        <v>3</v>
      </c>
      <c r="J653" s="26"/>
    </row>
    <row r="654" spans="1:10" ht="42.75">
      <c r="A654" s="212">
        <v>5445</v>
      </c>
      <c r="B654" s="213" t="s">
        <v>162</v>
      </c>
      <c r="C654" s="225"/>
      <c r="D654" s="175">
        <v>0</v>
      </c>
      <c r="F654" s="627"/>
      <c r="G654" s="627"/>
      <c r="H654" s="627"/>
      <c r="I654" s="34">
        <v>4</v>
      </c>
      <c r="J654" s="26"/>
    </row>
    <row r="655" spans="1:10">
      <c r="A655" s="206">
        <v>43</v>
      </c>
      <c r="B655" s="207" t="s">
        <v>40</v>
      </c>
      <c r="C655" s="31">
        <f t="shared" ref="C655" si="602">C656+C664+C695+C700+C703+C718</f>
        <v>22893012</v>
      </c>
      <c r="D655" s="31">
        <v>25072013</v>
      </c>
      <c r="F655" s="31">
        <f t="shared" ref="F655:G655" si="603">F656+F664+F695+F700+F703+F718</f>
        <v>0</v>
      </c>
      <c r="G655" s="31">
        <f t="shared" si="603"/>
        <v>0</v>
      </c>
      <c r="H655" s="31">
        <f t="shared" ref="H655" si="604">H656+H664+H695+H700+H703+H718</f>
        <v>0</v>
      </c>
      <c r="I655" s="34" t="s">
        <v>41</v>
      </c>
      <c r="J655" s="26"/>
    </row>
    <row r="656" spans="1:10">
      <c r="A656" s="208">
        <v>31</v>
      </c>
      <c r="B656" s="209" t="s">
        <v>44</v>
      </c>
      <c r="C656" s="182">
        <f t="shared" ref="C656" si="605">C657+C659+C661</f>
        <v>8972741</v>
      </c>
      <c r="D656" s="32">
        <v>9702741</v>
      </c>
      <c r="F656" s="32">
        <f t="shared" ref="F656:G656" si="606">F657+F659+F661</f>
        <v>0</v>
      </c>
      <c r="G656" s="32">
        <f t="shared" si="606"/>
        <v>0</v>
      </c>
      <c r="H656" s="32">
        <f t="shared" ref="H656" si="607">H657+H659+H661</f>
        <v>0</v>
      </c>
      <c r="I656" s="34">
        <v>2</v>
      </c>
      <c r="J656" s="26"/>
    </row>
    <row r="657" spans="1:10">
      <c r="A657" s="210">
        <v>311</v>
      </c>
      <c r="B657" s="211" t="s">
        <v>45</v>
      </c>
      <c r="C657" s="30">
        <f t="shared" ref="C657" si="608">C658</f>
        <v>7556287</v>
      </c>
      <c r="D657" s="30">
        <v>8056287</v>
      </c>
      <c r="F657" s="30">
        <f t="shared" ref="F657:H657" si="609">F658</f>
        <v>0</v>
      </c>
      <c r="G657" s="30">
        <f t="shared" si="609"/>
        <v>0</v>
      </c>
      <c r="H657" s="30">
        <f t="shared" si="609"/>
        <v>0</v>
      </c>
      <c r="I657" s="34">
        <v>3</v>
      </c>
      <c r="J657" s="26"/>
    </row>
    <row r="658" spans="1:10">
      <c r="A658" s="212">
        <v>3111</v>
      </c>
      <c r="B658" s="213" t="s">
        <v>46</v>
      </c>
      <c r="C658" s="225">
        <v>7556287</v>
      </c>
      <c r="D658" s="175">
        <v>8056287</v>
      </c>
      <c r="F658" s="627"/>
      <c r="G658" s="627"/>
      <c r="H658" s="627"/>
      <c r="I658" s="34">
        <v>4</v>
      </c>
      <c r="J658" s="26"/>
    </row>
    <row r="659" spans="1:10">
      <c r="A659" s="210">
        <v>312</v>
      </c>
      <c r="B659" s="211" t="s">
        <v>67</v>
      </c>
      <c r="C659" s="30">
        <f t="shared" ref="C659" si="610">C660</f>
        <v>235446</v>
      </c>
      <c r="D659" s="30">
        <v>325446</v>
      </c>
      <c r="F659" s="30">
        <f t="shared" ref="F659:H659" si="611">F660</f>
        <v>0</v>
      </c>
      <c r="G659" s="30">
        <f t="shared" si="611"/>
        <v>0</v>
      </c>
      <c r="H659" s="30">
        <f t="shared" si="611"/>
        <v>0</v>
      </c>
      <c r="I659" s="34">
        <v>3</v>
      </c>
      <c r="J659" s="26"/>
    </row>
    <row r="660" spans="1:10">
      <c r="A660" s="212">
        <v>3121</v>
      </c>
      <c r="B660" s="213" t="s">
        <v>67</v>
      </c>
      <c r="C660" s="225">
        <v>235446</v>
      </c>
      <c r="D660" s="175">
        <v>325446</v>
      </c>
      <c r="F660" s="627"/>
      <c r="G660" s="627"/>
      <c r="H660" s="627"/>
      <c r="I660" s="34">
        <v>4</v>
      </c>
      <c r="J660" s="26"/>
    </row>
    <row r="661" spans="1:10">
      <c r="A661" s="210">
        <v>313</v>
      </c>
      <c r="B661" s="211" t="s">
        <v>48</v>
      </c>
      <c r="C661" s="30">
        <f t="shared" ref="C661" si="612">SUM(C662:C663)</f>
        <v>1181008</v>
      </c>
      <c r="D661" s="30">
        <v>1321008</v>
      </c>
      <c r="F661" s="30">
        <f t="shared" ref="F661:G661" si="613">SUM(F662:F663)</f>
        <v>0</v>
      </c>
      <c r="G661" s="30">
        <f t="shared" si="613"/>
        <v>0</v>
      </c>
      <c r="H661" s="30">
        <f t="shared" ref="H661" si="614">SUM(H662:H663)</f>
        <v>0</v>
      </c>
      <c r="I661" s="34">
        <v>3</v>
      </c>
      <c r="J661" s="26"/>
    </row>
    <row r="662" spans="1:10">
      <c r="A662" s="212">
        <v>3132</v>
      </c>
      <c r="B662" s="213" t="s">
        <v>49</v>
      </c>
      <c r="C662" s="225">
        <v>1181008</v>
      </c>
      <c r="D662" s="175">
        <v>1321008</v>
      </c>
      <c r="F662" s="627"/>
      <c r="G662" s="627"/>
      <c r="H662" s="627"/>
      <c r="I662" s="34">
        <v>4</v>
      </c>
      <c r="J662" s="26"/>
    </row>
    <row r="663" spans="1:10" ht="28.5">
      <c r="A663" s="212">
        <v>3133</v>
      </c>
      <c r="B663" s="213" t="s">
        <v>119</v>
      </c>
      <c r="C663" s="225"/>
      <c r="D663" s="175">
        <v>0</v>
      </c>
      <c r="F663" s="627"/>
      <c r="G663" s="627"/>
      <c r="H663" s="627"/>
      <c r="I663" s="34">
        <v>4</v>
      </c>
      <c r="J663" s="26"/>
    </row>
    <row r="664" spans="1:10">
      <c r="A664" s="208">
        <v>32</v>
      </c>
      <c r="B664" s="209" t="s">
        <v>16</v>
      </c>
      <c r="C664" s="182">
        <f t="shared" ref="C664" si="615">C665+C670+C677+C687</f>
        <v>13912153</v>
      </c>
      <c r="D664" s="32">
        <v>15361154</v>
      </c>
      <c r="F664" s="32">
        <f t="shared" ref="F664:G664" si="616">F665+F670+F677+F687</f>
        <v>0</v>
      </c>
      <c r="G664" s="32">
        <f t="shared" si="616"/>
        <v>0</v>
      </c>
      <c r="H664" s="32">
        <f t="shared" ref="H664" si="617">H665+H670+H677+H687</f>
        <v>0</v>
      </c>
      <c r="I664" s="34">
        <v>2</v>
      </c>
      <c r="J664" s="26"/>
    </row>
    <row r="665" spans="1:10">
      <c r="A665" s="210">
        <v>321</v>
      </c>
      <c r="B665" s="211" t="s">
        <v>27</v>
      </c>
      <c r="C665" s="30">
        <f t="shared" ref="C665" si="618">SUM(C666:C669)</f>
        <v>339186</v>
      </c>
      <c r="D665" s="30">
        <v>380186</v>
      </c>
      <c r="F665" s="30">
        <f t="shared" ref="F665:G665" si="619">SUM(F666:F669)</f>
        <v>0</v>
      </c>
      <c r="G665" s="30">
        <f t="shared" si="619"/>
        <v>0</v>
      </c>
      <c r="H665" s="30">
        <f t="shared" ref="H665" si="620">SUM(H666:H669)</f>
        <v>0</v>
      </c>
      <c r="I665" s="34">
        <v>3</v>
      </c>
      <c r="J665" s="26"/>
    </row>
    <row r="666" spans="1:10">
      <c r="A666" s="212">
        <v>3211</v>
      </c>
      <c r="B666" s="213" t="s">
        <v>28</v>
      </c>
      <c r="C666" s="225">
        <v>44884</v>
      </c>
      <c r="D666" s="175">
        <v>84884</v>
      </c>
      <c r="F666" s="627"/>
      <c r="G666" s="627"/>
      <c r="H666" s="627"/>
      <c r="I666" s="34">
        <v>4</v>
      </c>
      <c r="J666" s="26"/>
    </row>
    <row r="667" spans="1:10" ht="28.5">
      <c r="A667" s="212">
        <v>3212</v>
      </c>
      <c r="B667" s="213" t="s">
        <v>50</v>
      </c>
      <c r="C667" s="225">
        <v>225625</v>
      </c>
      <c r="D667" s="175">
        <v>225625</v>
      </c>
      <c r="F667" s="627"/>
      <c r="G667" s="627"/>
      <c r="H667" s="627"/>
      <c r="I667" s="34">
        <v>4</v>
      </c>
      <c r="J667" s="26"/>
    </row>
    <row r="668" spans="1:10">
      <c r="A668" s="212">
        <v>3213</v>
      </c>
      <c r="B668" s="213" t="s">
        <v>54</v>
      </c>
      <c r="C668" s="225">
        <v>67217</v>
      </c>
      <c r="D668" s="175">
        <v>67217</v>
      </c>
      <c r="F668" s="627"/>
      <c r="G668" s="627"/>
      <c r="H668" s="627"/>
      <c r="I668" s="34">
        <v>4</v>
      </c>
      <c r="J668" s="26"/>
    </row>
    <row r="669" spans="1:10">
      <c r="A669" s="212">
        <v>3214</v>
      </c>
      <c r="B669" s="213" t="s">
        <v>108</v>
      </c>
      <c r="C669" s="225">
        <v>1460</v>
      </c>
      <c r="D669" s="175">
        <v>2460</v>
      </c>
      <c r="F669" s="627"/>
      <c r="G669" s="627"/>
      <c r="H669" s="627"/>
      <c r="I669" s="34">
        <v>4</v>
      </c>
      <c r="J669" s="26"/>
    </row>
    <row r="670" spans="1:10">
      <c r="A670" s="210">
        <v>322</v>
      </c>
      <c r="B670" s="211" t="s">
        <v>42</v>
      </c>
      <c r="C670" s="30">
        <f t="shared" ref="C670" si="621">SUM(C671:C676)</f>
        <v>11894304</v>
      </c>
      <c r="D670" s="30">
        <v>12854304</v>
      </c>
      <c r="F670" s="30">
        <f t="shared" ref="F670:G670" si="622">SUM(F671:F676)</f>
        <v>0</v>
      </c>
      <c r="G670" s="30">
        <f t="shared" si="622"/>
        <v>0</v>
      </c>
      <c r="H670" s="30">
        <f t="shared" ref="H670" si="623">SUM(H671:H676)</f>
        <v>0</v>
      </c>
      <c r="I670" s="34">
        <v>3</v>
      </c>
      <c r="J670" s="26"/>
    </row>
    <row r="671" spans="1:10">
      <c r="A671" s="212">
        <v>3221</v>
      </c>
      <c r="B671" s="213" t="s">
        <v>43</v>
      </c>
      <c r="C671" s="225">
        <v>116777</v>
      </c>
      <c r="D671" s="175">
        <v>126777</v>
      </c>
      <c r="F671" s="627"/>
      <c r="G671" s="627"/>
      <c r="H671" s="627"/>
      <c r="I671" s="34">
        <v>4</v>
      </c>
      <c r="J671" s="26"/>
    </row>
    <row r="672" spans="1:10">
      <c r="A672" s="212">
        <v>3222</v>
      </c>
      <c r="B672" s="213" t="s">
        <v>91</v>
      </c>
      <c r="C672" s="225">
        <v>10088240</v>
      </c>
      <c r="D672" s="175">
        <v>11288240</v>
      </c>
      <c r="F672" s="627"/>
      <c r="G672" s="627"/>
      <c r="H672" s="627"/>
      <c r="I672" s="34">
        <v>4</v>
      </c>
      <c r="J672" s="26"/>
    </row>
    <row r="673" spans="1:10">
      <c r="A673" s="212">
        <v>3223</v>
      </c>
      <c r="B673" s="213" t="s">
        <v>109</v>
      </c>
      <c r="C673" s="225">
        <v>1625922</v>
      </c>
      <c r="D673" s="175">
        <v>1175922</v>
      </c>
      <c r="F673" s="627"/>
      <c r="G673" s="627"/>
      <c r="H673" s="627"/>
      <c r="I673" s="34">
        <v>4</v>
      </c>
      <c r="J673" s="26"/>
    </row>
    <row r="674" spans="1:10" ht="28.5">
      <c r="A674" s="212">
        <v>3224</v>
      </c>
      <c r="B674" s="213" t="s">
        <v>110</v>
      </c>
      <c r="C674" s="225">
        <v>42906</v>
      </c>
      <c r="D674" s="175">
        <v>242906</v>
      </c>
      <c r="F674" s="627"/>
      <c r="G674" s="627"/>
      <c r="H674" s="627"/>
      <c r="I674" s="34">
        <v>4</v>
      </c>
      <c r="J674" s="26"/>
    </row>
    <row r="675" spans="1:10">
      <c r="A675" s="212">
        <v>3225</v>
      </c>
      <c r="B675" s="213" t="s">
        <v>92</v>
      </c>
      <c r="C675" s="225">
        <v>7860</v>
      </c>
      <c r="D675" s="175">
        <v>7860</v>
      </c>
      <c r="F675" s="627"/>
      <c r="G675" s="627"/>
      <c r="H675" s="627"/>
      <c r="I675" s="34">
        <v>4</v>
      </c>
      <c r="J675" s="26"/>
    </row>
    <row r="676" spans="1:10">
      <c r="A676" s="212">
        <v>3227</v>
      </c>
      <c r="B676" s="213" t="s">
        <v>93</v>
      </c>
      <c r="C676" s="225">
        <v>12599</v>
      </c>
      <c r="D676" s="175">
        <v>12599</v>
      </c>
      <c r="F676" s="627"/>
      <c r="G676" s="627"/>
      <c r="H676" s="627"/>
      <c r="I676" s="34">
        <v>4</v>
      </c>
      <c r="J676" s="26"/>
    </row>
    <row r="677" spans="1:10">
      <c r="A677" s="210">
        <v>323</v>
      </c>
      <c r="B677" s="211" t="s">
        <v>17</v>
      </c>
      <c r="C677" s="30">
        <f t="shared" ref="C677" si="624">SUM(C678:C686)</f>
        <v>1301907</v>
      </c>
      <c r="D677" s="30">
        <v>1667907</v>
      </c>
      <c r="F677" s="30">
        <f t="shared" ref="F677:G677" si="625">SUM(F678:F686)</f>
        <v>0</v>
      </c>
      <c r="G677" s="30">
        <f t="shared" si="625"/>
        <v>0</v>
      </c>
      <c r="H677" s="30">
        <f t="shared" ref="H677" si="626">SUM(H678:H686)</f>
        <v>0</v>
      </c>
      <c r="I677" s="34">
        <v>3</v>
      </c>
      <c r="J677" s="26"/>
    </row>
    <row r="678" spans="1:10">
      <c r="A678" s="212">
        <v>3231</v>
      </c>
      <c r="B678" s="213" t="s">
        <v>18</v>
      </c>
      <c r="C678" s="225">
        <v>119451</v>
      </c>
      <c r="D678" s="175">
        <v>154451</v>
      </c>
      <c r="F678" s="627"/>
      <c r="G678" s="627"/>
      <c r="H678" s="627"/>
      <c r="I678" s="34">
        <v>4</v>
      </c>
      <c r="J678" s="26"/>
    </row>
    <row r="679" spans="1:10">
      <c r="A679" s="212">
        <v>3232</v>
      </c>
      <c r="B679" s="213" t="s">
        <v>105</v>
      </c>
      <c r="C679" s="225">
        <v>379516</v>
      </c>
      <c r="D679" s="175">
        <v>569516</v>
      </c>
      <c r="F679" s="627"/>
      <c r="G679" s="627"/>
      <c r="H679" s="627"/>
      <c r="I679" s="34">
        <v>4</v>
      </c>
      <c r="J679" s="26"/>
    </row>
    <row r="680" spans="1:10">
      <c r="A680" s="212">
        <v>3233</v>
      </c>
      <c r="B680" s="213" t="s">
        <v>19</v>
      </c>
      <c r="C680" s="225">
        <v>10272</v>
      </c>
      <c r="D680" s="175">
        <v>13272</v>
      </c>
      <c r="F680" s="627"/>
      <c r="G680" s="627"/>
      <c r="H680" s="627"/>
      <c r="I680" s="34">
        <v>4</v>
      </c>
      <c r="J680" s="26"/>
    </row>
    <row r="681" spans="1:10">
      <c r="A681" s="212">
        <v>3234</v>
      </c>
      <c r="B681" s="213" t="s">
        <v>111</v>
      </c>
      <c r="C681" s="225">
        <v>297687</v>
      </c>
      <c r="D681" s="175">
        <v>347687</v>
      </c>
      <c r="F681" s="627"/>
      <c r="G681" s="627"/>
      <c r="H681" s="627"/>
      <c r="I681" s="34">
        <v>4</v>
      </c>
      <c r="J681" s="26"/>
    </row>
    <row r="682" spans="1:10">
      <c r="A682" s="212">
        <v>3235</v>
      </c>
      <c r="B682" s="213" t="s">
        <v>68</v>
      </c>
      <c r="C682" s="225">
        <v>20523</v>
      </c>
      <c r="D682" s="175">
        <v>140523</v>
      </c>
      <c r="F682" s="627"/>
      <c r="G682" s="627"/>
      <c r="H682" s="627"/>
      <c r="I682" s="34">
        <v>4</v>
      </c>
      <c r="J682" s="26"/>
    </row>
    <row r="683" spans="1:10">
      <c r="A683" s="212">
        <v>3236</v>
      </c>
      <c r="B683" s="213" t="s">
        <v>56</v>
      </c>
      <c r="C683" s="225">
        <v>17103</v>
      </c>
      <c r="D683" s="175">
        <v>30103</v>
      </c>
      <c r="F683" s="627"/>
      <c r="G683" s="627"/>
      <c r="H683" s="627"/>
      <c r="I683" s="34">
        <v>4</v>
      </c>
      <c r="J683" s="26"/>
    </row>
    <row r="684" spans="1:10">
      <c r="A684" s="212">
        <v>3237</v>
      </c>
      <c r="B684" s="213" t="s">
        <v>20</v>
      </c>
      <c r="C684" s="225">
        <v>89817</v>
      </c>
      <c r="D684" s="175">
        <v>89817</v>
      </c>
      <c r="F684" s="627"/>
      <c r="G684" s="627"/>
      <c r="H684" s="627"/>
      <c r="I684" s="34">
        <v>4</v>
      </c>
      <c r="J684" s="26"/>
    </row>
    <row r="685" spans="1:10">
      <c r="A685" s="212">
        <v>3238</v>
      </c>
      <c r="B685" s="213" t="s">
        <v>51</v>
      </c>
      <c r="C685" s="225">
        <v>165864</v>
      </c>
      <c r="D685" s="175">
        <v>165864</v>
      </c>
      <c r="F685" s="627"/>
      <c r="G685" s="627"/>
      <c r="H685" s="627"/>
      <c r="I685" s="34">
        <v>4</v>
      </c>
      <c r="J685" s="26"/>
    </row>
    <row r="686" spans="1:10">
      <c r="A686" s="212">
        <v>3239</v>
      </c>
      <c r="B686" s="213" t="s">
        <v>21</v>
      </c>
      <c r="C686" s="225">
        <v>201674</v>
      </c>
      <c r="D686" s="175">
        <v>156674</v>
      </c>
      <c r="F686" s="627"/>
      <c r="G686" s="627"/>
      <c r="H686" s="627"/>
      <c r="I686" s="34">
        <v>4</v>
      </c>
      <c r="J686" s="26"/>
    </row>
    <row r="687" spans="1:10">
      <c r="A687" s="210">
        <v>329</v>
      </c>
      <c r="B687" s="211" t="s">
        <v>23</v>
      </c>
      <c r="C687" s="30">
        <f t="shared" ref="C687" si="627">SUM(C688:C694)</f>
        <v>376756</v>
      </c>
      <c r="D687" s="30">
        <v>458757</v>
      </c>
      <c r="F687" s="30">
        <f t="shared" ref="F687:G687" si="628">SUM(F688:F694)</f>
        <v>0</v>
      </c>
      <c r="G687" s="30">
        <f t="shared" si="628"/>
        <v>0</v>
      </c>
      <c r="H687" s="30">
        <f t="shared" ref="H687" si="629">SUM(H688:H694)</f>
        <v>0</v>
      </c>
      <c r="I687" s="34">
        <v>3</v>
      </c>
      <c r="J687" s="26"/>
    </row>
    <row r="688" spans="1:10" ht="28.5">
      <c r="A688" s="212">
        <v>3291</v>
      </c>
      <c r="B688" s="213" t="s">
        <v>24</v>
      </c>
      <c r="C688" s="225">
        <v>11281</v>
      </c>
      <c r="D688" s="175">
        <v>11281</v>
      </c>
      <c r="F688" s="627"/>
      <c r="G688" s="627"/>
      <c r="H688" s="627"/>
      <c r="I688" s="34">
        <v>4</v>
      </c>
      <c r="J688" s="26"/>
    </row>
    <row r="689" spans="1:10">
      <c r="A689" s="212">
        <v>3292</v>
      </c>
      <c r="B689" s="213" t="s">
        <v>112</v>
      </c>
      <c r="C689" s="225">
        <v>54817</v>
      </c>
      <c r="D689" s="175">
        <v>54817</v>
      </c>
      <c r="F689" s="627"/>
      <c r="G689" s="627"/>
      <c r="H689" s="627"/>
      <c r="I689" s="34">
        <v>4</v>
      </c>
      <c r="J689" s="26"/>
    </row>
    <row r="690" spans="1:10">
      <c r="A690" s="212">
        <v>3293</v>
      </c>
      <c r="B690" s="213" t="s">
        <v>29</v>
      </c>
      <c r="C690" s="225">
        <v>11991</v>
      </c>
      <c r="D690" s="175">
        <v>11992</v>
      </c>
      <c r="F690" s="627"/>
      <c r="G690" s="627"/>
      <c r="H690" s="627"/>
      <c r="I690" s="34">
        <v>4</v>
      </c>
      <c r="J690" s="26"/>
    </row>
    <row r="691" spans="1:10">
      <c r="A691" s="212">
        <v>3294</v>
      </c>
      <c r="B691" s="213" t="s">
        <v>55</v>
      </c>
      <c r="C691" s="225">
        <v>13272</v>
      </c>
      <c r="D691" s="175">
        <v>15272</v>
      </c>
      <c r="F691" s="627"/>
      <c r="G691" s="627"/>
      <c r="H691" s="627"/>
      <c r="I691" s="34">
        <v>4</v>
      </c>
      <c r="J691" s="26"/>
    </row>
    <row r="692" spans="1:10">
      <c r="A692" s="212">
        <v>3295</v>
      </c>
      <c r="B692" s="213" t="s">
        <v>113</v>
      </c>
      <c r="C692" s="225">
        <v>59634</v>
      </c>
      <c r="D692" s="175">
        <v>99634</v>
      </c>
      <c r="F692" s="627"/>
      <c r="G692" s="627"/>
      <c r="H692" s="627"/>
      <c r="I692" s="34">
        <v>4</v>
      </c>
      <c r="J692" s="26"/>
    </row>
    <row r="693" spans="1:10">
      <c r="A693" s="212">
        <v>3296</v>
      </c>
      <c r="B693" s="213" t="s">
        <v>120</v>
      </c>
      <c r="C693" s="225">
        <v>133</v>
      </c>
      <c r="D693" s="175">
        <v>133</v>
      </c>
      <c r="F693" s="627"/>
      <c r="G693" s="627"/>
      <c r="H693" s="627"/>
      <c r="I693" s="34">
        <v>4</v>
      </c>
      <c r="J693" s="26"/>
    </row>
    <row r="694" spans="1:10">
      <c r="A694" s="212">
        <v>3299</v>
      </c>
      <c r="B694" s="213" t="s">
        <v>23</v>
      </c>
      <c r="C694" s="225">
        <v>225628</v>
      </c>
      <c r="D694" s="175">
        <v>265628</v>
      </c>
      <c r="F694" s="627"/>
      <c r="G694" s="627"/>
      <c r="H694" s="627"/>
      <c r="I694" s="34">
        <v>4</v>
      </c>
      <c r="J694" s="26"/>
    </row>
    <row r="695" spans="1:10">
      <c r="A695" s="208">
        <v>34</v>
      </c>
      <c r="B695" s="209" t="s">
        <v>114</v>
      </c>
      <c r="C695" s="182">
        <f t="shared" ref="C695" si="630">C696</f>
        <v>7985</v>
      </c>
      <c r="D695" s="32">
        <v>7985</v>
      </c>
      <c r="F695" s="32">
        <f t="shared" ref="F695:H695" si="631">F696</f>
        <v>0</v>
      </c>
      <c r="G695" s="32">
        <f t="shared" si="631"/>
        <v>0</v>
      </c>
      <c r="H695" s="32">
        <f t="shared" si="631"/>
        <v>0</v>
      </c>
      <c r="I695" s="34">
        <v>2</v>
      </c>
      <c r="J695" s="26"/>
    </row>
    <row r="696" spans="1:10">
      <c r="A696" s="210">
        <v>343</v>
      </c>
      <c r="B696" s="211" t="s">
        <v>115</v>
      </c>
      <c r="C696" s="30">
        <f t="shared" ref="C696" si="632">SUM(C697:C699)</f>
        <v>7985</v>
      </c>
      <c r="D696" s="30">
        <v>7985</v>
      </c>
      <c r="F696" s="30">
        <f t="shared" ref="F696:G696" si="633">SUM(F697:F699)</f>
        <v>0</v>
      </c>
      <c r="G696" s="30">
        <f t="shared" si="633"/>
        <v>0</v>
      </c>
      <c r="H696" s="30">
        <f t="shared" ref="H696" si="634">SUM(H697:H699)</f>
        <v>0</v>
      </c>
      <c r="I696" s="34">
        <v>3</v>
      </c>
      <c r="J696" s="26"/>
    </row>
    <row r="697" spans="1:10">
      <c r="A697" s="212">
        <v>3431</v>
      </c>
      <c r="B697" s="213" t="s">
        <v>116</v>
      </c>
      <c r="C697" s="225">
        <v>7188</v>
      </c>
      <c r="D697" s="175">
        <v>7188</v>
      </c>
      <c r="F697" s="627"/>
      <c r="G697" s="627"/>
      <c r="H697" s="627"/>
      <c r="I697" s="34">
        <v>4</v>
      </c>
      <c r="J697" s="26"/>
    </row>
    <row r="698" spans="1:10" ht="28.5">
      <c r="A698" s="212">
        <v>3432</v>
      </c>
      <c r="B698" s="213" t="s">
        <v>135</v>
      </c>
      <c r="C698" s="225">
        <v>664</v>
      </c>
      <c r="D698" s="175">
        <v>664</v>
      </c>
      <c r="F698" s="627"/>
      <c r="G698" s="627"/>
      <c r="H698" s="627"/>
      <c r="I698" s="34">
        <v>4</v>
      </c>
      <c r="J698" s="26"/>
    </row>
    <row r="699" spans="1:10">
      <c r="A699" s="212">
        <v>3433</v>
      </c>
      <c r="B699" s="213" t="s">
        <v>117</v>
      </c>
      <c r="C699" s="225">
        <v>133</v>
      </c>
      <c r="D699" s="175">
        <v>133</v>
      </c>
      <c r="F699" s="627"/>
      <c r="G699" s="627"/>
      <c r="H699" s="627"/>
      <c r="I699" s="34">
        <v>4</v>
      </c>
      <c r="J699" s="26"/>
    </row>
    <row r="700" spans="1:10">
      <c r="A700" s="208">
        <v>38</v>
      </c>
      <c r="B700" s="209" t="s">
        <v>11</v>
      </c>
      <c r="C700" s="182">
        <f t="shared" ref="C700:C701" si="635">C701</f>
        <v>133</v>
      </c>
      <c r="D700" s="32">
        <v>133</v>
      </c>
      <c r="F700" s="32">
        <f t="shared" ref="F700:H701" si="636">F701</f>
        <v>0</v>
      </c>
      <c r="G700" s="32">
        <f t="shared" si="636"/>
        <v>0</v>
      </c>
      <c r="H700" s="32">
        <f t="shared" si="636"/>
        <v>0</v>
      </c>
      <c r="I700" s="34">
        <v>2</v>
      </c>
      <c r="J700" s="26"/>
    </row>
    <row r="701" spans="1:10">
      <c r="A701" s="210">
        <v>383</v>
      </c>
      <c r="B701" s="211" t="s">
        <v>121</v>
      </c>
      <c r="C701" s="30">
        <f t="shared" si="635"/>
        <v>133</v>
      </c>
      <c r="D701" s="30">
        <v>133</v>
      </c>
      <c r="F701" s="30">
        <f t="shared" si="636"/>
        <v>0</v>
      </c>
      <c r="G701" s="30">
        <f t="shared" si="636"/>
        <v>0</v>
      </c>
      <c r="H701" s="30">
        <f t="shared" si="636"/>
        <v>0</v>
      </c>
      <c r="I701" s="34">
        <v>3</v>
      </c>
      <c r="J701" s="26"/>
    </row>
    <row r="702" spans="1:10">
      <c r="A702" s="212">
        <v>3831</v>
      </c>
      <c r="B702" s="213" t="s">
        <v>122</v>
      </c>
      <c r="C702" s="225">
        <v>133</v>
      </c>
      <c r="D702" s="175">
        <v>133</v>
      </c>
      <c r="F702" s="627"/>
      <c r="G702" s="627"/>
      <c r="H702" s="627"/>
      <c r="I702" s="34">
        <v>4</v>
      </c>
      <c r="J702" s="26"/>
    </row>
    <row r="703" spans="1:10" ht="28.5">
      <c r="A703" s="208">
        <v>42</v>
      </c>
      <c r="B703" s="209" t="s">
        <v>30</v>
      </c>
      <c r="C703" s="182">
        <f t="shared" ref="C703" si="637">C704+C706+C714+C716</f>
        <v>0</v>
      </c>
      <c r="D703" s="32">
        <v>0</v>
      </c>
      <c r="F703" s="32">
        <f t="shared" ref="F703:G703" si="638">F704+F706+F714+F716</f>
        <v>0</v>
      </c>
      <c r="G703" s="32">
        <f t="shared" si="638"/>
        <v>0</v>
      </c>
      <c r="H703" s="32">
        <f t="shared" ref="H703" si="639">H704+H706+H714+H716</f>
        <v>0</v>
      </c>
      <c r="I703" s="34">
        <v>2</v>
      </c>
      <c r="J703" s="26"/>
    </row>
    <row r="704" spans="1:10">
      <c r="A704" s="210">
        <v>421</v>
      </c>
      <c r="B704" s="211" t="s">
        <v>96</v>
      </c>
      <c r="C704" s="30">
        <f t="shared" ref="C704" si="640">C705</f>
        <v>0</v>
      </c>
      <c r="D704" s="30">
        <v>0</v>
      </c>
      <c r="F704" s="30">
        <f t="shared" ref="F704:H704" si="641">F705</f>
        <v>0</v>
      </c>
      <c r="G704" s="30">
        <f t="shared" si="641"/>
        <v>0</v>
      </c>
      <c r="H704" s="30">
        <f t="shared" si="641"/>
        <v>0</v>
      </c>
      <c r="I704" s="34">
        <v>3</v>
      </c>
      <c r="J704" s="26"/>
    </row>
    <row r="705" spans="1:10">
      <c r="A705" s="212">
        <v>4212</v>
      </c>
      <c r="B705" s="213" t="s">
        <v>97</v>
      </c>
      <c r="C705" s="225"/>
      <c r="D705" s="175">
        <v>0</v>
      </c>
      <c r="F705" s="627"/>
      <c r="G705" s="627"/>
      <c r="H705" s="627"/>
      <c r="I705" s="34">
        <v>4</v>
      </c>
      <c r="J705" s="26"/>
    </row>
    <row r="706" spans="1:10">
      <c r="A706" s="210">
        <v>422</v>
      </c>
      <c r="B706" s="211" t="s">
        <v>57</v>
      </c>
      <c r="C706" s="30">
        <f t="shared" ref="C706" si="642">SUM(C707:C713)</f>
        <v>0</v>
      </c>
      <c r="D706" s="30">
        <v>0</v>
      </c>
      <c r="F706" s="30">
        <f t="shared" ref="F706:G706" si="643">SUM(F707:F713)</f>
        <v>0</v>
      </c>
      <c r="G706" s="30">
        <f t="shared" si="643"/>
        <v>0</v>
      </c>
      <c r="H706" s="30">
        <f t="shared" ref="H706" si="644">SUM(H707:H713)</f>
        <v>0</v>
      </c>
      <c r="I706" s="34">
        <v>3</v>
      </c>
      <c r="J706" s="26"/>
    </row>
    <row r="707" spans="1:10">
      <c r="A707" s="212">
        <v>4221</v>
      </c>
      <c r="B707" s="213" t="s">
        <v>65</v>
      </c>
      <c r="C707" s="225"/>
      <c r="D707" s="175">
        <v>0</v>
      </c>
      <c r="F707" s="627"/>
      <c r="G707" s="627"/>
      <c r="H707" s="627"/>
      <c r="I707" s="34">
        <v>4</v>
      </c>
      <c r="J707" s="26"/>
    </row>
    <row r="708" spans="1:10">
      <c r="A708" s="212">
        <v>4222</v>
      </c>
      <c r="B708" s="213" t="s">
        <v>73</v>
      </c>
      <c r="C708" s="225"/>
      <c r="D708" s="175">
        <v>0</v>
      </c>
      <c r="F708" s="627"/>
      <c r="G708" s="627"/>
      <c r="H708" s="627"/>
      <c r="I708" s="34">
        <v>4</v>
      </c>
      <c r="J708" s="26"/>
    </row>
    <row r="709" spans="1:10">
      <c r="A709" s="212">
        <v>4223</v>
      </c>
      <c r="B709" s="213" t="s">
        <v>86</v>
      </c>
      <c r="C709" s="225"/>
      <c r="D709" s="175">
        <v>0</v>
      </c>
      <c r="F709" s="627"/>
      <c r="G709" s="627"/>
      <c r="H709" s="627"/>
      <c r="I709" s="34">
        <v>4</v>
      </c>
      <c r="J709" s="26"/>
    </row>
    <row r="710" spans="1:10">
      <c r="A710" s="212">
        <v>4224</v>
      </c>
      <c r="B710" s="213" t="s">
        <v>58</v>
      </c>
      <c r="C710" s="225"/>
      <c r="D710" s="175">
        <v>0</v>
      </c>
      <c r="F710" s="627"/>
      <c r="G710" s="627"/>
      <c r="H710" s="627"/>
      <c r="I710" s="34">
        <v>4</v>
      </c>
      <c r="J710" s="26"/>
    </row>
    <row r="711" spans="1:10">
      <c r="A711" s="212">
        <v>4225</v>
      </c>
      <c r="B711" s="213" t="s">
        <v>87</v>
      </c>
      <c r="C711" s="225"/>
      <c r="D711" s="175">
        <v>0</v>
      </c>
      <c r="F711" s="627"/>
      <c r="G711" s="627"/>
      <c r="H711" s="627"/>
      <c r="I711" s="34">
        <v>4</v>
      </c>
      <c r="J711" s="26"/>
    </row>
    <row r="712" spans="1:10">
      <c r="A712" s="212">
        <v>4226</v>
      </c>
      <c r="B712" s="213" t="s">
        <v>159</v>
      </c>
      <c r="C712" s="225"/>
      <c r="D712" s="175">
        <v>0</v>
      </c>
      <c r="F712" s="627"/>
      <c r="G712" s="627"/>
      <c r="H712" s="627"/>
      <c r="I712" s="34">
        <v>4</v>
      </c>
      <c r="J712" s="26"/>
    </row>
    <row r="713" spans="1:10">
      <c r="A713" s="212">
        <v>4227</v>
      </c>
      <c r="B713" s="213" t="s">
        <v>88</v>
      </c>
      <c r="C713" s="225"/>
      <c r="D713" s="175">
        <v>0</v>
      </c>
      <c r="F713" s="627"/>
      <c r="G713" s="627"/>
      <c r="H713" s="627"/>
      <c r="I713" s="34">
        <v>4</v>
      </c>
      <c r="J713" s="26"/>
    </row>
    <row r="714" spans="1:10">
      <c r="A714" s="210">
        <v>423</v>
      </c>
      <c r="B714" s="211" t="s">
        <v>98</v>
      </c>
      <c r="C714" s="30">
        <f t="shared" ref="C714" si="645">C715</f>
        <v>0</v>
      </c>
      <c r="D714" s="30">
        <v>0</v>
      </c>
      <c r="F714" s="30">
        <f t="shared" ref="F714:H714" si="646">F715</f>
        <v>0</v>
      </c>
      <c r="G714" s="30">
        <f t="shared" si="646"/>
        <v>0</v>
      </c>
      <c r="H714" s="30">
        <f t="shared" si="646"/>
        <v>0</v>
      </c>
      <c r="I714" s="34">
        <v>3</v>
      </c>
      <c r="J714" s="26"/>
    </row>
    <row r="715" spans="1:10">
      <c r="A715" s="212">
        <v>4231</v>
      </c>
      <c r="B715" s="213" t="s">
        <v>106</v>
      </c>
      <c r="C715" s="225"/>
      <c r="D715" s="175">
        <v>0</v>
      </c>
      <c r="F715" s="627"/>
      <c r="G715" s="627"/>
      <c r="H715" s="627"/>
      <c r="I715" s="34">
        <v>4</v>
      </c>
      <c r="J715" s="26"/>
    </row>
    <row r="716" spans="1:10">
      <c r="A716" s="210">
        <v>426</v>
      </c>
      <c r="B716" s="211" t="s">
        <v>31</v>
      </c>
      <c r="C716" s="30">
        <f t="shared" ref="C716" si="647">C717</f>
        <v>0</v>
      </c>
      <c r="D716" s="30">
        <v>0</v>
      </c>
      <c r="F716" s="30">
        <f t="shared" ref="F716:H716" si="648">F717</f>
        <v>0</v>
      </c>
      <c r="G716" s="30">
        <f t="shared" si="648"/>
        <v>0</v>
      </c>
      <c r="H716" s="30">
        <f t="shared" si="648"/>
        <v>0</v>
      </c>
      <c r="I716" s="34">
        <v>3</v>
      </c>
      <c r="J716" s="26"/>
    </row>
    <row r="717" spans="1:10">
      <c r="A717" s="212">
        <v>4262</v>
      </c>
      <c r="B717" s="213" t="s">
        <v>32</v>
      </c>
      <c r="C717" s="225"/>
      <c r="D717" s="175">
        <v>0</v>
      </c>
      <c r="F717" s="627"/>
      <c r="G717" s="627"/>
      <c r="H717" s="627"/>
      <c r="I717" s="34">
        <v>4</v>
      </c>
      <c r="J717" s="26"/>
    </row>
    <row r="718" spans="1:10" ht="28.5">
      <c r="A718" s="208">
        <v>45</v>
      </c>
      <c r="B718" s="209" t="s">
        <v>74</v>
      </c>
      <c r="C718" s="182">
        <f t="shared" ref="C718" si="649">C719+C721</f>
        <v>0</v>
      </c>
      <c r="D718" s="32">
        <v>0</v>
      </c>
      <c r="F718" s="32">
        <f t="shared" ref="F718:G718" si="650">F719+F721</f>
        <v>0</v>
      </c>
      <c r="G718" s="32">
        <f t="shared" si="650"/>
        <v>0</v>
      </c>
      <c r="H718" s="32">
        <f t="shared" ref="H718" si="651">H719+H721</f>
        <v>0</v>
      </c>
      <c r="I718" s="34">
        <v>2</v>
      </c>
      <c r="J718" s="26"/>
    </row>
    <row r="719" spans="1:10">
      <c r="A719" s="210">
        <v>451</v>
      </c>
      <c r="B719" s="211" t="s">
        <v>75</v>
      </c>
      <c r="C719" s="30">
        <f t="shared" ref="C719" si="652">C720</f>
        <v>0</v>
      </c>
      <c r="D719" s="30">
        <v>0</v>
      </c>
      <c r="F719" s="30">
        <f t="shared" ref="F719:H719" si="653">F720</f>
        <v>0</v>
      </c>
      <c r="G719" s="30">
        <f t="shared" si="653"/>
        <v>0</v>
      </c>
      <c r="H719" s="30">
        <f t="shared" si="653"/>
        <v>0</v>
      </c>
      <c r="I719" s="34">
        <v>3</v>
      </c>
      <c r="J719" s="26"/>
    </row>
    <row r="720" spans="1:10">
      <c r="A720" s="212">
        <v>4511</v>
      </c>
      <c r="B720" s="213" t="s">
        <v>75</v>
      </c>
      <c r="C720" s="225"/>
      <c r="D720" s="175">
        <v>0</v>
      </c>
      <c r="F720" s="627"/>
      <c r="G720" s="627"/>
      <c r="H720" s="627"/>
      <c r="I720" s="34">
        <v>4</v>
      </c>
      <c r="J720" s="26"/>
    </row>
    <row r="721" spans="1:10">
      <c r="A721" s="210">
        <v>452</v>
      </c>
      <c r="B721" s="211" t="s">
        <v>89</v>
      </c>
      <c r="C721" s="30">
        <f t="shared" ref="C721" si="654">C722</f>
        <v>0</v>
      </c>
      <c r="D721" s="30">
        <v>0</v>
      </c>
      <c r="F721" s="30">
        <f t="shared" ref="F721:H721" si="655">F722</f>
        <v>0</v>
      </c>
      <c r="G721" s="30">
        <f t="shared" si="655"/>
        <v>0</v>
      </c>
      <c r="H721" s="30">
        <f t="shared" si="655"/>
        <v>0</v>
      </c>
      <c r="I721" s="34">
        <v>3</v>
      </c>
      <c r="J721" s="26"/>
    </row>
    <row r="722" spans="1:10">
      <c r="A722" s="212">
        <v>4521</v>
      </c>
      <c r="B722" s="216" t="s">
        <v>89</v>
      </c>
      <c r="C722" s="29"/>
      <c r="D722" s="175">
        <v>0</v>
      </c>
      <c r="F722" s="175"/>
      <c r="G722" s="175"/>
      <c r="H722" s="175"/>
      <c r="I722" s="34">
        <v>4</v>
      </c>
      <c r="J722" s="26"/>
    </row>
    <row r="723" spans="1:10">
      <c r="A723" s="206">
        <v>51</v>
      </c>
      <c r="B723" s="207" t="s">
        <v>25</v>
      </c>
      <c r="C723" s="31">
        <f t="shared" ref="C723:C725" si="656">C724</f>
        <v>0</v>
      </c>
      <c r="D723" s="31">
        <v>0</v>
      </c>
      <c r="F723" s="31">
        <f t="shared" ref="F723:H725" si="657">F724</f>
        <v>0</v>
      </c>
      <c r="G723" s="31">
        <f t="shared" si="657"/>
        <v>0</v>
      </c>
      <c r="H723" s="31">
        <f t="shared" si="657"/>
        <v>0</v>
      </c>
      <c r="I723" s="34" t="s">
        <v>26</v>
      </c>
      <c r="J723" s="26"/>
    </row>
    <row r="724" spans="1:10" ht="28.5">
      <c r="A724" s="208">
        <v>42</v>
      </c>
      <c r="B724" s="209" t="s">
        <v>30</v>
      </c>
      <c r="C724" s="182">
        <f t="shared" si="656"/>
        <v>0</v>
      </c>
      <c r="D724" s="32">
        <v>0</v>
      </c>
      <c r="F724" s="32">
        <f t="shared" si="657"/>
        <v>0</v>
      </c>
      <c r="G724" s="32">
        <f t="shared" si="657"/>
        <v>0</v>
      </c>
      <c r="H724" s="32">
        <f t="shared" si="657"/>
        <v>0</v>
      </c>
      <c r="I724" s="34">
        <v>2</v>
      </c>
      <c r="J724" s="26"/>
    </row>
    <row r="725" spans="1:10">
      <c r="A725" s="210">
        <v>422</v>
      </c>
      <c r="B725" s="211" t="s">
        <v>57</v>
      </c>
      <c r="C725" s="30">
        <f t="shared" si="656"/>
        <v>0</v>
      </c>
      <c r="D725" s="30">
        <v>0</v>
      </c>
      <c r="F725" s="30">
        <f t="shared" si="657"/>
        <v>0</v>
      </c>
      <c r="G725" s="30">
        <f t="shared" si="657"/>
        <v>0</v>
      </c>
      <c r="H725" s="30">
        <f t="shared" si="657"/>
        <v>0</v>
      </c>
      <c r="I725" s="34">
        <v>3</v>
      </c>
      <c r="J725" s="26"/>
    </row>
    <row r="726" spans="1:10">
      <c r="A726" s="212">
        <v>4224</v>
      </c>
      <c r="B726" s="213" t="s">
        <v>58</v>
      </c>
      <c r="C726" s="225"/>
      <c r="D726" s="175">
        <v>0</v>
      </c>
      <c r="F726" s="627"/>
      <c r="G726" s="627"/>
      <c r="H726" s="627"/>
      <c r="I726" s="34">
        <v>4</v>
      </c>
      <c r="J726" s="26"/>
    </row>
    <row r="727" spans="1:10" ht="28.5">
      <c r="A727" s="206">
        <v>71</v>
      </c>
      <c r="B727" s="207" t="s">
        <v>349</v>
      </c>
      <c r="C727" s="31">
        <f t="shared" ref="C727:C729" si="658">C728</f>
        <v>0</v>
      </c>
      <c r="D727" s="31">
        <v>0</v>
      </c>
      <c r="F727" s="31">
        <f t="shared" ref="F727:H729" si="659">F728</f>
        <v>0</v>
      </c>
      <c r="G727" s="31">
        <f t="shared" si="659"/>
        <v>0</v>
      </c>
      <c r="H727" s="31">
        <f t="shared" si="659"/>
        <v>0</v>
      </c>
      <c r="I727" s="34" t="s">
        <v>145</v>
      </c>
      <c r="J727" s="26"/>
    </row>
    <row r="728" spans="1:10" ht="28.5">
      <c r="A728" s="208">
        <v>45</v>
      </c>
      <c r="B728" s="209" t="s">
        <v>74</v>
      </c>
      <c r="C728" s="182">
        <f t="shared" si="658"/>
        <v>0</v>
      </c>
      <c r="D728" s="32">
        <v>0</v>
      </c>
      <c r="F728" s="32">
        <f t="shared" si="659"/>
        <v>0</v>
      </c>
      <c r="G728" s="32">
        <f t="shared" si="659"/>
        <v>0</v>
      </c>
      <c r="H728" s="32">
        <f t="shared" si="659"/>
        <v>0</v>
      </c>
      <c r="I728" s="34">
        <v>2</v>
      </c>
      <c r="J728" s="26"/>
    </row>
    <row r="729" spans="1:10">
      <c r="A729" s="210">
        <v>451</v>
      </c>
      <c r="B729" s="211" t="s">
        <v>75</v>
      </c>
      <c r="C729" s="30">
        <f t="shared" si="658"/>
        <v>0</v>
      </c>
      <c r="D729" s="30">
        <v>0</v>
      </c>
      <c r="F729" s="30">
        <f t="shared" si="659"/>
        <v>0</v>
      </c>
      <c r="G729" s="30">
        <f t="shared" si="659"/>
        <v>0</v>
      </c>
      <c r="H729" s="30">
        <f t="shared" si="659"/>
        <v>0</v>
      </c>
      <c r="I729" s="34">
        <v>3</v>
      </c>
      <c r="J729" s="26"/>
    </row>
    <row r="730" spans="1:10">
      <c r="A730" s="212">
        <v>4511</v>
      </c>
      <c r="B730" s="213" t="s">
        <v>75</v>
      </c>
      <c r="C730" s="225"/>
      <c r="D730" s="175">
        <v>0</v>
      </c>
      <c r="F730" s="627"/>
      <c r="G730" s="627"/>
      <c r="H730" s="627"/>
      <c r="I730" s="34">
        <v>4</v>
      </c>
      <c r="J730" s="26"/>
    </row>
    <row r="731" spans="1:10" ht="28.5">
      <c r="A731" s="200">
        <v>3602</v>
      </c>
      <c r="B731" s="201" t="s">
        <v>82</v>
      </c>
      <c r="C731" s="202">
        <f t="shared" ref="C731" si="660">C732</f>
        <v>501752</v>
      </c>
      <c r="D731" s="202">
        <v>777552</v>
      </c>
      <c r="F731" s="202">
        <f t="shared" ref="F731:H731" si="661">F732</f>
        <v>0</v>
      </c>
      <c r="G731" s="202">
        <f t="shared" si="661"/>
        <v>0</v>
      </c>
      <c r="H731" s="202">
        <f t="shared" si="661"/>
        <v>0</v>
      </c>
      <c r="I731" s="34" t="s">
        <v>7</v>
      </c>
      <c r="J731" s="26"/>
    </row>
    <row r="732" spans="1:10" ht="42.75">
      <c r="A732" s="203" t="s">
        <v>163</v>
      </c>
      <c r="B732" s="204" t="s">
        <v>164</v>
      </c>
      <c r="C732" s="205">
        <f t="shared" ref="C732" si="662">C733+C746</f>
        <v>501752</v>
      </c>
      <c r="D732" s="205">
        <v>777552</v>
      </c>
      <c r="F732" s="205">
        <f t="shared" ref="F732:G732" si="663">F733+F746</f>
        <v>0</v>
      </c>
      <c r="G732" s="205">
        <f t="shared" si="663"/>
        <v>0</v>
      </c>
      <c r="H732" s="205">
        <f t="shared" ref="H732" si="664">H733+H746</f>
        <v>0</v>
      </c>
      <c r="I732" s="34" t="s">
        <v>8</v>
      </c>
      <c r="J732" s="275"/>
    </row>
    <row r="733" spans="1:10">
      <c r="A733" s="206">
        <v>11</v>
      </c>
      <c r="B733" s="207" t="s">
        <v>14</v>
      </c>
      <c r="C733" s="31">
        <f t="shared" ref="C733" si="665">C734+C738</f>
        <v>501752</v>
      </c>
      <c r="D733" s="31">
        <v>777552</v>
      </c>
      <c r="F733" s="31">
        <f t="shared" ref="F733:G733" si="666">F734+F738</f>
        <v>0</v>
      </c>
      <c r="G733" s="31">
        <f t="shared" si="666"/>
        <v>0</v>
      </c>
      <c r="H733" s="31">
        <f t="shared" ref="H733" si="667">H734+H738</f>
        <v>0</v>
      </c>
      <c r="I733" s="34" t="s">
        <v>15</v>
      </c>
      <c r="J733" s="275"/>
    </row>
    <row r="734" spans="1:10">
      <c r="A734" s="208">
        <v>32</v>
      </c>
      <c r="B734" s="209" t="s">
        <v>16</v>
      </c>
      <c r="C734" s="182">
        <f t="shared" ref="C734" si="668">C735</f>
        <v>157144</v>
      </c>
      <c r="D734" s="32">
        <v>157144</v>
      </c>
      <c r="F734" s="32">
        <f t="shared" ref="F734:H734" si="669">F735</f>
        <v>0</v>
      </c>
      <c r="G734" s="32">
        <f t="shared" si="669"/>
        <v>0</v>
      </c>
      <c r="H734" s="32">
        <f t="shared" si="669"/>
        <v>0</v>
      </c>
      <c r="I734" s="34">
        <v>2</v>
      </c>
      <c r="J734" s="26"/>
    </row>
    <row r="735" spans="1:10">
      <c r="A735" s="210">
        <v>323</v>
      </c>
      <c r="B735" s="211" t="s">
        <v>17</v>
      </c>
      <c r="C735" s="30">
        <f t="shared" ref="C735" si="670">C736+C737</f>
        <v>157144</v>
      </c>
      <c r="D735" s="30">
        <v>157144</v>
      </c>
      <c r="F735" s="30">
        <f t="shared" ref="F735:G735" si="671">F736+F737</f>
        <v>0</v>
      </c>
      <c r="G735" s="30">
        <f t="shared" si="671"/>
        <v>0</v>
      </c>
      <c r="H735" s="30">
        <f t="shared" ref="H735" si="672">H736+H737</f>
        <v>0</v>
      </c>
      <c r="I735" s="34">
        <v>3</v>
      </c>
      <c r="J735" s="26"/>
    </row>
    <row r="736" spans="1:10">
      <c r="A736" s="212">
        <v>3235</v>
      </c>
      <c r="B736" s="216" t="s">
        <v>68</v>
      </c>
      <c r="C736" s="29">
        <v>33181</v>
      </c>
      <c r="D736" s="175">
        <v>33181</v>
      </c>
      <c r="F736" s="175"/>
      <c r="G736" s="175"/>
      <c r="H736" s="175"/>
      <c r="I736" s="34">
        <v>4</v>
      </c>
      <c r="J736" s="26"/>
    </row>
    <row r="737" spans="1:10">
      <c r="A737" s="212">
        <v>3238</v>
      </c>
      <c r="B737" s="216" t="s">
        <v>51</v>
      </c>
      <c r="C737" s="29">
        <v>123963</v>
      </c>
      <c r="D737" s="175">
        <v>123963</v>
      </c>
      <c r="F737" s="175"/>
      <c r="G737" s="175"/>
      <c r="H737" s="175"/>
      <c r="I737" s="34">
        <v>4</v>
      </c>
      <c r="J737" s="26"/>
    </row>
    <row r="738" spans="1:10" ht="28.5">
      <c r="A738" s="208">
        <v>42</v>
      </c>
      <c r="B738" s="209" t="s">
        <v>30</v>
      </c>
      <c r="C738" s="182">
        <f t="shared" ref="C738" si="673">C739+C742+C744</f>
        <v>344608</v>
      </c>
      <c r="D738" s="32">
        <v>620408</v>
      </c>
      <c r="F738" s="32">
        <f t="shared" ref="F738:G738" si="674">F739+F742+F744</f>
        <v>0</v>
      </c>
      <c r="G738" s="32">
        <f t="shared" si="674"/>
        <v>0</v>
      </c>
      <c r="H738" s="32">
        <f t="shared" ref="H738" si="675">H739+H742+H744</f>
        <v>0</v>
      </c>
      <c r="I738" s="34">
        <v>2</v>
      </c>
      <c r="J738" s="26"/>
    </row>
    <row r="739" spans="1:10">
      <c r="A739" s="210">
        <v>422</v>
      </c>
      <c r="B739" s="211" t="s">
        <v>57</v>
      </c>
      <c r="C739" s="30">
        <f t="shared" ref="C739" si="676">SUM(C740:C741)</f>
        <v>189908</v>
      </c>
      <c r="D739" s="30">
        <v>499908</v>
      </c>
      <c r="F739" s="30">
        <f t="shared" ref="F739:G739" si="677">SUM(F740:F741)</f>
        <v>0</v>
      </c>
      <c r="G739" s="30">
        <f t="shared" si="677"/>
        <v>0</v>
      </c>
      <c r="H739" s="30">
        <f t="shared" ref="H739" si="678">SUM(H740:H741)</f>
        <v>0</v>
      </c>
      <c r="I739" s="34">
        <v>3</v>
      </c>
      <c r="J739" s="26"/>
    </row>
    <row r="740" spans="1:10">
      <c r="A740" s="212">
        <v>4221</v>
      </c>
      <c r="B740" s="216" t="s">
        <v>65</v>
      </c>
      <c r="C740" s="29">
        <v>96400</v>
      </c>
      <c r="D740" s="175">
        <v>96400</v>
      </c>
      <c r="F740" s="175"/>
      <c r="G740" s="175"/>
      <c r="H740" s="175"/>
      <c r="I740" s="34">
        <v>4</v>
      </c>
      <c r="J740" s="26"/>
    </row>
    <row r="741" spans="1:10">
      <c r="A741" s="212">
        <v>4224</v>
      </c>
      <c r="B741" s="216" t="s">
        <v>58</v>
      </c>
      <c r="C741" s="29">
        <v>93508</v>
      </c>
      <c r="D741" s="175">
        <v>403508</v>
      </c>
      <c r="F741" s="175"/>
      <c r="G741" s="175"/>
      <c r="H741" s="175"/>
      <c r="I741" s="34">
        <v>4</v>
      </c>
      <c r="J741" s="26"/>
    </row>
    <row r="742" spans="1:10">
      <c r="A742" s="210">
        <v>423</v>
      </c>
      <c r="B742" s="211" t="s">
        <v>98</v>
      </c>
      <c r="C742" s="30">
        <f t="shared" ref="C742" si="679">C743</f>
        <v>100000</v>
      </c>
      <c r="D742" s="30">
        <v>120000</v>
      </c>
      <c r="F742" s="30">
        <f t="shared" ref="F742:H742" si="680">F743</f>
        <v>0</v>
      </c>
      <c r="G742" s="30">
        <f t="shared" si="680"/>
        <v>0</v>
      </c>
      <c r="H742" s="30">
        <f t="shared" si="680"/>
        <v>0</v>
      </c>
      <c r="I742" s="34">
        <v>3</v>
      </c>
      <c r="J742" s="26"/>
    </row>
    <row r="743" spans="1:10">
      <c r="A743" s="212">
        <v>4231</v>
      </c>
      <c r="B743" s="213" t="s">
        <v>106</v>
      </c>
      <c r="C743" s="225">
        <v>100000</v>
      </c>
      <c r="D743" s="175">
        <v>120000</v>
      </c>
      <c r="F743" s="627"/>
      <c r="G743" s="627"/>
      <c r="H743" s="627"/>
      <c r="I743" s="34">
        <v>4</v>
      </c>
      <c r="J743" s="276"/>
    </row>
    <row r="744" spans="1:10">
      <c r="A744" s="210">
        <v>426</v>
      </c>
      <c r="B744" s="211" t="s">
        <v>31</v>
      </c>
      <c r="C744" s="30">
        <f t="shared" ref="C744" si="681">C745</f>
        <v>54700</v>
      </c>
      <c r="D744" s="30">
        <v>500</v>
      </c>
      <c r="F744" s="30">
        <f t="shared" ref="F744:H744" si="682">F745</f>
        <v>0</v>
      </c>
      <c r="G744" s="30">
        <f t="shared" si="682"/>
        <v>0</v>
      </c>
      <c r="H744" s="30">
        <f t="shared" si="682"/>
        <v>0</v>
      </c>
      <c r="I744" s="34">
        <v>3</v>
      </c>
      <c r="J744" s="26"/>
    </row>
    <row r="745" spans="1:10">
      <c r="A745" s="212">
        <v>4262</v>
      </c>
      <c r="B745" s="216" t="s">
        <v>32</v>
      </c>
      <c r="C745" s="29">
        <v>54700</v>
      </c>
      <c r="D745" s="175">
        <v>500</v>
      </c>
      <c r="F745" s="175"/>
      <c r="G745" s="175"/>
      <c r="H745" s="175"/>
      <c r="I745" s="34">
        <v>4</v>
      </c>
      <c r="J745" s="26"/>
    </row>
    <row r="746" spans="1:10">
      <c r="A746" s="206">
        <v>51</v>
      </c>
      <c r="B746" s="207" t="s">
        <v>25</v>
      </c>
      <c r="C746" s="31">
        <f t="shared" ref="C746:C748" si="683">C747</f>
        <v>0</v>
      </c>
      <c r="D746" s="31">
        <v>0</v>
      </c>
      <c r="F746" s="31">
        <f t="shared" ref="F746:H748" si="684">F747</f>
        <v>0</v>
      </c>
      <c r="G746" s="31">
        <f t="shared" si="684"/>
        <v>0</v>
      </c>
      <c r="H746" s="31">
        <f t="shared" si="684"/>
        <v>0</v>
      </c>
      <c r="I746" s="34" t="s">
        <v>26</v>
      </c>
      <c r="J746" s="26"/>
    </row>
    <row r="747" spans="1:10" ht="28.5">
      <c r="A747" s="208">
        <v>42</v>
      </c>
      <c r="B747" s="209" t="s">
        <v>30</v>
      </c>
      <c r="C747" s="182">
        <f t="shared" si="683"/>
        <v>0</v>
      </c>
      <c r="D747" s="32">
        <v>0</v>
      </c>
      <c r="F747" s="32">
        <f t="shared" si="684"/>
        <v>0</v>
      </c>
      <c r="G747" s="32">
        <f t="shared" si="684"/>
        <v>0</v>
      </c>
      <c r="H747" s="32">
        <f t="shared" si="684"/>
        <v>0</v>
      </c>
      <c r="I747" s="34">
        <v>2</v>
      </c>
      <c r="J747" s="26"/>
    </row>
    <row r="748" spans="1:10">
      <c r="A748" s="210">
        <v>422</v>
      </c>
      <c r="B748" s="211" t="s">
        <v>57</v>
      </c>
      <c r="C748" s="30">
        <f t="shared" si="683"/>
        <v>0</v>
      </c>
      <c r="D748" s="30">
        <v>0</v>
      </c>
      <c r="F748" s="30">
        <f t="shared" si="684"/>
        <v>0</v>
      </c>
      <c r="G748" s="30">
        <f t="shared" si="684"/>
        <v>0</v>
      </c>
      <c r="H748" s="30">
        <f t="shared" si="684"/>
        <v>0</v>
      </c>
      <c r="I748" s="34">
        <v>3</v>
      </c>
      <c r="J748" s="26"/>
    </row>
    <row r="749" spans="1:10">
      <c r="A749" s="212">
        <v>4224</v>
      </c>
      <c r="B749" s="213" t="s">
        <v>58</v>
      </c>
      <c r="C749" s="225"/>
      <c r="D749" s="175">
        <v>0</v>
      </c>
      <c r="F749" s="627"/>
      <c r="G749" s="627"/>
      <c r="H749" s="627"/>
      <c r="I749" s="34">
        <v>4</v>
      </c>
      <c r="J749" s="26"/>
    </row>
    <row r="750" spans="1:10">
      <c r="A750" s="264">
        <v>26379</v>
      </c>
      <c r="B750" s="265" t="s">
        <v>165</v>
      </c>
      <c r="C750" s="198">
        <f>C751+C948</f>
        <v>225710794</v>
      </c>
      <c r="D750" s="198">
        <v>263763669</v>
      </c>
      <c r="F750" s="198">
        <f>F751+F948</f>
        <v>0</v>
      </c>
      <c r="G750" s="198">
        <f>G751+G948</f>
        <v>0</v>
      </c>
      <c r="H750" s="198">
        <f>H751+H948</f>
        <v>0</v>
      </c>
      <c r="I750" s="199" t="s">
        <v>5</v>
      </c>
      <c r="J750" s="26"/>
    </row>
    <row r="751" spans="1:10" ht="28.5">
      <c r="A751" s="200">
        <v>3602</v>
      </c>
      <c r="B751" s="201" t="s">
        <v>82</v>
      </c>
      <c r="C751" s="202">
        <f>C752+C870+C911</f>
        <v>17207301</v>
      </c>
      <c r="D751" s="202">
        <v>13099250</v>
      </c>
      <c r="F751" s="202">
        <f>F752+F870+F911</f>
        <v>0</v>
      </c>
      <c r="G751" s="202">
        <f>G752+G870+G911</f>
        <v>0</v>
      </c>
      <c r="H751" s="202">
        <f>H752+H870+H911</f>
        <v>0</v>
      </c>
      <c r="I751" s="34" t="s">
        <v>7</v>
      </c>
      <c r="J751" s="26"/>
    </row>
    <row r="752" spans="1:10" ht="28.5">
      <c r="A752" s="203" t="s">
        <v>166</v>
      </c>
      <c r="B752" s="204" t="s">
        <v>167</v>
      </c>
      <c r="C752" s="205">
        <f>C753+C785+C802+C821+C833+C843+C851+C855</f>
        <v>17207301</v>
      </c>
      <c r="D752" s="205">
        <v>13099250</v>
      </c>
      <c r="F752" s="205">
        <f>F753+F785+F802+F821+F833+F843+F851+F855</f>
        <v>0</v>
      </c>
      <c r="G752" s="205">
        <f>G753+G785+G802+G821+G833+G843+G851+G855</f>
        <v>0</v>
      </c>
      <c r="H752" s="205">
        <f>H753+H785+H802+H821+H833+H843+H851+H855</f>
        <v>0</v>
      </c>
      <c r="I752" s="34" t="s">
        <v>8</v>
      </c>
      <c r="J752" s="26"/>
    </row>
    <row r="753" spans="1:10">
      <c r="A753" s="206">
        <v>11</v>
      </c>
      <c r="B753" s="207" t="s">
        <v>14</v>
      </c>
      <c r="C753" s="31">
        <f>C754+C757+C765+C782+C777</f>
        <v>14803342</v>
      </c>
      <c r="D753" s="31">
        <v>8307992</v>
      </c>
      <c r="F753" s="31">
        <f>F754+F757+F765+F782+F777+F762</f>
        <v>0</v>
      </c>
      <c r="G753" s="31">
        <f>G754+G757+G765+G782+G777+G762</f>
        <v>0</v>
      </c>
      <c r="H753" s="31">
        <f>H754+H757+H765+H782+H777+H762</f>
        <v>0</v>
      </c>
      <c r="I753" s="34" t="s">
        <v>15</v>
      </c>
      <c r="J753" s="26"/>
    </row>
    <row r="754" spans="1:10">
      <c r="A754" s="208">
        <v>32</v>
      </c>
      <c r="B754" s="209" t="s">
        <v>16</v>
      </c>
      <c r="C754" s="182">
        <f t="shared" ref="C754:C755" si="685">C755</f>
        <v>0</v>
      </c>
      <c r="D754" s="32">
        <v>0</v>
      </c>
      <c r="F754" s="32">
        <f t="shared" ref="F754:H755" si="686">F755</f>
        <v>0</v>
      </c>
      <c r="G754" s="32">
        <f t="shared" si="686"/>
        <v>0</v>
      </c>
      <c r="H754" s="32">
        <f t="shared" si="686"/>
        <v>0</v>
      </c>
      <c r="I754" s="34">
        <v>2</v>
      </c>
      <c r="J754" s="26"/>
    </row>
    <row r="755" spans="1:10">
      <c r="A755" s="210">
        <v>322</v>
      </c>
      <c r="B755" s="211" t="s">
        <v>42</v>
      </c>
      <c r="C755" s="30">
        <f t="shared" si="685"/>
        <v>0</v>
      </c>
      <c r="D755" s="30">
        <v>0</v>
      </c>
      <c r="F755" s="30">
        <f t="shared" si="686"/>
        <v>0</v>
      </c>
      <c r="G755" s="30">
        <f t="shared" si="686"/>
        <v>0</v>
      </c>
      <c r="H755" s="30">
        <f t="shared" si="686"/>
        <v>0</v>
      </c>
      <c r="I755" s="34">
        <v>3</v>
      </c>
      <c r="J755" s="26"/>
    </row>
    <row r="756" spans="1:10">
      <c r="A756" s="212">
        <v>3225</v>
      </c>
      <c r="B756" s="216" t="s">
        <v>92</v>
      </c>
      <c r="C756" s="29"/>
      <c r="D756" s="175">
        <v>0</v>
      </c>
      <c r="F756" s="175"/>
      <c r="G756" s="175"/>
      <c r="H756" s="175"/>
      <c r="I756" s="34">
        <v>4</v>
      </c>
      <c r="J756" s="26"/>
    </row>
    <row r="757" spans="1:10">
      <c r="A757" s="208">
        <v>34</v>
      </c>
      <c r="B757" s="209" t="s">
        <v>114</v>
      </c>
      <c r="C757" s="182">
        <f t="shared" ref="C757" si="687">C758+C760</f>
        <v>1755885</v>
      </c>
      <c r="D757" s="32">
        <v>1755885</v>
      </c>
      <c r="F757" s="32">
        <f t="shared" ref="F757:G757" si="688">F758+F760</f>
        <v>0</v>
      </c>
      <c r="G757" s="32">
        <f t="shared" si="688"/>
        <v>0</v>
      </c>
      <c r="H757" s="32">
        <f t="shared" ref="H757" si="689">H758+H760</f>
        <v>0</v>
      </c>
      <c r="I757" s="34">
        <v>2</v>
      </c>
      <c r="J757" s="26"/>
    </row>
    <row r="758" spans="1:10">
      <c r="A758" s="210">
        <v>342</v>
      </c>
      <c r="B758" s="211" t="s">
        <v>155</v>
      </c>
      <c r="C758" s="30">
        <f t="shared" ref="C758" si="690">C759</f>
        <v>1755885</v>
      </c>
      <c r="D758" s="30">
        <v>1755885</v>
      </c>
      <c r="F758" s="30">
        <f t="shared" ref="F758:H758" si="691">F759</f>
        <v>0</v>
      </c>
      <c r="G758" s="30">
        <f t="shared" si="691"/>
        <v>0</v>
      </c>
      <c r="H758" s="30">
        <f t="shared" si="691"/>
        <v>0</v>
      </c>
      <c r="I758" s="34">
        <v>3</v>
      </c>
      <c r="J758" s="26"/>
    </row>
    <row r="759" spans="1:10" ht="42.75">
      <c r="A759" s="212">
        <v>3422</v>
      </c>
      <c r="B759" s="216" t="s">
        <v>156</v>
      </c>
      <c r="C759" s="29">
        <v>1755885</v>
      </c>
      <c r="D759" s="175">
        <v>1755885</v>
      </c>
      <c r="F759" s="175"/>
      <c r="G759" s="175"/>
      <c r="H759" s="175"/>
      <c r="I759" s="34">
        <v>4</v>
      </c>
      <c r="J759" s="26"/>
    </row>
    <row r="760" spans="1:10">
      <c r="A760" s="210">
        <v>343</v>
      </c>
      <c r="B760" s="211" t="s">
        <v>115</v>
      </c>
      <c r="C760" s="30">
        <f t="shared" ref="C760" si="692">C761</f>
        <v>0</v>
      </c>
      <c r="D760" s="30">
        <v>0</v>
      </c>
      <c r="F760" s="30">
        <f t="shared" ref="F760:H760" si="693">F761</f>
        <v>0</v>
      </c>
      <c r="G760" s="30">
        <f t="shared" si="693"/>
        <v>0</v>
      </c>
      <c r="H760" s="30">
        <f t="shared" si="693"/>
        <v>0</v>
      </c>
      <c r="I760" s="34">
        <v>3</v>
      </c>
      <c r="J760" s="26"/>
    </row>
    <row r="761" spans="1:10">
      <c r="A761" s="212">
        <v>3431</v>
      </c>
      <c r="B761" s="216" t="s">
        <v>116</v>
      </c>
      <c r="C761" s="29"/>
      <c r="D761" s="175">
        <v>0</v>
      </c>
      <c r="F761" s="175"/>
      <c r="G761" s="175"/>
      <c r="H761" s="175"/>
      <c r="I761" s="34">
        <v>4</v>
      </c>
      <c r="J761" s="26"/>
    </row>
    <row r="762" spans="1:10" ht="28.5">
      <c r="A762" s="47">
        <v>41</v>
      </c>
      <c r="B762" s="48" t="s">
        <v>70</v>
      </c>
      <c r="C762" s="235">
        <v>5997832</v>
      </c>
      <c r="D762" s="235">
        <v>354276</v>
      </c>
      <c r="F762" s="235">
        <f t="shared" ref="F762:H763" si="694">F763</f>
        <v>0</v>
      </c>
      <c r="G762" s="235">
        <f t="shared" si="694"/>
        <v>0</v>
      </c>
      <c r="H762" s="235">
        <f t="shared" si="694"/>
        <v>0</v>
      </c>
      <c r="I762" s="73">
        <v>2</v>
      </c>
      <c r="J762" s="228"/>
    </row>
    <row r="763" spans="1:10">
      <c r="A763" s="49">
        <v>412</v>
      </c>
      <c r="B763" s="50" t="s">
        <v>71</v>
      </c>
      <c r="C763" s="236">
        <v>0</v>
      </c>
      <c r="D763" s="236">
        <v>354276</v>
      </c>
      <c r="F763" s="236">
        <f t="shared" si="694"/>
        <v>0</v>
      </c>
      <c r="G763" s="236">
        <f t="shared" si="694"/>
        <v>0</v>
      </c>
      <c r="H763" s="236">
        <f t="shared" si="694"/>
        <v>0</v>
      </c>
      <c r="I763" s="73">
        <v>3</v>
      </c>
      <c r="J763" s="228"/>
    </row>
    <row r="764" spans="1:10">
      <c r="A764" s="51">
        <v>4124</v>
      </c>
      <c r="B764" s="238" t="s">
        <v>130</v>
      </c>
      <c r="C764" s="139"/>
      <c r="D764" s="139">
        <v>354276</v>
      </c>
      <c r="F764" s="139"/>
      <c r="G764" s="139"/>
      <c r="H764" s="139"/>
      <c r="I764" s="73">
        <v>4</v>
      </c>
      <c r="J764" s="228"/>
    </row>
    <row r="765" spans="1:10" ht="28.5">
      <c r="A765" s="208">
        <v>42</v>
      </c>
      <c r="B765" s="209" t="s">
        <v>30</v>
      </c>
      <c r="C765" s="182">
        <f>C766+C768+C775</f>
        <v>5997832</v>
      </c>
      <c r="D765" s="32">
        <v>5758161</v>
      </c>
      <c r="F765" s="32">
        <f t="shared" ref="F765:G765" si="695">F766+F768+F775+F773</f>
        <v>0</v>
      </c>
      <c r="G765" s="32">
        <f t="shared" si="695"/>
        <v>0</v>
      </c>
      <c r="H765" s="32">
        <f t="shared" ref="H765" si="696">H766+H768+H775+H773</f>
        <v>0</v>
      </c>
      <c r="I765" s="34">
        <v>2</v>
      </c>
      <c r="J765" s="26"/>
    </row>
    <row r="766" spans="1:10">
      <c r="A766" s="210">
        <v>421</v>
      </c>
      <c r="B766" s="211" t="s">
        <v>96</v>
      </c>
      <c r="C766" s="30">
        <f t="shared" ref="C766" si="697">C767</f>
        <v>0</v>
      </c>
      <c r="D766" s="30">
        <v>0</v>
      </c>
      <c r="F766" s="30">
        <f t="shared" ref="F766:H766" si="698">F767</f>
        <v>0</v>
      </c>
      <c r="G766" s="30">
        <f t="shared" si="698"/>
        <v>0</v>
      </c>
      <c r="H766" s="30">
        <f t="shared" si="698"/>
        <v>0</v>
      </c>
      <c r="I766" s="34">
        <v>3</v>
      </c>
      <c r="J766" s="26"/>
    </row>
    <row r="767" spans="1:10">
      <c r="A767" s="212">
        <v>4212</v>
      </c>
      <c r="B767" s="213" t="s">
        <v>97</v>
      </c>
      <c r="C767" s="29"/>
      <c r="D767" s="175">
        <v>0</v>
      </c>
      <c r="F767" s="175"/>
      <c r="G767" s="175"/>
      <c r="H767" s="175"/>
      <c r="I767" s="34">
        <v>4</v>
      </c>
      <c r="J767" s="26"/>
    </row>
    <row r="768" spans="1:10">
      <c r="A768" s="210">
        <v>422</v>
      </c>
      <c r="B768" s="211" t="s">
        <v>57</v>
      </c>
      <c r="C768" s="30">
        <f t="shared" ref="C768" si="699">C769+C770+C771+C772</f>
        <v>5597832</v>
      </c>
      <c r="D768" s="30">
        <v>5695262</v>
      </c>
      <c r="F768" s="30">
        <f t="shared" ref="F768:G768" si="700">F769+F770+F771+F772</f>
        <v>0</v>
      </c>
      <c r="G768" s="30">
        <f t="shared" si="700"/>
        <v>0</v>
      </c>
      <c r="H768" s="30">
        <f t="shared" ref="H768" si="701">H769+H770+H771+H772</f>
        <v>0</v>
      </c>
      <c r="I768" s="34">
        <v>3</v>
      </c>
      <c r="J768" s="26"/>
    </row>
    <row r="769" spans="1:10">
      <c r="A769" s="212">
        <v>4221</v>
      </c>
      <c r="B769" s="216" t="s">
        <v>65</v>
      </c>
      <c r="C769" s="222"/>
      <c r="D769" s="175">
        <v>0</v>
      </c>
      <c r="F769" s="222"/>
      <c r="G769" s="222"/>
      <c r="H769" s="222"/>
      <c r="I769" s="34">
        <v>4</v>
      </c>
      <c r="J769" s="26"/>
    </row>
    <row r="770" spans="1:10">
      <c r="A770" s="277">
        <v>4223</v>
      </c>
      <c r="B770" s="216" t="s">
        <v>86</v>
      </c>
      <c r="C770" s="222"/>
      <c r="D770" s="175">
        <v>0</v>
      </c>
      <c r="F770" s="222"/>
      <c r="G770" s="222"/>
      <c r="H770" s="222"/>
      <c r="I770" s="34">
        <v>4</v>
      </c>
      <c r="J770" s="26"/>
    </row>
    <row r="771" spans="1:10">
      <c r="A771" s="212">
        <v>4224</v>
      </c>
      <c r="B771" s="216" t="s">
        <v>58</v>
      </c>
      <c r="C771" s="222">
        <v>5597832</v>
      </c>
      <c r="D771" s="175">
        <v>5497222</v>
      </c>
      <c r="F771" s="222"/>
      <c r="G771" s="222"/>
      <c r="H771" s="222"/>
      <c r="I771" s="34">
        <v>4</v>
      </c>
      <c r="J771" s="26"/>
    </row>
    <row r="772" spans="1:10">
      <c r="A772" s="277">
        <v>4227</v>
      </c>
      <c r="B772" s="216" t="s">
        <v>88</v>
      </c>
      <c r="C772" s="222"/>
      <c r="D772" s="175">
        <v>198040</v>
      </c>
      <c r="F772" s="222"/>
      <c r="G772" s="222"/>
      <c r="H772" s="222"/>
      <c r="I772" s="34">
        <v>4</v>
      </c>
      <c r="J772" s="26"/>
    </row>
    <row r="773" spans="1:10">
      <c r="A773" s="49">
        <v>423</v>
      </c>
      <c r="B773" s="50" t="s">
        <v>562</v>
      </c>
      <c r="C773" s="50" t="s">
        <v>562</v>
      </c>
      <c r="D773" s="227">
        <v>62899</v>
      </c>
      <c r="F773" s="227">
        <f t="shared" ref="F773:H773" si="702">+F774</f>
        <v>0</v>
      </c>
      <c r="G773" s="227">
        <f t="shared" si="702"/>
        <v>0</v>
      </c>
      <c r="H773" s="227">
        <f t="shared" si="702"/>
        <v>0</v>
      </c>
      <c r="I773" s="73">
        <v>3</v>
      </c>
      <c r="J773" s="194"/>
    </row>
    <row r="774" spans="1:10" ht="16.5" customHeight="1">
      <c r="A774" s="229">
        <v>4231</v>
      </c>
      <c r="B774" s="608" t="s">
        <v>106</v>
      </c>
      <c r="C774" s="237"/>
      <c r="D774" s="237">
        <v>62899</v>
      </c>
      <c r="F774" s="237"/>
      <c r="G774" s="237"/>
      <c r="H774" s="237"/>
      <c r="I774" s="73">
        <v>4</v>
      </c>
      <c r="J774" s="194"/>
    </row>
    <row r="775" spans="1:10">
      <c r="A775" s="210">
        <v>426</v>
      </c>
      <c r="B775" s="211" t="s">
        <v>31</v>
      </c>
      <c r="C775" s="30">
        <f t="shared" ref="C775" si="703">C776</f>
        <v>400000</v>
      </c>
      <c r="D775" s="30">
        <v>0</v>
      </c>
      <c r="F775" s="30">
        <f t="shared" ref="F775:H775" si="704">F776</f>
        <v>0</v>
      </c>
      <c r="G775" s="30">
        <f t="shared" si="704"/>
        <v>0</v>
      </c>
      <c r="H775" s="30">
        <f t="shared" si="704"/>
        <v>0</v>
      </c>
      <c r="I775" s="34">
        <v>3</v>
      </c>
      <c r="J775" s="26"/>
    </row>
    <row r="776" spans="1:10">
      <c r="A776" s="212">
        <v>4262</v>
      </c>
      <c r="B776" s="216" t="s">
        <v>32</v>
      </c>
      <c r="C776" s="29">
        <v>400000</v>
      </c>
      <c r="D776" s="175">
        <v>0</v>
      </c>
      <c r="F776" s="175"/>
      <c r="G776" s="175"/>
      <c r="H776" s="175"/>
      <c r="I776" s="34">
        <v>4</v>
      </c>
      <c r="J776" s="26"/>
    </row>
    <row r="777" spans="1:10" ht="28.5">
      <c r="A777" s="278">
        <v>45</v>
      </c>
      <c r="B777" s="279" t="s">
        <v>168</v>
      </c>
      <c r="C777" s="182">
        <f t="shared" ref="C777" si="705">C778+C780</f>
        <v>200000</v>
      </c>
      <c r="D777" s="32">
        <v>439670</v>
      </c>
      <c r="F777" s="32">
        <f t="shared" ref="F777:G777" si="706">F778+F780</f>
        <v>0</v>
      </c>
      <c r="G777" s="32">
        <f t="shared" si="706"/>
        <v>0</v>
      </c>
      <c r="H777" s="32">
        <f t="shared" ref="H777" si="707">H778+H780</f>
        <v>0</v>
      </c>
      <c r="I777" s="34">
        <v>2</v>
      </c>
      <c r="J777" s="26"/>
    </row>
    <row r="778" spans="1:10">
      <c r="A778" s="280">
        <v>451</v>
      </c>
      <c r="B778" s="281" t="s">
        <v>75</v>
      </c>
      <c r="C778" s="30">
        <f t="shared" ref="C778" si="708">C779</f>
        <v>200000</v>
      </c>
      <c r="D778" s="30">
        <v>439670</v>
      </c>
      <c r="F778" s="30">
        <f t="shared" ref="F778:H778" si="709">F779</f>
        <v>0</v>
      </c>
      <c r="G778" s="30">
        <f t="shared" si="709"/>
        <v>0</v>
      </c>
      <c r="H778" s="30">
        <f t="shared" si="709"/>
        <v>0</v>
      </c>
      <c r="I778" s="34">
        <v>3</v>
      </c>
      <c r="J778" s="26"/>
    </row>
    <row r="779" spans="1:10">
      <c r="A779" s="282">
        <v>4511</v>
      </c>
      <c r="B779" s="19" t="s">
        <v>169</v>
      </c>
      <c r="C779" s="29">
        <v>200000</v>
      </c>
      <c r="D779" s="175">
        <v>439670</v>
      </c>
      <c r="F779" s="175"/>
      <c r="G779" s="175"/>
      <c r="H779" s="175"/>
      <c r="I779" s="34">
        <v>4</v>
      </c>
      <c r="J779" s="26"/>
    </row>
    <row r="780" spans="1:10">
      <c r="A780" s="280">
        <v>452</v>
      </c>
      <c r="B780" s="281" t="s">
        <v>170</v>
      </c>
      <c r="C780" s="30">
        <f t="shared" ref="C780" si="710">C781</f>
        <v>0</v>
      </c>
      <c r="D780" s="30">
        <v>0</v>
      </c>
      <c r="F780" s="30">
        <f t="shared" ref="F780:H780" si="711">F781</f>
        <v>0</v>
      </c>
      <c r="G780" s="30">
        <f t="shared" si="711"/>
        <v>0</v>
      </c>
      <c r="H780" s="30">
        <f t="shared" si="711"/>
        <v>0</v>
      </c>
      <c r="I780" s="34">
        <v>3</v>
      </c>
      <c r="J780" s="26"/>
    </row>
    <row r="781" spans="1:10">
      <c r="A781" s="18">
        <v>4521</v>
      </c>
      <c r="B781" s="19" t="s">
        <v>170</v>
      </c>
      <c r="C781" s="29"/>
      <c r="D781" s="175">
        <v>0</v>
      </c>
      <c r="F781" s="175"/>
      <c r="G781" s="175"/>
      <c r="H781" s="175"/>
      <c r="I781" s="34">
        <v>4</v>
      </c>
      <c r="J781" s="26"/>
    </row>
    <row r="782" spans="1:10" ht="28.5">
      <c r="A782" s="208">
        <v>54</v>
      </c>
      <c r="B782" s="209" t="s">
        <v>160</v>
      </c>
      <c r="C782" s="182">
        <f t="shared" ref="C782:C783" si="712">C783</f>
        <v>6849625</v>
      </c>
      <c r="D782" s="32">
        <v>0</v>
      </c>
      <c r="F782" s="32">
        <f t="shared" ref="F782:H783" si="713">F783</f>
        <v>0</v>
      </c>
      <c r="G782" s="32">
        <f t="shared" si="713"/>
        <v>0</v>
      </c>
      <c r="H782" s="32">
        <f t="shared" si="713"/>
        <v>0</v>
      </c>
      <c r="I782" s="34">
        <v>2</v>
      </c>
      <c r="J782" s="26"/>
    </row>
    <row r="783" spans="1:10" ht="42.75">
      <c r="A783" s="210">
        <v>542</v>
      </c>
      <c r="B783" s="211" t="s">
        <v>171</v>
      </c>
      <c r="C783" s="30">
        <f t="shared" si="712"/>
        <v>6849625</v>
      </c>
      <c r="D783" s="30">
        <v>0</v>
      </c>
      <c r="F783" s="30">
        <f t="shared" si="713"/>
        <v>0</v>
      </c>
      <c r="G783" s="30">
        <f t="shared" si="713"/>
        <v>0</v>
      </c>
      <c r="H783" s="30">
        <f t="shared" si="713"/>
        <v>0</v>
      </c>
      <c r="I783" s="34">
        <v>3</v>
      </c>
      <c r="J783" s="26"/>
    </row>
    <row r="784" spans="1:10" ht="28.5">
      <c r="A784" s="212">
        <v>5422</v>
      </c>
      <c r="B784" s="216" t="s">
        <v>172</v>
      </c>
      <c r="C784" s="29">
        <v>6849625</v>
      </c>
      <c r="D784" s="175">
        <v>0</v>
      </c>
      <c r="F784" s="175"/>
      <c r="G784" s="175"/>
      <c r="H784" s="175"/>
      <c r="I784" s="34">
        <v>4</v>
      </c>
      <c r="J784" s="26"/>
    </row>
    <row r="785" spans="1:10">
      <c r="A785" s="206">
        <v>31</v>
      </c>
      <c r="B785" s="207" t="s">
        <v>63</v>
      </c>
      <c r="C785" s="31">
        <f t="shared" ref="C785" si="714">C786+C797</f>
        <v>2276802</v>
      </c>
      <c r="D785" s="31">
        <v>2662552</v>
      </c>
      <c r="F785" s="31">
        <f t="shared" ref="F785:G785" si="715">F786+F797</f>
        <v>0</v>
      </c>
      <c r="G785" s="31">
        <f t="shared" si="715"/>
        <v>0</v>
      </c>
      <c r="H785" s="31">
        <f t="shared" ref="H785" si="716">H786+H797</f>
        <v>0</v>
      </c>
      <c r="I785" s="34" t="s">
        <v>64</v>
      </c>
      <c r="J785" s="26"/>
    </row>
    <row r="786" spans="1:10" ht="28.5">
      <c r="A786" s="208">
        <v>42</v>
      </c>
      <c r="B786" s="209" t="s">
        <v>30</v>
      </c>
      <c r="C786" s="182">
        <f t="shared" ref="C786" si="717">C787+C789+C795</f>
        <v>1139901</v>
      </c>
      <c r="D786" s="32">
        <v>1421901</v>
      </c>
      <c r="F786" s="32">
        <f t="shared" ref="F786:G786" si="718">F787+F789+F795</f>
        <v>0</v>
      </c>
      <c r="G786" s="32">
        <f t="shared" si="718"/>
        <v>0</v>
      </c>
      <c r="H786" s="32">
        <f t="shared" ref="H786" si="719">H787+H789+H795</f>
        <v>0</v>
      </c>
      <c r="I786" s="34">
        <v>2</v>
      </c>
      <c r="J786" s="26"/>
    </row>
    <row r="787" spans="1:10">
      <c r="A787" s="210">
        <v>421</v>
      </c>
      <c r="B787" s="211" t="s">
        <v>96</v>
      </c>
      <c r="C787" s="30">
        <f t="shared" ref="C787" si="720">C788</f>
        <v>1000</v>
      </c>
      <c r="D787" s="30">
        <v>60000</v>
      </c>
      <c r="F787" s="30">
        <f t="shared" ref="F787:H787" si="721">F788</f>
        <v>0</v>
      </c>
      <c r="G787" s="30">
        <f t="shared" si="721"/>
        <v>0</v>
      </c>
      <c r="H787" s="30">
        <f t="shared" si="721"/>
        <v>0</v>
      </c>
      <c r="I787" s="34">
        <v>3</v>
      </c>
      <c r="J787" s="26"/>
    </row>
    <row r="788" spans="1:10">
      <c r="A788" s="212">
        <v>4212</v>
      </c>
      <c r="B788" s="216" t="s">
        <v>97</v>
      </c>
      <c r="C788" s="29">
        <v>1000</v>
      </c>
      <c r="D788" s="175">
        <v>60000</v>
      </c>
      <c r="F788" s="175"/>
      <c r="G788" s="175"/>
      <c r="H788" s="175"/>
      <c r="I788" s="34">
        <v>4</v>
      </c>
      <c r="J788" s="26"/>
    </row>
    <row r="789" spans="1:10">
      <c r="A789" s="210">
        <v>422</v>
      </c>
      <c r="B789" s="211" t="s">
        <v>57</v>
      </c>
      <c r="C789" s="30">
        <f t="shared" ref="C789" si="722">SUM(C790:C794)</f>
        <v>1118901</v>
      </c>
      <c r="D789" s="30">
        <v>1341901</v>
      </c>
      <c r="F789" s="30">
        <f t="shared" ref="F789:G789" si="723">SUM(F790:F794)</f>
        <v>0</v>
      </c>
      <c r="G789" s="30">
        <f t="shared" si="723"/>
        <v>0</v>
      </c>
      <c r="H789" s="30">
        <f t="shared" ref="H789" si="724">SUM(H790:H794)</f>
        <v>0</v>
      </c>
      <c r="I789" s="34">
        <v>3</v>
      </c>
      <c r="J789" s="26"/>
    </row>
    <row r="790" spans="1:10">
      <c r="A790" s="212">
        <v>4221</v>
      </c>
      <c r="B790" s="216" t="s">
        <v>65</v>
      </c>
      <c r="C790" s="29">
        <v>1000</v>
      </c>
      <c r="D790" s="175">
        <v>130000</v>
      </c>
      <c r="F790" s="175"/>
      <c r="G790" s="175"/>
      <c r="H790" s="175"/>
      <c r="I790" s="34">
        <v>4</v>
      </c>
      <c r="J790" s="26"/>
    </row>
    <row r="791" spans="1:10">
      <c r="A791" s="212">
        <v>4223</v>
      </c>
      <c r="B791" s="216" t="s">
        <v>86</v>
      </c>
      <c r="C791" s="39"/>
      <c r="D791" s="175">
        <v>25000</v>
      </c>
      <c r="F791" s="636"/>
      <c r="G791" s="636"/>
      <c r="H791" s="636"/>
      <c r="I791" s="73">
        <v>4</v>
      </c>
      <c r="J791" s="228"/>
    </row>
    <row r="792" spans="1:10">
      <c r="A792" s="212">
        <v>4224</v>
      </c>
      <c r="B792" s="216" t="s">
        <v>58</v>
      </c>
      <c r="C792" s="29">
        <v>1116901</v>
      </c>
      <c r="D792" s="175">
        <v>1116901</v>
      </c>
      <c r="F792" s="175"/>
      <c r="G792" s="175"/>
      <c r="H792" s="175"/>
      <c r="I792" s="34">
        <v>4</v>
      </c>
      <c r="J792" s="26"/>
    </row>
    <row r="793" spans="1:10">
      <c r="A793" s="212">
        <v>4225</v>
      </c>
      <c r="B793" s="216" t="s">
        <v>87</v>
      </c>
      <c r="C793" s="39"/>
      <c r="D793" s="175">
        <v>40000</v>
      </c>
      <c r="F793" s="636"/>
      <c r="G793" s="636"/>
      <c r="H793" s="636"/>
      <c r="I793" s="73">
        <v>4</v>
      </c>
      <c r="J793" s="228"/>
    </row>
    <row r="794" spans="1:10">
      <c r="A794" s="212">
        <v>4227</v>
      </c>
      <c r="B794" s="216" t="s">
        <v>88</v>
      </c>
      <c r="C794" s="29">
        <v>1000</v>
      </c>
      <c r="D794" s="175">
        <v>30000</v>
      </c>
      <c r="F794" s="175"/>
      <c r="G794" s="175"/>
      <c r="H794" s="175"/>
      <c r="I794" s="34">
        <v>4</v>
      </c>
      <c r="J794" s="26"/>
    </row>
    <row r="795" spans="1:10">
      <c r="A795" s="210">
        <v>426</v>
      </c>
      <c r="B795" s="211" t="s">
        <v>31</v>
      </c>
      <c r="C795" s="30">
        <f t="shared" ref="C795" si="725">C796</f>
        <v>20000</v>
      </c>
      <c r="D795" s="30">
        <v>20000</v>
      </c>
      <c r="F795" s="30">
        <f t="shared" ref="F795:H795" si="726">F796</f>
        <v>0</v>
      </c>
      <c r="G795" s="30">
        <f t="shared" si="726"/>
        <v>0</v>
      </c>
      <c r="H795" s="30">
        <f t="shared" si="726"/>
        <v>0</v>
      </c>
      <c r="I795" s="34">
        <v>3</v>
      </c>
      <c r="J795" s="26"/>
    </row>
    <row r="796" spans="1:10">
      <c r="A796" s="212">
        <v>4262</v>
      </c>
      <c r="B796" s="216" t="s">
        <v>32</v>
      </c>
      <c r="C796" s="29">
        <v>20000</v>
      </c>
      <c r="D796" s="175">
        <v>20000</v>
      </c>
      <c r="F796" s="175"/>
      <c r="G796" s="175"/>
      <c r="H796" s="175"/>
      <c r="I796" s="34">
        <v>4</v>
      </c>
      <c r="J796" s="26"/>
    </row>
    <row r="797" spans="1:10" ht="28.5">
      <c r="A797" s="278">
        <v>45</v>
      </c>
      <c r="B797" s="279" t="s">
        <v>168</v>
      </c>
      <c r="C797" s="182">
        <f>C798+C800</f>
        <v>1136901</v>
      </c>
      <c r="D797" s="32">
        <v>1240651</v>
      </c>
      <c r="F797" s="32">
        <f>F798+F800</f>
        <v>0</v>
      </c>
      <c r="G797" s="32">
        <f>G798+G800</f>
        <v>0</v>
      </c>
      <c r="H797" s="32">
        <f>H798+H800</f>
        <v>0</v>
      </c>
      <c r="I797" s="34">
        <v>2</v>
      </c>
      <c r="J797" s="26"/>
    </row>
    <row r="798" spans="1:10">
      <c r="A798" s="280">
        <v>451</v>
      </c>
      <c r="B798" s="281" t="s">
        <v>75</v>
      </c>
      <c r="C798" s="30">
        <f t="shared" ref="C798" si="727">C799</f>
        <v>1116901</v>
      </c>
      <c r="D798" s="30">
        <v>1116901</v>
      </c>
      <c r="F798" s="30">
        <f t="shared" ref="F798:H798" si="728">F799</f>
        <v>0</v>
      </c>
      <c r="G798" s="30">
        <f t="shared" si="728"/>
        <v>0</v>
      </c>
      <c r="H798" s="30">
        <f t="shared" si="728"/>
        <v>0</v>
      </c>
      <c r="I798" s="34">
        <v>3</v>
      </c>
      <c r="J798" s="26"/>
    </row>
    <row r="799" spans="1:10">
      <c r="A799" s="282">
        <v>4511</v>
      </c>
      <c r="B799" s="19" t="s">
        <v>169</v>
      </c>
      <c r="C799" s="29">
        <v>1116901</v>
      </c>
      <c r="D799" s="175">
        <v>1116901</v>
      </c>
      <c r="F799" s="175"/>
      <c r="G799" s="175"/>
      <c r="H799" s="175"/>
      <c r="I799" s="34">
        <v>4</v>
      </c>
      <c r="J799" s="26"/>
    </row>
    <row r="800" spans="1:10">
      <c r="A800" s="280">
        <v>452</v>
      </c>
      <c r="B800" s="281" t="s">
        <v>372</v>
      </c>
      <c r="C800" s="283">
        <f>SUM(C801)</f>
        <v>20000</v>
      </c>
      <c r="D800" s="283">
        <v>123750</v>
      </c>
      <c r="F800" s="283">
        <f>SUM(F801)</f>
        <v>0</v>
      </c>
      <c r="G800" s="283">
        <f>SUM(G801)</f>
        <v>0</v>
      </c>
      <c r="H800" s="283">
        <f>SUM(H801)</f>
        <v>0</v>
      </c>
      <c r="I800" s="34">
        <v>3</v>
      </c>
      <c r="J800" s="26"/>
    </row>
    <row r="801" spans="1:10">
      <c r="A801" s="282">
        <v>4521</v>
      </c>
      <c r="B801" s="19" t="s">
        <v>372</v>
      </c>
      <c r="C801" s="29">
        <v>20000</v>
      </c>
      <c r="D801" s="175">
        <v>123750</v>
      </c>
      <c r="F801" s="175"/>
      <c r="G801" s="175"/>
      <c r="H801" s="175"/>
      <c r="I801" s="34">
        <v>4</v>
      </c>
      <c r="J801" s="26"/>
    </row>
    <row r="802" spans="1:10">
      <c r="A802" s="206">
        <v>43</v>
      </c>
      <c r="B802" s="207" t="s">
        <v>40</v>
      </c>
      <c r="C802" s="31">
        <f t="shared" ref="C802" si="729">C803+C814</f>
        <v>0</v>
      </c>
      <c r="D802" s="31">
        <v>0</v>
      </c>
      <c r="F802" s="31">
        <f t="shared" ref="F802:G802" si="730">F803+F814</f>
        <v>0</v>
      </c>
      <c r="G802" s="31">
        <f t="shared" si="730"/>
        <v>0</v>
      </c>
      <c r="H802" s="31">
        <f t="shared" ref="H802" si="731">H803+H814</f>
        <v>0</v>
      </c>
      <c r="I802" s="34" t="s">
        <v>41</v>
      </c>
      <c r="J802" s="26"/>
    </row>
    <row r="803" spans="1:10" ht="28.5">
      <c r="A803" s="208">
        <v>42</v>
      </c>
      <c r="B803" s="209" t="s">
        <v>30</v>
      </c>
      <c r="C803" s="182">
        <f t="shared" ref="C803" si="732">C804+C810+C812</f>
        <v>0</v>
      </c>
      <c r="D803" s="32">
        <v>0</v>
      </c>
      <c r="F803" s="32">
        <f t="shared" ref="F803:G803" si="733">F804+F810+F812</f>
        <v>0</v>
      </c>
      <c r="G803" s="32">
        <f t="shared" si="733"/>
        <v>0</v>
      </c>
      <c r="H803" s="32">
        <f t="shared" ref="H803" si="734">H804+H810+H812</f>
        <v>0</v>
      </c>
      <c r="I803" s="34">
        <v>2</v>
      </c>
      <c r="J803" s="26"/>
    </row>
    <row r="804" spans="1:10">
      <c r="A804" s="210">
        <v>422</v>
      </c>
      <c r="B804" s="211" t="s">
        <v>57</v>
      </c>
      <c r="C804" s="30">
        <f t="shared" ref="C804" si="735">SUM(C805:C809)</f>
        <v>0</v>
      </c>
      <c r="D804" s="30">
        <v>0</v>
      </c>
      <c r="F804" s="30">
        <f t="shared" ref="F804:G804" si="736">SUM(F805:F809)</f>
        <v>0</v>
      </c>
      <c r="G804" s="30">
        <f t="shared" si="736"/>
        <v>0</v>
      </c>
      <c r="H804" s="30">
        <f t="shared" ref="H804" si="737">SUM(H805:H809)</f>
        <v>0</v>
      </c>
      <c r="I804" s="34">
        <v>3</v>
      </c>
      <c r="J804" s="26"/>
    </row>
    <row r="805" spans="1:10">
      <c r="A805" s="212">
        <v>4221</v>
      </c>
      <c r="B805" s="216" t="s">
        <v>65</v>
      </c>
      <c r="C805" s="29"/>
      <c r="D805" s="175">
        <v>0</v>
      </c>
      <c r="F805" s="175"/>
      <c r="G805" s="175"/>
      <c r="H805" s="175"/>
      <c r="I805" s="34">
        <v>4</v>
      </c>
      <c r="J805" s="26"/>
    </row>
    <row r="806" spans="1:10">
      <c r="A806" s="212">
        <v>4223</v>
      </c>
      <c r="B806" s="216" t="s">
        <v>86</v>
      </c>
      <c r="C806" s="29"/>
      <c r="D806" s="175">
        <v>0</v>
      </c>
      <c r="F806" s="175"/>
      <c r="G806" s="175"/>
      <c r="H806" s="175"/>
      <c r="I806" s="34">
        <v>4</v>
      </c>
      <c r="J806" s="26"/>
    </row>
    <row r="807" spans="1:10">
      <c r="A807" s="212">
        <v>4224</v>
      </c>
      <c r="B807" s="216" t="s">
        <v>58</v>
      </c>
      <c r="C807" s="29"/>
      <c r="D807" s="175">
        <v>0</v>
      </c>
      <c r="F807" s="175"/>
      <c r="G807" s="175"/>
      <c r="H807" s="175"/>
      <c r="I807" s="34">
        <v>4</v>
      </c>
      <c r="J807" s="26"/>
    </row>
    <row r="808" spans="1:10">
      <c r="A808" s="212">
        <v>4225</v>
      </c>
      <c r="B808" s="216" t="s">
        <v>87</v>
      </c>
      <c r="C808" s="29"/>
      <c r="D808" s="175">
        <v>0</v>
      </c>
      <c r="F808" s="175"/>
      <c r="G808" s="175"/>
      <c r="H808" s="175"/>
      <c r="I808" s="34">
        <v>4</v>
      </c>
      <c r="J808" s="26"/>
    </row>
    <row r="809" spans="1:10">
      <c r="A809" s="212">
        <v>4227</v>
      </c>
      <c r="B809" s="216" t="s">
        <v>88</v>
      </c>
      <c r="C809" s="29"/>
      <c r="D809" s="175">
        <v>0</v>
      </c>
      <c r="F809" s="175"/>
      <c r="G809" s="175"/>
      <c r="H809" s="175"/>
      <c r="I809" s="34">
        <v>4</v>
      </c>
      <c r="J809" s="26"/>
    </row>
    <row r="810" spans="1:10">
      <c r="A810" s="210">
        <v>423</v>
      </c>
      <c r="B810" s="211" t="s">
        <v>98</v>
      </c>
      <c r="C810" s="30">
        <f t="shared" ref="C810" si="738">C811</f>
        <v>0</v>
      </c>
      <c r="D810" s="30">
        <v>0</v>
      </c>
      <c r="F810" s="30">
        <f t="shared" ref="F810:H810" si="739">F811</f>
        <v>0</v>
      </c>
      <c r="G810" s="30">
        <f t="shared" si="739"/>
        <v>0</v>
      </c>
      <c r="H810" s="30">
        <f t="shared" si="739"/>
        <v>0</v>
      </c>
      <c r="I810" s="34">
        <v>3</v>
      </c>
      <c r="J810" s="26"/>
    </row>
    <row r="811" spans="1:10">
      <c r="A811" s="212">
        <v>4231</v>
      </c>
      <c r="B811" s="216" t="s">
        <v>106</v>
      </c>
      <c r="C811" s="29"/>
      <c r="D811" s="175">
        <v>0</v>
      </c>
      <c r="F811" s="175"/>
      <c r="G811" s="175"/>
      <c r="H811" s="175"/>
      <c r="I811" s="34">
        <v>4</v>
      </c>
      <c r="J811" s="26"/>
    </row>
    <row r="812" spans="1:10">
      <c r="A812" s="210">
        <v>426</v>
      </c>
      <c r="B812" s="211" t="s">
        <v>31</v>
      </c>
      <c r="C812" s="30">
        <f t="shared" ref="C812" si="740">C813</f>
        <v>0</v>
      </c>
      <c r="D812" s="30">
        <v>0</v>
      </c>
      <c r="F812" s="30">
        <f t="shared" ref="F812:H812" si="741">F813</f>
        <v>0</v>
      </c>
      <c r="G812" s="30">
        <f t="shared" si="741"/>
        <v>0</v>
      </c>
      <c r="H812" s="30">
        <f t="shared" si="741"/>
        <v>0</v>
      </c>
      <c r="I812" s="34">
        <v>3</v>
      </c>
      <c r="J812" s="26"/>
    </row>
    <row r="813" spans="1:10">
      <c r="A813" s="212">
        <v>4262</v>
      </c>
      <c r="B813" s="216" t="s">
        <v>32</v>
      </c>
      <c r="C813" s="29"/>
      <c r="D813" s="175">
        <v>0</v>
      </c>
      <c r="F813" s="175"/>
      <c r="G813" s="175"/>
      <c r="H813" s="175"/>
      <c r="I813" s="34">
        <v>4</v>
      </c>
      <c r="J813" s="26"/>
    </row>
    <row r="814" spans="1:10" ht="28.5">
      <c r="A814" s="208">
        <v>45</v>
      </c>
      <c r="B814" s="209" t="s">
        <v>74</v>
      </c>
      <c r="C814" s="182">
        <f t="shared" ref="C814" si="742">C815+C817+C819</f>
        <v>0</v>
      </c>
      <c r="D814" s="32">
        <v>0</v>
      </c>
      <c r="F814" s="32">
        <f t="shared" ref="F814:G814" si="743">F815+F817+F819</f>
        <v>0</v>
      </c>
      <c r="G814" s="32">
        <f t="shared" si="743"/>
        <v>0</v>
      </c>
      <c r="H814" s="32">
        <f t="shared" ref="H814" si="744">H815+H817+H819</f>
        <v>0</v>
      </c>
      <c r="I814" s="34">
        <v>2</v>
      </c>
      <c r="J814" s="26"/>
    </row>
    <row r="815" spans="1:10">
      <c r="A815" s="210">
        <v>451</v>
      </c>
      <c r="B815" s="211" t="s">
        <v>75</v>
      </c>
      <c r="C815" s="30">
        <f t="shared" ref="C815" si="745">C816</f>
        <v>0</v>
      </c>
      <c r="D815" s="30">
        <v>0</v>
      </c>
      <c r="F815" s="30">
        <f t="shared" ref="F815:H815" si="746">F816</f>
        <v>0</v>
      </c>
      <c r="G815" s="30">
        <f t="shared" si="746"/>
        <v>0</v>
      </c>
      <c r="H815" s="30">
        <f t="shared" si="746"/>
        <v>0</v>
      </c>
      <c r="I815" s="34">
        <v>3</v>
      </c>
      <c r="J815" s="26"/>
    </row>
    <row r="816" spans="1:10">
      <c r="A816" s="212">
        <v>4511</v>
      </c>
      <c r="B816" s="216" t="s">
        <v>75</v>
      </c>
      <c r="C816" s="29"/>
      <c r="D816" s="175">
        <v>0</v>
      </c>
      <c r="F816" s="175"/>
      <c r="G816" s="175"/>
      <c r="H816" s="175"/>
      <c r="I816" s="34">
        <v>4</v>
      </c>
      <c r="J816" s="26"/>
    </row>
    <row r="817" spans="1:10">
      <c r="A817" s="210">
        <v>452</v>
      </c>
      <c r="B817" s="211" t="s">
        <v>89</v>
      </c>
      <c r="C817" s="30">
        <f t="shared" ref="C817" si="747">C818</f>
        <v>0</v>
      </c>
      <c r="D817" s="30">
        <v>0</v>
      </c>
      <c r="F817" s="30">
        <f t="shared" ref="F817:H817" si="748">F818</f>
        <v>0</v>
      </c>
      <c r="G817" s="30">
        <f t="shared" si="748"/>
        <v>0</v>
      </c>
      <c r="H817" s="30">
        <f t="shared" si="748"/>
        <v>0</v>
      </c>
      <c r="I817" s="34">
        <v>3</v>
      </c>
      <c r="J817" s="26"/>
    </row>
    <row r="818" spans="1:10">
      <c r="A818" s="212">
        <v>4521</v>
      </c>
      <c r="B818" s="216" t="s">
        <v>89</v>
      </c>
      <c r="C818" s="29"/>
      <c r="D818" s="175">
        <v>0</v>
      </c>
      <c r="F818" s="175"/>
      <c r="G818" s="175"/>
      <c r="H818" s="175"/>
      <c r="I818" s="34">
        <v>4</v>
      </c>
      <c r="J818" s="26"/>
    </row>
    <row r="819" spans="1:10" ht="28.5">
      <c r="A819" s="210">
        <v>454</v>
      </c>
      <c r="B819" s="211" t="s">
        <v>141</v>
      </c>
      <c r="C819" s="30">
        <f t="shared" ref="C819" si="749">C820</f>
        <v>0</v>
      </c>
      <c r="D819" s="30">
        <v>0</v>
      </c>
      <c r="F819" s="30">
        <f t="shared" ref="F819:H819" si="750">F820</f>
        <v>0</v>
      </c>
      <c r="G819" s="30">
        <f t="shared" si="750"/>
        <v>0</v>
      </c>
      <c r="H819" s="30">
        <f t="shared" si="750"/>
        <v>0</v>
      </c>
      <c r="I819" s="34">
        <v>3</v>
      </c>
      <c r="J819" s="26"/>
    </row>
    <row r="820" spans="1:10" ht="28.5">
      <c r="A820" s="212">
        <v>4541</v>
      </c>
      <c r="B820" s="216" t="s">
        <v>141</v>
      </c>
      <c r="C820" s="29"/>
      <c r="D820" s="175">
        <v>0</v>
      </c>
      <c r="F820" s="175"/>
      <c r="G820" s="175"/>
      <c r="H820" s="175"/>
      <c r="I820" s="34">
        <v>4</v>
      </c>
      <c r="J820" s="26"/>
    </row>
    <row r="821" spans="1:10">
      <c r="A821" s="206">
        <v>52</v>
      </c>
      <c r="B821" s="207" t="s">
        <v>52</v>
      </c>
      <c r="C821" s="31">
        <f t="shared" ref="C821" si="751">C822+C828</f>
        <v>3983</v>
      </c>
      <c r="D821" s="31">
        <v>1862102</v>
      </c>
      <c r="F821" s="31">
        <f t="shared" ref="F821:G821" si="752">F822+F828</f>
        <v>0</v>
      </c>
      <c r="G821" s="31">
        <f t="shared" si="752"/>
        <v>0</v>
      </c>
      <c r="H821" s="31">
        <f t="shared" ref="H821" si="753">H822+H828</f>
        <v>0</v>
      </c>
      <c r="I821" s="34" t="s">
        <v>53</v>
      </c>
      <c r="J821" s="26"/>
    </row>
    <row r="822" spans="1:10" ht="28.5">
      <c r="A822" s="208">
        <v>42</v>
      </c>
      <c r="B822" s="209" t="s">
        <v>30</v>
      </c>
      <c r="C822" s="182">
        <f t="shared" ref="C822" si="754">C825</f>
        <v>2656</v>
      </c>
      <c r="D822" s="32">
        <v>1860775</v>
      </c>
      <c r="F822" s="32">
        <f t="shared" ref="F822:G822" si="755">F825+F823</f>
        <v>0</v>
      </c>
      <c r="G822" s="32">
        <f t="shared" si="755"/>
        <v>0</v>
      </c>
      <c r="H822" s="32">
        <f t="shared" ref="H822" si="756">H825+H823</f>
        <v>0</v>
      </c>
      <c r="I822" s="34">
        <v>2</v>
      </c>
      <c r="J822" s="26"/>
    </row>
    <row r="823" spans="1:10">
      <c r="A823" s="49">
        <v>421</v>
      </c>
      <c r="B823" s="50" t="s">
        <v>96</v>
      </c>
      <c r="C823" s="236"/>
      <c r="D823" s="236">
        <v>1858119</v>
      </c>
      <c r="F823" s="236">
        <f t="shared" ref="F823:H823" si="757">+F824</f>
        <v>0</v>
      </c>
      <c r="G823" s="236">
        <f t="shared" si="757"/>
        <v>0</v>
      </c>
      <c r="H823" s="236">
        <f t="shared" si="757"/>
        <v>0</v>
      </c>
      <c r="I823" s="73">
        <v>3</v>
      </c>
      <c r="J823" s="228"/>
    </row>
    <row r="824" spans="1:10">
      <c r="A824" s="229">
        <v>4212</v>
      </c>
      <c r="B824" s="52" t="s">
        <v>97</v>
      </c>
      <c r="C824" s="728"/>
      <c r="D824" s="728">
        <v>1858119</v>
      </c>
      <c r="F824" s="728"/>
      <c r="G824" s="728"/>
      <c r="H824" s="728"/>
      <c r="I824" s="73">
        <v>4</v>
      </c>
      <c r="J824" s="228"/>
    </row>
    <row r="825" spans="1:10">
      <c r="A825" s="210">
        <v>422</v>
      </c>
      <c r="B825" s="211" t="s">
        <v>57</v>
      </c>
      <c r="C825" s="30">
        <f t="shared" ref="C825" si="758">SUM(C826:C827)</f>
        <v>2656</v>
      </c>
      <c r="D825" s="30">
        <v>2656</v>
      </c>
      <c r="F825" s="30">
        <f t="shared" ref="F825:G825" si="759">SUM(F826:F827)</f>
        <v>0</v>
      </c>
      <c r="G825" s="30">
        <f t="shared" si="759"/>
        <v>0</v>
      </c>
      <c r="H825" s="30">
        <f t="shared" ref="H825" si="760">SUM(H826:H827)</f>
        <v>0</v>
      </c>
      <c r="I825" s="34">
        <v>3</v>
      </c>
      <c r="J825" s="26"/>
    </row>
    <row r="826" spans="1:10">
      <c r="A826" s="212">
        <v>4224</v>
      </c>
      <c r="B826" s="216" t="s">
        <v>58</v>
      </c>
      <c r="C826" s="29">
        <v>1329</v>
      </c>
      <c r="D826" s="175">
        <v>1329</v>
      </c>
      <c r="F826" s="175"/>
      <c r="G826" s="175"/>
      <c r="H826" s="175"/>
      <c r="I826" s="34">
        <v>4</v>
      </c>
      <c r="J826" s="26"/>
    </row>
    <row r="827" spans="1:10">
      <c r="A827" s="212">
        <v>4227</v>
      </c>
      <c r="B827" s="216" t="s">
        <v>88</v>
      </c>
      <c r="C827" s="29">
        <v>1327</v>
      </c>
      <c r="D827" s="175">
        <v>1327</v>
      </c>
      <c r="F827" s="175"/>
      <c r="G827" s="175"/>
      <c r="H827" s="175"/>
      <c r="I827" s="34">
        <v>4</v>
      </c>
      <c r="J827" s="26"/>
    </row>
    <row r="828" spans="1:10" ht="28.5">
      <c r="A828" s="208">
        <v>45</v>
      </c>
      <c r="B828" s="209" t="s">
        <v>74</v>
      </c>
      <c r="C828" s="182">
        <f t="shared" ref="C828" si="761">+C829+C831</f>
        <v>1327</v>
      </c>
      <c r="D828" s="32">
        <v>1327</v>
      </c>
      <c r="F828" s="32">
        <f t="shared" ref="F828:G828" si="762">+F829+F831</f>
        <v>0</v>
      </c>
      <c r="G828" s="32">
        <f t="shared" si="762"/>
        <v>0</v>
      </c>
      <c r="H828" s="32">
        <f t="shared" ref="H828" si="763">+H829+H831</f>
        <v>0</v>
      </c>
      <c r="I828" s="34">
        <v>2</v>
      </c>
      <c r="J828" s="26"/>
    </row>
    <row r="829" spans="1:10">
      <c r="A829" s="210">
        <v>451</v>
      </c>
      <c r="B829" s="211" t="s">
        <v>75</v>
      </c>
      <c r="C829" s="30">
        <f t="shared" ref="C829" si="764">C830</f>
        <v>1327</v>
      </c>
      <c r="D829" s="30">
        <v>1327</v>
      </c>
      <c r="F829" s="30">
        <f t="shared" ref="F829:H829" si="765">F830</f>
        <v>0</v>
      </c>
      <c r="G829" s="30">
        <f t="shared" si="765"/>
        <v>0</v>
      </c>
      <c r="H829" s="30">
        <f t="shared" si="765"/>
        <v>0</v>
      </c>
      <c r="I829" s="34">
        <v>3</v>
      </c>
      <c r="J829" s="26"/>
    </row>
    <row r="830" spans="1:10">
      <c r="A830" s="212">
        <v>4511</v>
      </c>
      <c r="B830" s="216" t="s">
        <v>75</v>
      </c>
      <c r="C830" s="29">
        <v>1327</v>
      </c>
      <c r="D830" s="175">
        <v>1327</v>
      </c>
      <c r="F830" s="175"/>
      <c r="G830" s="175"/>
      <c r="H830" s="175"/>
      <c r="I830" s="34">
        <v>4</v>
      </c>
      <c r="J830" s="26"/>
    </row>
    <row r="831" spans="1:10">
      <c r="A831" s="210">
        <v>452</v>
      </c>
      <c r="B831" s="253" t="s">
        <v>89</v>
      </c>
      <c r="C831" s="272">
        <f t="shared" ref="C831" si="766">C832</f>
        <v>0</v>
      </c>
      <c r="D831" s="28">
        <v>0</v>
      </c>
      <c r="F831" s="28">
        <f t="shared" ref="F831:H831" si="767">F832</f>
        <v>0</v>
      </c>
      <c r="G831" s="28">
        <f t="shared" si="767"/>
        <v>0</v>
      </c>
      <c r="H831" s="28">
        <f t="shared" si="767"/>
        <v>0</v>
      </c>
      <c r="I831" s="34">
        <v>3</v>
      </c>
      <c r="J831" s="26"/>
    </row>
    <row r="832" spans="1:10">
      <c r="A832" s="212">
        <v>4521</v>
      </c>
      <c r="B832" s="216" t="s">
        <v>89</v>
      </c>
      <c r="C832" s="29"/>
      <c r="D832" s="175">
        <v>0</v>
      </c>
      <c r="F832" s="175"/>
      <c r="G832" s="175"/>
      <c r="H832" s="175"/>
      <c r="I832" s="34">
        <v>4</v>
      </c>
      <c r="J832" s="26"/>
    </row>
    <row r="833" spans="1:10">
      <c r="A833" s="284">
        <v>581</v>
      </c>
      <c r="B833" s="231" t="s">
        <v>102</v>
      </c>
      <c r="C833" s="285">
        <f t="shared" ref="C833" si="768">C834+C840</f>
        <v>0</v>
      </c>
      <c r="D833" s="641">
        <v>0</v>
      </c>
      <c r="F833" s="641">
        <f t="shared" ref="F833:G833" si="769">F834+F840</f>
        <v>0</v>
      </c>
      <c r="G833" s="641">
        <f t="shared" si="769"/>
        <v>0</v>
      </c>
      <c r="H833" s="641">
        <f t="shared" ref="H833" si="770">H834+H840</f>
        <v>0</v>
      </c>
      <c r="I833" s="34" t="s">
        <v>103</v>
      </c>
      <c r="J833" s="26"/>
    </row>
    <row r="834" spans="1:10" ht="28.5">
      <c r="A834" s="286">
        <v>42</v>
      </c>
      <c r="B834" s="287" t="s">
        <v>30</v>
      </c>
      <c r="C834" s="220">
        <f t="shared" ref="C834" si="771">C835+C838</f>
        <v>0</v>
      </c>
      <c r="D834" s="625">
        <v>0</v>
      </c>
      <c r="F834" s="625">
        <f t="shared" ref="F834:G834" si="772">F835+F838</f>
        <v>0</v>
      </c>
      <c r="G834" s="625">
        <f t="shared" si="772"/>
        <v>0</v>
      </c>
      <c r="H834" s="625">
        <f t="shared" ref="H834" si="773">H835+H838</f>
        <v>0</v>
      </c>
      <c r="I834" s="34">
        <v>2</v>
      </c>
      <c r="J834" s="26"/>
    </row>
    <row r="835" spans="1:10">
      <c r="A835" s="288">
        <v>422</v>
      </c>
      <c r="B835" s="289" t="s">
        <v>57</v>
      </c>
      <c r="C835" s="221">
        <f t="shared" ref="C835" si="774">C836+C837</f>
        <v>0</v>
      </c>
      <c r="D835" s="626">
        <v>0</v>
      </c>
      <c r="F835" s="626">
        <f t="shared" ref="F835:G835" si="775">F836+F837</f>
        <v>0</v>
      </c>
      <c r="G835" s="626">
        <f t="shared" si="775"/>
        <v>0</v>
      </c>
      <c r="H835" s="626">
        <f t="shared" ref="H835" si="776">H836+H837</f>
        <v>0</v>
      </c>
      <c r="I835" s="34">
        <v>3</v>
      </c>
      <c r="J835" s="26"/>
    </row>
    <row r="836" spans="1:10">
      <c r="A836" s="290">
        <v>4221</v>
      </c>
      <c r="B836" s="213" t="s">
        <v>65</v>
      </c>
      <c r="C836" s="244"/>
      <c r="D836" s="175">
        <v>0</v>
      </c>
      <c r="F836" s="360"/>
      <c r="G836" s="360"/>
      <c r="H836" s="360"/>
      <c r="I836" s="34">
        <v>4</v>
      </c>
      <c r="J836" s="26"/>
    </row>
    <row r="837" spans="1:10">
      <c r="A837" s="290">
        <v>4224</v>
      </c>
      <c r="B837" s="213" t="s">
        <v>58</v>
      </c>
      <c r="C837" s="244"/>
      <c r="D837" s="175">
        <v>0</v>
      </c>
      <c r="F837" s="360"/>
      <c r="G837" s="360"/>
      <c r="H837" s="360"/>
      <c r="I837" s="291">
        <v>4</v>
      </c>
      <c r="J837" s="292"/>
    </row>
    <row r="838" spans="1:10">
      <c r="A838" s="288">
        <v>426</v>
      </c>
      <c r="B838" s="289" t="s">
        <v>31</v>
      </c>
      <c r="C838" s="221">
        <f t="shared" ref="C838" si="777">C839</f>
        <v>0</v>
      </c>
      <c r="D838" s="626">
        <v>0</v>
      </c>
      <c r="F838" s="626">
        <f t="shared" ref="F838:H838" si="778">F839</f>
        <v>0</v>
      </c>
      <c r="G838" s="626">
        <f t="shared" si="778"/>
        <v>0</v>
      </c>
      <c r="H838" s="626">
        <f t="shared" si="778"/>
        <v>0</v>
      </c>
      <c r="I838" s="34">
        <v>3</v>
      </c>
      <c r="J838" s="26"/>
    </row>
    <row r="839" spans="1:10">
      <c r="A839" s="290">
        <v>4262</v>
      </c>
      <c r="B839" s="213" t="s">
        <v>32</v>
      </c>
      <c r="C839" s="244"/>
      <c r="D839" s="175">
        <v>0</v>
      </c>
      <c r="F839" s="360"/>
      <c r="G839" s="360"/>
      <c r="H839" s="360"/>
      <c r="I839" s="34">
        <v>4</v>
      </c>
      <c r="J839" s="26"/>
    </row>
    <row r="840" spans="1:10" ht="28.5">
      <c r="A840" s="286">
        <v>45</v>
      </c>
      <c r="B840" s="287" t="s">
        <v>74</v>
      </c>
      <c r="C840" s="220">
        <f t="shared" ref="C840:C841" si="779">C841</f>
        <v>0</v>
      </c>
      <c r="D840" s="625">
        <v>0</v>
      </c>
      <c r="F840" s="625">
        <f t="shared" ref="F840:H841" si="780">F841</f>
        <v>0</v>
      </c>
      <c r="G840" s="625">
        <f t="shared" si="780"/>
        <v>0</v>
      </c>
      <c r="H840" s="625">
        <f t="shared" si="780"/>
        <v>0</v>
      </c>
      <c r="I840" s="34">
        <v>2</v>
      </c>
      <c r="J840" s="26"/>
    </row>
    <row r="841" spans="1:10">
      <c r="A841" s="288">
        <v>451</v>
      </c>
      <c r="B841" s="289" t="s">
        <v>75</v>
      </c>
      <c r="C841" s="221">
        <f t="shared" si="779"/>
        <v>0</v>
      </c>
      <c r="D841" s="626">
        <v>0</v>
      </c>
      <c r="F841" s="626">
        <f t="shared" si="780"/>
        <v>0</v>
      </c>
      <c r="G841" s="626">
        <f t="shared" si="780"/>
        <v>0</v>
      </c>
      <c r="H841" s="626">
        <f t="shared" si="780"/>
        <v>0</v>
      </c>
      <c r="I841" s="34">
        <v>3</v>
      </c>
      <c r="J841" s="26"/>
    </row>
    <row r="842" spans="1:10" ht="15" thickBot="1">
      <c r="A842" s="293">
        <v>4511</v>
      </c>
      <c r="B842" s="294" t="s">
        <v>75</v>
      </c>
      <c r="C842" s="244"/>
      <c r="D842" s="175">
        <v>0</v>
      </c>
      <c r="F842" s="360"/>
      <c r="G842" s="360"/>
      <c r="H842" s="360"/>
      <c r="I842" s="291">
        <v>4</v>
      </c>
      <c r="J842" s="292"/>
    </row>
    <row r="843" spans="1:10" ht="15" thickTop="1">
      <c r="A843" s="206">
        <v>61</v>
      </c>
      <c r="B843" s="207" t="s">
        <v>80</v>
      </c>
      <c r="C843" s="31">
        <f t="shared" ref="C843" si="781">C844</f>
        <v>115974</v>
      </c>
      <c r="D843" s="31">
        <v>257004</v>
      </c>
      <c r="F843" s="31">
        <f t="shared" ref="F843:H843" si="782">F844</f>
        <v>0</v>
      </c>
      <c r="G843" s="31">
        <f t="shared" si="782"/>
        <v>0</v>
      </c>
      <c r="H843" s="31">
        <f t="shared" si="782"/>
        <v>0</v>
      </c>
      <c r="I843" s="34" t="s">
        <v>81</v>
      </c>
      <c r="J843" s="26"/>
    </row>
    <row r="844" spans="1:10" ht="28.5">
      <c r="A844" s="208">
        <v>42</v>
      </c>
      <c r="B844" s="209" t="s">
        <v>30</v>
      </c>
      <c r="C844" s="182">
        <f t="shared" ref="C844" si="783">C845+C847</f>
        <v>115974</v>
      </c>
      <c r="D844" s="32">
        <v>257004</v>
      </c>
      <c r="F844" s="32">
        <f t="shared" ref="F844:G844" si="784">F845+F847</f>
        <v>0</v>
      </c>
      <c r="G844" s="32">
        <f t="shared" si="784"/>
        <v>0</v>
      </c>
      <c r="H844" s="32">
        <f t="shared" ref="H844" si="785">H845+H847</f>
        <v>0</v>
      </c>
      <c r="I844" s="34">
        <v>2</v>
      </c>
      <c r="J844" s="26"/>
    </row>
    <row r="845" spans="1:10">
      <c r="A845" s="210">
        <v>421</v>
      </c>
      <c r="B845" s="211" t="s">
        <v>96</v>
      </c>
      <c r="C845" s="30">
        <f t="shared" ref="C845" si="786">C846</f>
        <v>0</v>
      </c>
      <c r="D845" s="30">
        <v>0</v>
      </c>
      <c r="F845" s="30">
        <f t="shared" ref="F845:H845" si="787">F846</f>
        <v>0</v>
      </c>
      <c r="G845" s="30">
        <f t="shared" si="787"/>
        <v>0</v>
      </c>
      <c r="H845" s="30">
        <f t="shared" si="787"/>
        <v>0</v>
      </c>
      <c r="I845" s="34">
        <v>3</v>
      </c>
      <c r="J845" s="26"/>
    </row>
    <row r="846" spans="1:10">
      <c r="A846" s="212">
        <v>4212</v>
      </c>
      <c r="B846" s="216" t="s">
        <v>97</v>
      </c>
      <c r="C846" s="29"/>
      <c r="D846" s="175">
        <v>0</v>
      </c>
      <c r="F846" s="175"/>
      <c r="G846" s="175"/>
      <c r="H846" s="175"/>
      <c r="I846" s="34">
        <v>4</v>
      </c>
      <c r="J846" s="26"/>
    </row>
    <row r="847" spans="1:10">
      <c r="A847" s="210">
        <v>422</v>
      </c>
      <c r="B847" s="211" t="s">
        <v>57</v>
      </c>
      <c r="C847" s="30">
        <f t="shared" ref="C847" si="788">SUM(C848:C850)</f>
        <v>115974</v>
      </c>
      <c r="D847" s="30">
        <v>257004</v>
      </c>
      <c r="F847" s="30">
        <f t="shared" ref="F847:G847" si="789">SUM(F848:F850)</f>
        <v>0</v>
      </c>
      <c r="G847" s="30">
        <f t="shared" si="789"/>
        <v>0</v>
      </c>
      <c r="H847" s="30">
        <f t="shared" ref="H847" si="790">SUM(H848:H850)</f>
        <v>0</v>
      </c>
      <c r="I847" s="34">
        <v>3</v>
      </c>
      <c r="J847" s="26"/>
    </row>
    <row r="848" spans="1:10">
      <c r="A848" s="212">
        <v>4221</v>
      </c>
      <c r="B848" s="216" t="s">
        <v>65</v>
      </c>
      <c r="C848" s="29">
        <v>15000</v>
      </c>
      <c r="D848" s="175">
        <v>15000</v>
      </c>
      <c r="F848" s="175"/>
      <c r="G848" s="175"/>
      <c r="H848" s="175"/>
      <c r="I848" s="34">
        <v>4</v>
      </c>
      <c r="J848" s="26"/>
    </row>
    <row r="849" spans="1:10">
      <c r="A849" s="212">
        <v>4224</v>
      </c>
      <c r="B849" s="216" t="s">
        <v>58</v>
      </c>
      <c r="C849" s="29">
        <v>85974</v>
      </c>
      <c r="D849" s="175">
        <v>227004</v>
      </c>
      <c r="F849" s="175"/>
      <c r="G849" s="175"/>
      <c r="H849" s="175"/>
      <c r="I849" s="34">
        <v>4</v>
      </c>
      <c r="J849" s="26"/>
    </row>
    <row r="850" spans="1:10">
      <c r="A850" s="212">
        <v>4227</v>
      </c>
      <c r="B850" s="216" t="s">
        <v>88</v>
      </c>
      <c r="C850" s="29">
        <v>15000</v>
      </c>
      <c r="D850" s="175">
        <v>15000</v>
      </c>
      <c r="F850" s="175"/>
      <c r="G850" s="175"/>
      <c r="H850" s="175"/>
      <c r="I850" s="34">
        <v>4</v>
      </c>
      <c r="J850" s="26"/>
    </row>
    <row r="851" spans="1:10" ht="28.5">
      <c r="A851" s="206">
        <v>71</v>
      </c>
      <c r="B851" s="207" t="s">
        <v>349</v>
      </c>
      <c r="C851" s="31">
        <f t="shared" ref="C851:C853" si="791">C852</f>
        <v>7200</v>
      </c>
      <c r="D851" s="31">
        <v>9600</v>
      </c>
      <c r="F851" s="31">
        <f t="shared" ref="F851:H853" si="792">F852</f>
        <v>0</v>
      </c>
      <c r="G851" s="31">
        <f t="shared" si="792"/>
        <v>0</v>
      </c>
      <c r="H851" s="31">
        <f t="shared" si="792"/>
        <v>0</v>
      </c>
      <c r="I851" s="34" t="s">
        <v>145</v>
      </c>
      <c r="J851" s="26"/>
    </row>
    <row r="852" spans="1:10" ht="28.5">
      <c r="A852" s="208">
        <v>42</v>
      </c>
      <c r="B852" s="209" t="s">
        <v>30</v>
      </c>
      <c r="C852" s="182">
        <f t="shared" si="791"/>
        <v>7200</v>
      </c>
      <c r="D852" s="32">
        <v>9600</v>
      </c>
      <c r="F852" s="32">
        <f t="shared" si="792"/>
        <v>0</v>
      </c>
      <c r="G852" s="32">
        <f t="shared" si="792"/>
        <v>0</v>
      </c>
      <c r="H852" s="32">
        <f t="shared" si="792"/>
        <v>0</v>
      </c>
      <c r="I852" s="34">
        <v>2</v>
      </c>
      <c r="J852" s="26"/>
    </row>
    <row r="853" spans="1:10">
      <c r="A853" s="210">
        <v>422</v>
      </c>
      <c r="B853" s="211" t="s">
        <v>57</v>
      </c>
      <c r="C853" s="30">
        <f t="shared" si="791"/>
        <v>7200</v>
      </c>
      <c r="D853" s="30">
        <v>9600</v>
      </c>
      <c r="F853" s="30">
        <f t="shared" si="792"/>
        <v>0</v>
      </c>
      <c r="G853" s="30">
        <f t="shared" si="792"/>
        <v>0</v>
      </c>
      <c r="H853" s="30">
        <f t="shared" si="792"/>
        <v>0</v>
      </c>
      <c r="I853" s="34">
        <v>3</v>
      </c>
      <c r="J853" s="26"/>
    </row>
    <row r="854" spans="1:10">
      <c r="A854" s="212">
        <v>4224</v>
      </c>
      <c r="B854" s="216" t="s">
        <v>58</v>
      </c>
      <c r="C854" s="29">
        <v>7200</v>
      </c>
      <c r="D854" s="175">
        <v>9600</v>
      </c>
      <c r="F854" s="175"/>
      <c r="G854" s="175"/>
      <c r="H854" s="175"/>
      <c r="I854" s="34">
        <v>4</v>
      </c>
      <c r="J854" s="26"/>
    </row>
    <row r="855" spans="1:10">
      <c r="A855" s="206">
        <v>81</v>
      </c>
      <c r="B855" s="207" t="s">
        <v>94</v>
      </c>
      <c r="C855" s="31">
        <f t="shared" ref="C855" si="793">C856+C859</f>
        <v>0</v>
      </c>
      <c r="D855" s="31">
        <v>0</v>
      </c>
      <c r="F855" s="31">
        <f t="shared" ref="F855:G855" si="794">F856+F859</f>
        <v>0</v>
      </c>
      <c r="G855" s="31">
        <f t="shared" si="794"/>
        <v>0</v>
      </c>
      <c r="H855" s="31">
        <f t="shared" ref="H855" si="795">H856+H859</f>
        <v>0</v>
      </c>
      <c r="I855" s="34" t="s">
        <v>95</v>
      </c>
      <c r="J855" s="26"/>
    </row>
    <row r="856" spans="1:10">
      <c r="A856" s="208">
        <v>34</v>
      </c>
      <c r="B856" s="209" t="s">
        <v>114</v>
      </c>
      <c r="C856" s="182">
        <f t="shared" ref="C856:C857" si="796">C857</f>
        <v>0</v>
      </c>
      <c r="D856" s="32">
        <v>0</v>
      </c>
      <c r="F856" s="32">
        <f t="shared" ref="F856:H857" si="797">F857</f>
        <v>0</v>
      </c>
      <c r="G856" s="32">
        <f t="shared" si="797"/>
        <v>0</v>
      </c>
      <c r="H856" s="32">
        <f t="shared" si="797"/>
        <v>0</v>
      </c>
      <c r="I856" s="34">
        <v>2</v>
      </c>
      <c r="J856" s="26"/>
    </row>
    <row r="857" spans="1:10">
      <c r="A857" s="210">
        <v>343</v>
      </c>
      <c r="B857" s="211" t="s">
        <v>115</v>
      </c>
      <c r="C857" s="30">
        <f t="shared" si="796"/>
        <v>0</v>
      </c>
      <c r="D857" s="30">
        <v>0</v>
      </c>
      <c r="F857" s="30">
        <f t="shared" si="797"/>
        <v>0</v>
      </c>
      <c r="G857" s="30">
        <f t="shared" si="797"/>
        <v>0</v>
      </c>
      <c r="H857" s="30">
        <f t="shared" si="797"/>
        <v>0</v>
      </c>
      <c r="I857" s="34">
        <v>3</v>
      </c>
      <c r="J857" s="26"/>
    </row>
    <row r="858" spans="1:10">
      <c r="A858" s="212">
        <v>3431</v>
      </c>
      <c r="B858" s="216" t="s">
        <v>116</v>
      </c>
      <c r="C858" s="29"/>
      <c r="D858" s="175">
        <v>0</v>
      </c>
      <c r="F858" s="175"/>
      <c r="G858" s="175"/>
      <c r="H858" s="175"/>
      <c r="I858" s="34">
        <v>4</v>
      </c>
      <c r="J858" s="26"/>
    </row>
    <row r="859" spans="1:10" ht="28.5">
      <c r="A859" s="208">
        <v>42</v>
      </c>
      <c r="B859" s="209" t="s">
        <v>30</v>
      </c>
      <c r="C859" s="182">
        <f t="shared" ref="C859" si="798">C860+C862</f>
        <v>0</v>
      </c>
      <c r="D859" s="32">
        <v>0</v>
      </c>
      <c r="F859" s="32">
        <f t="shared" ref="F859:G859" si="799">F860+F862</f>
        <v>0</v>
      </c>
      <c r="G859" s="32">
        <f t="shared" si="799"/>
        <v>0</v>
      </c>
      <c r="H859" s="32">
        <f t="shared" ref="H859" si="800">H860+H862</f>
        <v>0</v>
      </c>
      <c r="I859" s="34">
        <v>2</v>
      </c>
      <c r="J859" s="26"/>
    </row>
    <row r="860" spans="1:10">
      <c r="A860" s="210">
        <v>421</v>
      </c>
      <c r="B860" s="211" t="s">
        <v>96</v>
      </c>
      <c r="C860" s="30">
        <f t="shared" ref="C860" si="801">C861</f>
        <v>0</v>
      </c>
      <c r="D860" s="30">
        <v>0</v>
      </c>
      <c r="F860" s="30">
        <f t="shared" ref="F860:H860" si="802">F861</f>
        <v>0</v>
      </c>
      <c r="G860" s="30">
        <f t="shared" si="802"/>
        <v>0</v>
      </c>
      <c r="H860" s="30">
        <f t="shared" si="802"/>
        <v>0</v>
      </c>
      <c r="I860" s="34">
        <v>3</v>
      </c>
      <c r="J860" s="26"/>
    </row>
    <row r="861" spans="1:10">
      <c r="A861" s="212">
        <v>4212</v>
      </c>
      <c r="B861" s="216" t="s">
        <v>97</v>
      </c>
      <c r="C861" s="29"/>
      <c r="D861" s="175">
        <v>0</v>
      </c>
      <c r="F861" s="175"/>
      <c r="G861" s="175"/>
      <c r="H861" s="175"/>
      <c r="I861" s="34">
        <v>4</v>
      </c>
      <c r="J861" s="26"/>
    </row>
    <row r="862" spans="1:10">
      <c r="A862" s="210">
        <v>422</v>
      </c>
      <c r="B862" s="211" t="s">
        <v>57</v>
      </c>
      <c r="C862" s="30">
        <f t="shared" ref="C862" si="803">C863+C864+C865</f>
        <v>0</v>
      </c>
      <c r="D862" s="30">
        <v>0</v>
      </c>
      <c r="F862" s="30">
        <f t="shared" ref="F862:G862" si="804">F863+F864+F865</f>
        <v>0</v>
      </c>
      <c r="G862" s="30">
        <f t="shared" si="804"/>
        <v>0</v>
      </c>
      <c r="H862" s="30">
        <f t="shared" ref="H862" si="805">H863+H864+H865</f>
        <v>0</v>
      </c>
      <c r="I862" s="34">
        <v>3</v>
      </c>
      <c r="J862" s="26"/>
    </row>
    <row r="863" spans="1:10">
      <c r="A863" s="212">
        <v>4221</v>
      </c>
      <c r="B863" s="11" t="s">
        <v>65</v>
      </c>
      <c r="C863" s="29"/>
      <c r="D863" s="175">
        <v>0</v>
      </c>
      <c r="F863" s="175"/>
      <c r="G863" s="175"/>
      <c r="H863" s="175"/>
      <c r="I863" s="214">
        <v>4</v>
      </c>
      <c r="J863" s="218"/>
    </row>
    <row r="864" spans="1:10">
      <c r="A864" s="212">
        <v>4224</v>
      </c>
      <c r="B864" s="11" t="s">
        <v>58</v>
      </c>
      <c r="C864" s="29"/>
      <c r="D864" s="175">
        <v>0</v>
      </c>
      <c r="F864" s="175"/>
      <c r="G864" s="175"/>
      <c r="H864" s="175"/>
      <c r="I864" s="214">
        <v>4</v>
      </c>
      <c r="J864" s="218"/>
    </row>
    <row r="865" spans="1:10">
      <c r="A865" s="212">
        <v>4227</v>
      </c>
      <c r="B865" s="11" t="s">
        <v>88</v>
      </c>
      <c r="C865" s="29"/>
      <c r="D865" s="175">
        <v>0</v>
      </c>
      <c r="F865" s="175"/>
      <c r="G865" s="175"/>
      <c r="H865" s="175"/>
      <c r="I865" s="214">
        <v>4</v>
      </c>
      <c r="J865" s="218"/>
    </row>
    <row r="866" spans="1:10" ht="28.5">
      <c r="A866" s="206">
        <v>82</v>
      </c>
      <c r="B866" s="207" t="s">
        <v>173</v>
      </c>
      <c r="C866" s="31">
        <f t="shared" ref="C866:C868" si="806">C867</f>
        <v>0</v>
      </c>
      <c r="D866" s="31">
        <v>0</v>
      </c>
      <c r="F866" s="31">
        <f t="shared" ref="F866:H868" si="807">F867</f>
        <v>0</v>
      </c>
      <c r="G866" s="31">
        <f t="shared" si="807"/>
        <v>0</v>
      </c>
      <c r="H866" s="31">
        <f t="shared" si="807"/>
        <v>0</v>
      </c>
      <c r="I866" s="295" t="s">
        <v>174</v>
      </c>
      <c r="J866" s="218"/>
    </row>
    <row r="867" spans="1:10" ht="28.5">
      <c r="A867" s="208">
        <v>42</v>
      </c>
      <c r="B867" s="209" t="s">
        <v>30</v>
      </c>
      <c r="C867" s="182">
        <f t="shared" si="806"/>
        <v>0</v>
      </c>
      <c r="D867" s="32">
        <v>0</v>
      </c>
      <c r="F867" s="32">
        <f t="shared" si="807"/>
        <v>0</v>
      </c>
      <c r="G867" s="32">
        <f t="shared" si="807"/>
        <v>0</v>
      </c>
      <c r="H867" s="32">
        <f t="shared" si="807"/>
        <v>0</v>
      </c>
      <c r="I867" s="295">
        <v>2</v>
      </c>
      <c r="J867" s="218"/>
    </row>
    <row r="868" spans="1:10">
      <c r="A868" s="210">
        <v>421</v>
      </c>
      <c r="B868" s="211" t="s">
        <v>96</v>
      </c>
      <c r="C868" s="30">
        <f t="shared" si="806"/>
        <v>0</v>
      </c>
      <c r="D868" s="30">
        <v>0</v>
      </c>
      <c r="F868" s="30">
        <f t="shared" si="807"/>
        <v>0</v>
      </c>
      <c r="G868" s="30">
        <f t="shared" si="807"/>
        <v>0</v>
      </c>
      <c r="H868" s="30">
        <f t="shared" si="807"/>
        <v>0</v>
      </c>
      <c r="I868" s="295">
        <v>3</v>
      </c>
      <c r="J868" s="218"/>
    </row>
    <row r="869" spans="1:10">
      <c r="A869" s="212">
        <v>4212</v>
      </c>
      <c r="B869" s="216" t="s">
        <v>97</v>
      </c>
      <c r="C869" s="29"/>
      <c r="D869" s="175">
        <v>0</v>
      </c>
      <c r="F869" s="175"/>
      <c r="G869" s="175"/>
      <c r="H869" s="175"/>
      <c r="I869" s="214">
        <v>4</v>
      </c>
      <c r="J869" s="218"/>
    </row>
    <row r="870" spans="1:10" ht="28.5">
      <c r="A870" s="203" t="s">
        <v>175</v>
      </c>
      <c r="B870" s="204" t="s">
        <v>176</v>
      </c>
      <c r="C870" s="205">
        <f t="shared" ref="C870" si="808">C871+C891</f>
        <v>0</v>
      </c>
      <c r="D870" s="205">
        <v>0</v>
      </c>
      <c r="F870" s="205">
        <f t="shared" ref="F870:G870" si="809">F871+F891</f>
        <v>0</v>
      </c>
      <c r="G870" s="205">
        <f t="shared" si="809"/>
        <v>0</v>
      </c>
      <c r="H870" s="205">
        <f t="shared" ref="H870" si="810">H871+H891</f>
        <v>0</v>
      </c>
      <c r="I870" s="34" t="s">
        <v>8</v>
      </c>
      <c r="J870" s="26"/>
    </row>
    <row r="871" spans="1:10">
      <c r="A871" s="206">
        <v>12</v>
      </c>
      <c r="B871" s="207" t="s">
        <v>61</v>
      </c>
      <c r="C871" s="31">
        <f t="shared" ref="C871" si="811">C872+C878+C885+C888</f>
        <v>0</v>
      </c>
      <c r="D871" s="31">
        <v>0</v>
      </c>
      <c r="F871" s="31">
        <f t="shared" ref="F871:G871" si="812">F872+F878+F885+F888</f>
        <v>0</v>
      </c>
      <c r="G871" s="31">
        <f t="shared" si="812"/>
        <v>0</v>
      </c>
      <c r="H871" s="31">
        <f t="shared" ref="H871" si="813">H872+H878+H885+H888</f>
        <v>0</v>
      </c>
      <c r="I871" s="34" t="s">
        <v>62</v>
      </c>
      <c r="J871" s="26"/>
    </row>
    <row r="872" spans="1:10">
      <c r="A872" s="208">
        <v>31</v>
      </c>
      <c r="B872" s="209" t="s">
        <v>44</v>
      </c>
      <c r="C872" s="182">
        <f t="shared" ref="C872" si="814">C873+C875</f>
        <v>0</v>
      </c>
      <c r="D872" s="32">
        <v>0</v>
      </c>
      <c r="F872" s="32">
        <f t="shared" ref="F872:G872" si="815">F873+F875</f>
        <v>0</v>
      </c>
      <c r="G872" s="32">
        <f t="shared" si="815"/>
        <v>0</v>
      </c>
      <c r="H872" s="32">
        <f t="shared" ref="H872" si="816">H873+H875</f>
        <v>0</v>
      </c>
      <c r="I872" s="34">
        <v>2</v>
      </c>
      <c r="J872" s="26"/>
    </row>
    <row r="873" spans="1:10">
      <c r="A873" s="210">
        <v>311</v>
      </c>
      <c r="B873" s="211" t="s">
        <v>45</v>
      </c>
      <c r="C873" s="30">
        <f t="shared" ref="C873" si="817">C874</f>
        <v>0</v>
      </c>
      <c r="D873" s="30">
        <v>0</v>
      </c>
      <c r="F873" s="30">
        <f t="shared" ref="F873:H873" si="818">F874</f>
        <v>0</v>
      </c>
      <c r="G873" s="30">
        <f t="shared" si="818"/>
        <v>0</v>
      </c>
      <c r="H873" s="30">
        <f t="shared" si="818"/>
        <v>0</v>
      </c>
      <c r="I873" s="34">
        <v>3</v>
      </c>
      <c r="J873" s="26"/>
    </row>
    <row r="874" spans="1:10">
      <c r="A874" s="212">
        <v>3111</v>
      </c>
      <c r="B874" s="216" t="s">
        <v>46</v>
      </c>
      <c r="C874" s="29"/>
      <c r="D874" s="175">
        <v>0</v>
      </c>
      <c r="F874" s="175"/>
      <c r="G874" s="175"/>
      <c r="H874" s="175"/>
      <c r="I874" s="34">
        <v>4</v>
      </c>
      <c r="J874" s="26"/>
    </row>
    <row r="875" spans="1:10">
      <c r="A875" s="210">
        <v>313</v>
      </c>
      <c r="B875" s="211" t="s">
        <v>48</v>
      </c>
      <c r="C875" s="30">
        <f t="shared" ref="C875" si="819">SUM(C876:C877)</f>
        <v>0</v>
      </c>
      <c r="D875" s="30">
        <v>0</v>
      </c>
      <c r="F875" s="30">
        <f t="shared" ref="F875:G875" si="820">SUM(F876:F877)</f>
        <v>0</v>
      </c>
      <c r="G875" s="30">
        <f t="shared" si="820"/>
        <v>0</v>
      </c>
      <c r="H875" s="30">
        <f t="shared" ref="H875" si="821">SUM(H876:H877)</f>
        <v>0</v>
      </c>
      <c r="I875" s="34">
        <v>3</v>
      </c>
      <c r="J875" s="26"/>
    </row>
    <row r="876" spans="1:10">
      <c r="A876" s="212">
        <v>3132</v>
      </c>
      <c r="B876" s="216" t="s">
        <v>49</v>
      </c>
      <c r="C876" s="29"/>
      <c r="D876" s="175">
        <v>0</v>
      </c>
      <c r="F876" s="175"/>
      <c r="G876" s="175"/>
      <c r="H876" s="175"/>
      <c r="I876" s="34">
        <v>4</v>
      </c>
      <c r="J876" s="26"/>
    </row>
    <row r="877" spans="1:10" ht="28.5">
      <c r="A877" s="212">
        <v>3133</v>
      </c>
      <c r="B877" s="216" t="s">
        <v>119</v>
      </c>
      <c r="C877" s="29"/>
      <c r="D877" s="175">
        <v>0</v>
      </c>
      <c r="F877" s="175"/>
      <c r="G877" s="175"/>
      <c r="H877" s="175"/>
      <c r="I877" s="34">
        <v>4</v>
      </c>
      <c r="J877" s="26"/>
    </row>
    <row r="878" spans="1:10">
      <c r="A878" s="208">
        <v>32</v>
      </c>
      <c r="B878" s="209" t="s">
        <v>16</v>
      </c>
      <c r="C878" s="182">
        <f t="shared" ref="C878" si="822">C879+C883</f>
        <v>0</v>
      </c>
      <c r="D878" s="32">
        <v>0</v>
      </c>
      <c r="F878" s="32">
        <f t="shared" ref="F878:G878" si="823">F879+F883</f>
        <v>0</v>
      </c>
      <c r="G878" s="32">
        <f t="shared" si="823"/>
        <v>0</v>
      </c>
      <c r="H878" s="32">
        <f t="shared" ref="H878" si="824">H879+H883</f>
        <v>0</v>
      </c>
      <c r="I878" s="34">
        <v>2</v>
      </c>
      <c r="J878" s="26"/>
    </row>
    <row r="879" spans="1:10">
      <c r="A879" s="210">
        <v>323</v>
      </c>
      <c r="B879" s="211" t="s">
        <v>17</v>
      </c>
      <c r="C879" s="30">
        <f t="shared" ref="C879" si="825">SUM(C880:C882)</f>
        <v>0</v>
      </c>
      <c r="D879" s="30">
        <v>0</v>
      </c>
      <c r="F879" s="30">
        <f t="shared" ref="F879:G879" si="826">SUM(F880:F882)</f>
        <v>0</v>
      </c>
      <c r="G879" s="30">
        <f t="shared" si="826"/>
        <v>0</v>
      </c>
      <c r="H879" s="30">
        <f t="shared" ref="H879" si="827">SUM(H880:H882)</f>
        <v>0</v>
      </c>
      <c r="I879" s="34">
        <v>3</v>
      </c>
      <c r="J879" s="26"/>
    </row>
    <row r="880" spans="1:10">
      <c r="A880" s="212">
        <v>3233</v>
      </c>
      <c r="B880" s="216" t="s">
        <v>19</v>
      </c>
      <c r="C880" s="29"/>
      <c r="D880" s="175">
        <v>0</v>
      </c>
      <c r="F880" s="175"/>
      <c r="G880" s="175"/>
      <c r="H880" s="175"/>
      <c r="I880" s="34">
        <v>4</v>
      </c>
      <c r="J880" s="26"/>
    </row>
    <row r="881" spans="1:10">
      <c r="A881" s="212">
        <v>3237</v>
      </c>
      <c r="B881" s="216" t="s">
        <v>20</v>
      </c>
      <c r="C881" s="29"/>
      <c r="D881" s="175">
        <v>0</v>
      </c>
      <c r="F881" s="175"/>
      <c r="G881" s="175"/>
      <c r="H881" s="175"/>
      <c r="I881" s="34">
        <v>4</v>
      </c>
      <c r="J881" s="26"/>
    </row>
    <row r="882" spans="1:10">
      <c r="A882" s="212">
        <v>3239</v>
      </c>
      <c r="B882" s="216" t="s">
        <v>21</v>
      </c>
      <c r="C882" s="29"/>
      <c r="D882" s="175">
        <v>0</v>
      </c>
      <c r="F882" s="175"/>
      <c r="G882" s="175"/>
      <c r="H882" s="175"/>
      <c r="I882" s="34">
        <v>4</v>
      </c>
      <c r="J882" s="26"/>
    </row>
    <row r="883" spans="1:10">
      <c r="A883" s="210">
        <v>329</v>
      </c>
      <c r="B883" s="211" t="s">
        <v>23</v>
      </c>
      <c r="C883" s="30">
        <f t="shared" ref="C883" si="828">C884</f>
        <v>0</v>
      </c>
      <c r="D883" s="30">
        <v>0</v>
      </c>
      <c r="F883" s="30">
        <f t="shared" ref="F883:H883" si="829">F884</f>
        <v>0</v>
      </c>
      <c r="G883" s="30">
        <f t="shared" si="829"/>
        <v>0</v>
      </c>
      <c r="H883" s="30">
        <f t="shared" si="829"/>
        <v>0</v>
      </c>
      <c r="I883" s="34">
        <v>3</v>
      </c>
      <c r="J883" s="26"/>
    </row>
    <row r="884" spans="1:10">
      <c r="A884" s="212">
        <v>3299</v>
      </c>
      <c r="B884" s="216" t="s">
        <v>23</v>
      </c>
      <c r="C884" s="29"/>
      <c r="D884" s="175">
        <v>0</v>
      </c>
      <c r="F884" s="175"/>
      <c r="G884" s="175"/>
      <c r="H884" s="175"/>
      <c r="I884" s="34">
        <v>4</v>
      </c>
      <c r="J884" s="26"/>
    </row>
    <row r="885" spans="1:10" ht="28.5">
      <c r="A885" s="208">
        <v>42</v>
      </c>
      <c r="B885" s="209" t="s">
        <v>30</v>
      </c>
      <c r="C885" s="182">
        <f t="shared" ref="C885:C886" si="830">C886</f>
        <v>0</v>
      </c>
      <c r="D885" s="32">
        <v>0</v>
      </c>
      <c r="F885" s="32">
        <f t="shared" ref="F885:H886" si="831">F886</f>
        <v>0</v>
      </c>
      <c r="G885" s="32">
        <f t="shared" si="831"/>
        <v>0</v>
      </c>
      <c r="H885" s="32">
        <f t="shared" si="831"/>
        <v>0</v>
      </c>
      <c r="I885" s="34">
        <v>2</v>
      </c>
      <c r="J885" s="26"/>
    </row>
    <row r="886" spans="1:10">
      <c r="A886" s="210">
        <v>422</v>
      </c>
      <c r="B886" s="211" t="s">
        <v>57</v>
      </c>
      <c r="C886" s="30">
        <f t="shared" si="830"/>
        <v>0</v>
      </c>
      <c r="D886" s="30">
        <v>0</v>
      </c>
      <c r="F886" s="30">
        <f t="shared" si="831"/>
        <v>0</v>
      </c>
      <c r="G886" s="30">
        <f t="shared" si="831"/>
        <v>0</v>
      </c>
      <c r="H886" s="30">
        <f t="shared" si="831"/>
        <v>0</v>
      </c>
      <c r="I886" s="34">
        <v>3</v>
      </c>
      <c r="J886" s="26"/>
    </row>
    <row r="887" spans="1:10">
      <c r="A887" s="212">
        <v>4224</v>
      </c>
      <c r="B887" s="216" t="s">
        <v>58</v>
      </c>
      <c r="C887" s="29"/>
      <c r="D887" s="175">
        <v>0</v>
      </c>
      <c r="F887" s="175"/>
      <c r="G887" s="175"/>
      <c r="H887" s="175"/>
      <c r="I887" s="34">
        <v>4</v>
      </c>
      <c r="J887" s="26"/>
    </row>
    <row r="888" spans="1:10" ht="28.5">
      <c r="A888" s="208">
        <v>45</v>
      </c>
      <c r="B888" s="209" t="s">
        <v>74</v>
      </c>
      <c r="C888" s="182">
        <f t="shared" ref="C888:C889" si="832">C889</f>
        <v>0</v>
      </c>
      <c r="D888" s="32">
        <v>0</v>
      </c>
      <c r="F888" s="32">
        <f t="shared" ref="F888:H889" si="833">F889</f>
        <v>0</v>
      </c>
      <c r="G888" s="32">
        <f t="shared" si="833"/>
        <v>0</v>
      </c>
      <c r="H888" s="32">
        <f t="shared" si="833"/>
        <v>0</v>
      </c>
      <c r="I888" s="34">
        <v>2</v>
      </c>
      <c r="J888" s="26"/>
    </row>
    <row r="889" spans="1:10">
      <c r="A889" s="210">
        <v>451</v>
      </c>
      <c r="B889" s="211" t="s">
        <v>75</v>
      </c>
      <c r="C889" s="30">
        <f t="shared" si="832"/>
        <v>0</v>
      </c>
      <c r="D889" s="30">
        <v>0</v>
      </c>
      <c r="F889" s="30">
        <f t="shared" si="833"/>
        <v>0</v>
      </c>
      <c r="G889" s="30">
        <f t="shared" si="833"/>
        <v>0</v>
      </c>
      <c r="H889" s="30">
        <f t="shared" si="833"/>
        <v>0</v>
      </c>
      <c r="I889" s="34">
        <v>3</v>
      </c>
      <c r="J889" s="26"/>
    </row>
    <row r="890" spans="1:10">
      <c r="A890" s="212">
        <v>4511</v>
      </c>
      <c r="B890" s="216" t="s">
        <v>75</v>
      </c>
      <c r="C890" s="29"/>
      <c r="D890" s="175">
        <v>0</v>
      </c>
      <c r="F890" s="175"/>
      <c r="G890" s="175"/>
      <c r="H890" s="175"/>
      <c r="I890" s="34">
        <v>4</v>
      </c>
      <c r="J890" s="26"/>
    </row>
    <row r="891" spans="1:10">
      <c r="A891" s="206">
        <v>563</v>
      </c>
      <c r="B891" s="207" t="s">
        <v>326</v>
      </c>
      <c r="C891" s="31">
        <f t="shared" ref="C891" si="834">C892+C898+C905+C908</f>
        <v>0</v>
      </c>
      <c r="D891" s="31">
        <v>0</v>
      </c>
      <c r="F891" s="31">
        <f t="shared" ref="F891:G891" si="835">F892+F898+F905+F908</f>
        <v>0</v>
      </c>
      <c r="G891" s="31">
        <f t="shared" si="835"/>
        <v>0</v>
      </c>
      <c r="H891" s="31">
        <f t="shared" ref="H891" si="836">H892+H898+H905+H908</f>
        <v>0</v>
      </c>
      <c r="I891" s="34" t="s">
        <v>104</v>
      </c>
      <c r="J891" s="26"/>
    </row>
    <row r="892" spans="1:10">
      <c r="A892" s="208">
        <v>31</v>
      </c>
      <c r="B892" s="209" t="s">
        <v>44</v>
      </c>
      <c r="C892" s="182">
        <f t="shared" ref="C892" si="837">C893+C895</f>
        <v>0</v>
      </c>
      <c r="D892" s="32">
        <v>0</v>
      </c>
      <c r="F892" s="32">
        <f t="shared" ref="F892:G892" si="838">F893+F895</f>
        <v>0</v>
      </c>
      <c r="G892" s="32">
        <f t="shared" si="838"/>
        <v>0</v>
      </c>
      <c r="H892" s="32">
        <f t="shared" ref="H892" si="839">H893+H895</f>
        <v>0</v>
      </c>
      <c r="I892" s="34">
        <v>2</v>
      </c>
      <c r="J892" s="26"/>
    </row>
    <row r="893" spans="1:10">
      <c r="A893" s="210">
        <v>311</v>
      </c>
      <c r="B893" s="211" t="s">
        <v>45</v>
      </c>
      <c r="C893" s="30">
        <f t="shared" ref="C893" si="840">C894</f>
        <v>0</v>
      </c>
      <c r="D893" s="30">
        <v>0</v>
      </c>
      <c r="F893" s="30">
        <f t="shared" ref="F893:H893" si="841">F894</f>
        <v>0</v>
      </c>
      <c r="G893" s="30">
        <f t="shared" si="841"/>
        <v>0</v>
      </c>
      <c r="H893" s="30">
        <f t="shared" si="841"/>
        <v>0</v>
      </c>
      <c r="I893" s="34">
        <v>3</v>
      </c>
      <c r="J893" s="26"/>
    </row>
    <row r="894" spans="1:10">
      <c r="A894" s="212">
        <v>3111</v>
      </c>
      <c r="B894" s="216" t="s">
        <v>46</v>
      </c>
      <c r="C894" s="29"/>
      <c r="D894" s="175">
        <v>0</v>
      </c>
      <c r="F894" s="175"/>
      <c r="G894" s="175"/>
      <c r="H894" s="175"/>
      <c r="I894" s="34">
        <v>4</v>
      </c>
      <c r="J894" s="26"/>
    </row>
    <row r="895" spans="1:10">
      <c r="A895" s="210">
        <v>313</v>
      </c>
      <c r="B895" s="211" t="s">
        <v>48</v>
      </c>
      <c r="C895" s="30">
        <f t="shared" ref="C895" si="842">SUM(C896:C897)</f>
        <v>0</v>
      </c>
      <c r="D895" s="30">
        <v>0</v>
      </c>
      <c r="F895" s="30">
        <f t="shared" ref="F895:G895" si="843">SUM(F896:F897)</f>
        <v>0</v>
      </c>
      <c r="G895" s="30">
        <f t="shared" si="843"/>
        <v>0</v>
      </c>
      <c r="H895" s="30">
        <f t="shared" ref="H895" si="844">SUM(H896:H897)</f>
        <v>0</v>
      </c>
      <c r="I895" s="34">
        <v>3</v>
      </c>
      <c r="J895" s="26"/>
    </row>
    <row r="896" spans="1:10">
      <c r="A896" s="212">
        <v>3132</v>
      </c>
      <c r="B896" s="216" t="s">
        <v>49</v>
      </c>
      <c r="C896" s="29"/>
      <c r="D896" s="175">
        <v>0</v>
      </c>
      <c r="F896" s="175"/>
      <c r="G896" s="175"/>
      <c r="H896" s="175"/>
      <c r="I896" s="34">
        <v>4</v>
      </c>
      <c r="J896" s="26"/>
    </row>
    <row r="897" spans="1:10" ht="28.5">
      <c r="A897" s="212">
        <v>3133</v>
      </c>
      <c r="B897" s="216" t="s">
        <v>119</v>
      </c>
      <c r="C897" s="29"/>
      <c r="D897" s="175">
        <v>0</v>
      </c>
      <c r="F897" s="175"/>
      <c r="G897" s="175"/>
      <c r="H897" s="175"/>
      <c r="I897" s="34">
        <v>4</v>
      </c>
      <c r="J897" s="26"/>
    </row>
    <row r="898" spans="1:10">
      <c r="A898" s="208">
        <v>32</v>
      </c>
      <c r="B898" s="209" t="s">
        <v>16</v>
      </c>
      <c r="C898" s="182">
        <v>0</v>
      </c>
      <c r="D898" s="32">
        <v>0</v>
      </c>
      <c r="F898" s="32">
        <v>0</v>
      </c>
      <c r="G898" s="32">
        <v>0</v>
      </c>
      <c r="H898" s="32">
        <v>0</v>
      </c>
      <c r="I898" s="34">
        <v>2</v>
      </c>
      <c r="J898" s="26"/>
    </row>
    <row r="899" spans="1:10">
      <c r="A899" s="210">
        <v>323</v>
      </c>
      <c r="B899" s="211" t="s">
        <v>17</v>
      </c>
      <c r="C899" s="30">
        <f t="shared" ref="C899" si="845">SUM(C900:C902)</f>
        <v>0</v>
      </c>
      <c r="D899" s="30">
        <v>0</v>
      </c>
      <c r="F899" s="30">
        <f t="shared" ref="F899:G899" si="846">SUM(F900:F902)</f>
        <v>0</v>
      </c>
      <c r="G899" s="30">
        <f t="shared" si="846"/>
        <v>0</v>
      </c>
      <c r="H899" s="30">
        <f t="shared" ref="H899" si="847">SUM(H900:H902)</f>
        <v>0</v>
      </c>
      <c r="I899" s="34">
        <v>3</v>
      </c>
      <c r="J899" s="26"/>
    </row>
    <row r="900" spans="1:10">
      <c r="A900" s="212">
        <v>3233</v>
      </c>
      <c r="B900" s="216" t="s">
        <v>19</v>
      </c>
      <c r="C900" s="29"/>
      <c r="D900" s="175">
        <v>0</v>
      </c>
      <c r="F900" s="175"/>
      <c r="G900" s="175"/>
      <c r="H900" s="175"/>
      <c r="I900" s="34">
        <v>4</v>
      </c>
      <c r="J900" s="26"/>
    </row>
    <row r="901" spans="1:10">
      <c r="A901" s="212">
        <v>3237</v>
      </c>
      <c r="B901" s="216" t="s">
        <v>20</v>
      </c>
      <c r="C901" s="29"/>
      <c r="D901" s="175">
        <v>0</v>
      </c>
      <c r="F901" s="175"/>
      <c r="G901" s="175"/>
      <c r="H901" s="175"/>
      <c r="I901" s="34">
        <v>4</v>
      </c>
      <c r="J901" s="26"/>
    </row>
    <row r="902" spans="1:10">
      <c r="A902" s="212">
        <v>3239</v>
      </c>
      <c r="B902" s="216" t="s">
        <v>21</v>
      </c>
      <c r="C902" s="29"/>
      <c r="D902" s="175">
        <v>0</v>
      </c>
      <c r="F902" s="175"/>
      <c r="G902" s="175"/>
      <c r="H902" s="175"/>
      <c r="I902" s="34">
        <v>4</v>
      </c>
      <c r="J902" s="26"/>
    </row>
    <row r="903" spans="1:10">
      <c r="A903" s="210">
        <v>329</v>
      </c>
      <c r="B903" s="211" t="s">
        <v>23</v>
      </c>
      <c r="C903" s="30">
        <f t="shared" ref="C903" si="848">C904</f>
        <v>0</v>
      </c>
      <c r="D903" s="30">
        <v>0</v>
      </c>
      <c r="F903" s="30">
        <f t="shared" ref="F903:H903" si="849">F904</f>
        <v>0</v>
      </c>
      <c r="G903" s="30">
        <f t="shared" si="849"/>
        <v>0</v>
      </c>
      <c r="H903" s="30">
        <f t="shared" si="849"/>
        <v>0</v>
      </c>
      <c r="I903" s="34">
        <v>3</v>
      </c>
      <c r="J903" s="26"/>
    </row>
    <row r="904" spans="1:10">
      <c r="A904" s="212">
        <v>3299</v>
      </c>
      <c r="B904" s="216" t="s">
        <v>23</v>
      </c>
      <c r="C904" s="29"/>
      <c r="D904" s="175">
        <v>0</v>
      </c>
      <c r="F904" s="175"/>
      <c r="G904" s="175"/>
      <c r="H904" s="175"/>
      <c r="I904" s="34">
        <v>4</v>
      </c>
      <c r="J904" s="26"/>
    </row>
    <row r="905" spans="1:10" ht="28.5">
      <c r="A905" s="208">
        <v>42</v>
      </c>
      <c r="B905" s="209" t="s">
        <v>30</v>
      </c>
      <c r="C905" s="182">
        <f t="shared" ref="C905:C906" si="850">C906</f>
        <v>0</v>
      </c>
      <c r="D905" s="32">
        <v>0</v>
      </c>
      <c r="F905" s="32">
        <f t="shared" ref="F905:H906" si="851">F906</f>
        <v>0</v>
      </c>
      <c r="G905" s="32">
        <f t="shared" si="851"/>
        <v>0</v>
      </c>
      <c r="H905" s="32">
        <f t="shared" si="851"/>
        <v>0</v>
      </c>
      <c r="I905" s="34">
        <v>2</v>
      </c>
      <c r="J905" s="26"/>
    </row>
    <row r="906" spans="1:10">
      <c r="A906" s="210">
        <v>422</v>
      </c>
      <c r="B906" s="211" t="s">
        <v>57</v>
      </c>
      <c r="C906" s="30">
        <f t="shared" si="850"/>
        <v>0</v>
      </c>
      <c r="D906" s="30">
        <v>0</v>
      </c>
      <c r="F906" s="30">
        <f t="shared" si="851"/>
        <v>0</v>
      </c>
      <c r="G906" s="30">
        <f t="shared" si="851"/>
        <v>0</v>
      </c>
      <c r="H906" s="30">
        <f t="shared" si="851"/>
        <v>0</v>
      </c>
      <c r="I906" s="34">
        <v>3</v>
      </c>
      <c r="J906" s="26"/>
    </row>
    <row r="907" spans="1:10">
      <c r="A907" s="212">
        <v>4224</v>
      </c>
      <c r="B907" s="216" t="s">
        <v>58</v>
      </c>
      <c r="C907" s="29"/>
      <c r="D907" s="175">
        <v>0</v>
      </c>
      <c r="F907" s="175"/>
      <c r="G907" s="175"/>
      <c r="H907" s="175"/>
      <c r="I907" s="34">
        <v>4</v>
      </c>
      <c r="J907" s="26"/>
    </row>
    <row r="908" spans="1:10" ht="28.5">
      <c r="A908" s="208">
        <v>45</v>
      </c>
      <c r="B908" s="209" t="s">
        <v>74</v>
      </c>
      <c r="C908" s="182">
        <f t="shared" ref="C908:C909" si="852">C909</f>
        <v>0</v>
      </c>
      <c r="D908" s="32">
        <v>0</v>
      </c>
      <c r="F908" s="32">
        <f t="shared" ref="F908:H909" si="853">F909</f>
        <v>0</v>
      </c>
      <c r="G908" s="32">
        <f t="shared" si="853"/>
        <v>0</v>
      </c>
      <c r="H908" s="32">
        <f t="shared" si="853"/>
        <v>0</v>
      </c>
      <c r="I908" s="34">
        <v>2</v>
      </c>
      <c r="J908" s="26"/>
    </row>
    <row r="909" spans="1:10">
      <c r="A909" s="210">
        <v>451</v>
      </c>
      <c r="B909" s="211" t="s">
        <v>75</v>
      </c>
      <c r="C909" s="30">
        <f t="shared" si="852"/>
        <v>0</v>
      </c>
      <c r="D909" s="30">
        <v>0</v>
      </c>
      <c r="F909" s="30">
        <f t="shared" si="853"/>
        <v>0</v>
      </c>
      <c r="G909" s="30">
        <f t="shared" si="853"/>
        <v>0</v>
      </c>
      <c r="H909" s="30">
        <f t="shared" si="853"/>
        <v>0</v>
      </c>
      <c r="I909" s="34">
        <v>3</v>
      </c>
      <c r="J909" s="26"/>
    </row>
    <row r="910" spans="1:10">
      <c r="A910" s="212">
        <v>4511</v>
      </c>
      <c r="B910" s="216" t="s">
        <v>75</v>
      </c>
      <c r="C910" s="29"/>
      <c r="D910" s="175">
        <v>0</v>
      </c>
      <c r="F910" s="175"/>
      <c r="G910" s="175"/>
      <c r="H910" s="175"/>
      <c r="I910" s="34">
        <v>4</v>
      </c>
      <c r="J910" s="26"/>
    </row>
    <row r="911" spans="1:10" ht="28.5">
      <c r="A911" s="203" t="s">
        <v>177</v>
      </c>
      <c r="B911" s="204" t="s">
        <v>178</v>
      </c>
      <c r="C911" s="205">
        <f t="shared" ref="C911" si="854">C912+C930</f>
        <v>0</v>
      </c>
      <c r="D911" s="205">
        <v>0</v>
      </c>
      <c r="F911" s="205">
        <f t="shared" ref="F911:G911" si="855">F912+F930</f>
        <v>0</v>
      </c>
      <c r="G911" s="205">
        <f t="shared" si="855"/>
        <v>0</v>
      </c>
      <c r="H911" s="205">
        <f t="shared" ref="H911" si="856">H912+H930</f>
        <v>0</v>
      </c>
      <c r="I911" s="34" t="s">
        <v>8</v>
      </c>
      <c r="J911" s="26"/>
    </row>
    <row r="912" spans="1:10">
      <c r="A912" s="206">
        <v>12</v>
      </c>
      <c r="B912" s="207" t="s">
        <v>61</v>
      </c>
      <c r="C912" s="31">
        <f t="shared" ref="C912" si="857">C913+C918+C927</f>
        <v>0</v>
      </c>
      <c r="D912" s="31">
        <v>0</v>
      </c>
      <c r="F912" s="31">
        <f t="shared" ref="F912:G912" si="858">F913+F918+F927</f>
        <v>0</v>
      </c>
      <c r="G912" s="31">
        <f t="shared" si="858"/>
        <v>0</v>
      </c>
      <c r="H912" s="31">
        <f t="shared" ref="H912" si="859">H913+H918+H927</f>
        <v>0</v>
      </c>
      <c r="I912" s="34" t="s">
        <v>62</v>
      </c>
      <c r="J912" s="26"/>
    </row>
    <row r="913" spans="1:10">
      <c r="A913" s="208">
        <v>31</v>
      </c>
      <c r="B913" s="209" t="s">
        <v>44</v>
      </c>
      <c r="C913" s="220">
        <f t="shared" ref="C913" si="860">C914+C916</f>
        <v>0</v>
      </c>
      <c r="D913" s="625">
        <v>0</v>
      </c>
      <c r="F913" s="625">
        <f t="shared" ref="F913:G913" si="861">F914+F916</f>
        <v>0</v>
      </c>
      <c r="G913" s="625">
        <f t="shared" si="861"/>
        <v>0</v>
      </c>
      <c r="H913" s="625">
        <f t="shared" ref="H913" si="862">H914+H916</f>
        <v>0</v>
      </c>
      <c r="I913" s="34">
        <v>2</v>
      </c>
      <c r="J913" s="26"/>
    </row>
    <row r="914" spans="1:10">
      <c r="A914" s="210">
        <v>311</v>
      </c>
      <c r="B914" s="211" t="s">
        <v>45</v>
      </c>
      <c r="C914" s="221">
        <f t="shared" ref="C914" si="863">C915</f>
        <v>0</v>
      </c>
      <c r="D914" s="626">
        <v>0</v>
      </c>
      <c r="F914" s="626">
        <f t="shared" ref="F914:H914" si="864">F915</f>
        <v>0</v>
      </c>
      <c r="G914" s="626">
        <f t="shared" si="864"/>
        <v>0</v>
      </c>
      <c r="H914" s="626">
        <f t="shared" si="864"/>
        <v>0</v>
      </c>
      <c r="I914" s="34">
        <v>3</v>
      </c>
      <c r="J914" s="26"/>
    </row>
    <row r="915" spans="1:10">
      <c r="A915" s="212">
        <v>3111</v>
      </c>
      <c r="B915" s="216" t="s">
        <v>46</v>
      </c>
      <c r="C915" s="245"/>
      <c r="D915" s="175">
        <v>0</v>
      </c>
      <c r="F915" s="634"/>
      <c r="G915" s="634"/>
      <c r="H915" s="634"/>
      <c r="I915" s="34">
        <v>4</v>
      </c>
      <c r="J915" s="26"/>
    </row>
    <row r="916" spans="1:10">
      <c r="A916" s="210">
        <v>313</v>
      </c>
      <c r="B916" s="211" t="s">
        <v>48</v>
      </c>
      <c r="C916" s="221">
        <f t="shared" ref="C916" si="865">C917</f>
        <v>0</v>
      </c>
      <c r="D916" s="626">
        <v>0</v>
      </c>
      <c r="F916" s="626">
        <f t="shared" ref="F916:H916" si="866">F917</f>
        <v>0</v>
      </c>
      <c r="G916" s="626">
        <f t="shared" si="866"/>
        <v>0</v>
      </c>
      <c r="H916" s="626">
        <f t="shared" si="866"/>
        <v>0</v>
      </c>
      <c r="I916" s="34">
        <v>3</v>
      </c>
      <c r="J916" s="26"/>
    </row>
    <row r="917" spans="1:10">
      <c r="A917" s="212">
        <v>3132</v>
      </c>
      <c r="B917" s="216" t="s">
        <v>49</v>
      </c>
      <c r="C917" s="245"/>
      <c r="D917" s="175">
        <v>0</v>
      </c>
      <c r="F917" s="634"/>
      <c r="G917" s="634"/>
      <c r="H917" s="634"/>
      <c r="I917" s="34">
        <v>4</v>
      </c>
      <c r="J917" s="26"/>
    </row>
    <row r="918" spans="1:10">
      <c r="A918" s="208">
        <v>32</v>
      </c>
      <c r="B918" s="209" t="s">
        <v>16</v>
      </c>
      <c r="C918" s="220">
        <f t="shared" ref="C918" si="867">C919+C922</f>
        <v>0</v>
      </c>
      <c r="D918" s="625">
        <v>0</v>
      </c>
      <c r="F918" s="625">
        <f t="shared" ref="F918:G918" si="868">F919+F922</f>
        <v>0</v>
      </c>
      <c r="G918" s="625">
        <f t="shared" si="868"/>
        <v>0</v>
      </c>
      <c r="H918" s="625">
        <f t="shared" ref="H918" si="869">H919+H922</f>
        <v>0</v>
      </c>
      <c r="I918" s="34">
        <v>2</v>
      </c>
      <c r="J918" s="26"/>
    </row>
    <row r="919" spans="1:10">
      <c r="A919" s="210">
        <v>321</v>
      </c>
      <c r="B919" s="211" t="s">
        <v>27</v>
      </c>
      <c r="C919" s="221">
        <f t="shared" ref="C919" si="870">C920+C921</f>
        <v>0</v>
      </c>
      <c r="D919" s="626">
        <v>0</v>
      </c>
      <c r="F919" s="626">
        <f t="shared" ref="F919:G919" si="871">F920+F921</f>
        <v>0</v>
      </c>
      <c r="G919" s="626">
        <f t="shared" si="871"/>
        <v>0</v>
      </c>
      <c r="H919" s="626">
        <f t="shared" ref="H919" si="872">H920+H921</f>
        <v>0</v>
      </c>
      <c r="I919" s="34">
        <v>3</v>
      </c>
      <c r="J919" s="26"/>
    </row>
    <row r="920" spans="1:10">
      <c r="A920" s="212">
        <v>3211</v>
      </c>
      <c r="B920" s="216" t="s">
        <v>28</v>
      </c>
      <c r="C920" s="245"/>
      <c r="D920" s="175">
        <v>0</v>
      </c>
      <c r="F920" s="634"/>
      <c r="G920" s="634"/>
      <c r="H920" s="634"/>
      <c r="I920" s="34">
        <v>4</v>
      </c>
      <c r="J920" s="26"/>
    </row>
    <row r="921" spans="1:10">
      <c r="A921" s="212">
        <v>3213</v>
      </c>
      <c r="B921" s="216" t="s">
        <v>54</v>
      </c>
      <c r="C921" s="245"/>
      <c r="D921" s="175">
        <v>0</v>
      </c>
      <c r="F921" s="634"/>
      <c r="G921" s="634"/>
      <c r="H921" s="634"/>
      <c r="I921" s="34">
        <v>4</v>
      </c>
      <c r="J921" s="26"/>
    </row>
    <row r="922" spans="1:10">
      <c r="A922" s="210">
        <v>323</v>
      </c>
      <c r="B922" s="211" t="s">
        <v>17</v>
      </c>
      <c r="C922" s="221">
        <f t="shared" ref="C922" si="873">C923+C924+C925+C926</f>
        <v>0</v>
      </c>
      <c r="D922" s="626">
        <v>0</v>
      </c>
      <c r="F922" s="626">
        <f t="shared" ref="F922:G922" si="874">F923+F924+F925+F926</f>
        <v>0</v>
      </c>
      <c r="G922" s="626">
        <f t="shared" si="874"/>
        <v>0</v>
      </c>
      <c r="H922" s="626">
        <f t="shared" ref="H922" si="875">H923+H924+H925+H926</f>
        <v>0</v>
      </c>
      <c r="I922" s="34">
        <v>3</v>
      </c>
      <c r="J922" s="26"/>
    </row>
    <row r="923" spans="1:10">
      <c r="A923" s="212">
        <v>3232</v>
      </c>
      <c r="B923" s="216" t="s">
        <v>105</v>
      </c>
      <c r="C923" s="244"/>
      <c r="D923" s="175">
        <v>0</v>
      </c>
      <c r="F923" s="360"/>
      <c r="G923" s="360"/>
      <c r="H923" s="360"/>
      <c r="I923" s="34">
        <v>4</v>
      </c>
      <c r="J923" s="26"/>
    </row>
    <row r="924" spans="1:10">
      <c r="A924" s="212">
        <v>3233</v>
      </c>
      <c r="B924" s="216" t="s">
        <v>19</v>
      </c>
      <c r="C924" s="244"/>
      <c r="D924" s="175">
        <v>0</v>
      </c>
      <c r="F924" s="360"/>
      <c r="G924" s="360"/>
      <c r="H924" s="360"/>
      <c r="I924" s="34">
        <v>4</v>
      </c>
      <c r="J924" s="26"/>
    </row>
    <row r="925" spans="1:10">
      <c r="A925" s="212">
        <v>3237</v>
      </c>
      <c r="B925" s="216" t="s">
        <v>20</v>
      </c>
      <c r="C925" s="244"/>
      <c r="D925" s="175">
        <v>0</v>
      </c>
      <c r="F925" s="360"/>
      <c r="G925" s="360"/>
      <c r="H925" s="360"/>
      <c r="I925" s="34">
        <v>4</v>
      </c>
      <c r="J925" s="26"/>
    </row>
    <row r="926" spans="1:10">
      <c r="A926" s="212">
        <v>3239</v>
      </c>
      <c r="B926" s="216" t="s">
        <v>21</v>
      </c>
      <c r="C926" s="244"/>
      <c r="D926" s="175">
        <v>0</v>
      </c>
      <c r="F926" s="360"/>
      <c r="G926" s="360"/>
      <c r="H926" s="360"/>
      <c r="I926" s="34">
        <v>4</v>
      </c>
      <c r="J926" s="26"/>
    </row>
    <row r="927" spans="1:10" ht="28.5">
      <c r="A927" s="208">
        <v>42</v>
      </c>
      <c r="B927" s="209" t="s">
        <v>30</v>
      </c>
      <c r="C927" s="220">
        <f t="shared" ref="C927:C928" si="876">C928</f>
        <v>0</v>
      </c>
      <c r="D927" s="625">
        <v>0</v>
      </c>
      <c r="F927" s="625">
        <f t="shared" ref="F927:H928" si="877">F928</f>
        <v>0</v>
      </c>
      <c r="G927" s="625">
        <f t="shared" si="877"/>
        <v>0</v>
      </c>
      <c r="H927" s="625">
        <f t="shared" si="877"/>
        <v>0</v>
      </c>
      <c r="I927" s="34">
        <v>2</v>
      </c>
      <c r="J927" s="26"/>
    </row>
    <row r="928" spans="1:10">
      <c r="A928" s="210">
        <v>422</v>
      </c>
      <c r="B928" s="211" t="s">
        <v>57</v>
      </c>
      <c r="C928" s="221">
        <f t="shared" si="876"/>
        <v>0</v>
      </c>
      <c r="D928" s="626">
        <v>0</v>
      </c>
      <c r="F928" s="626">
        <f t="shared" si="877"/>
        <v>0</v>
      </c>
      <c r="G928" s="626">
        <f t="shared" si="877"/>
        <v>0</v>
      </c>
      <c r="H928" s="626">
        <f t="shared" si="877"/>
        <v>0</v>
      </c>
      <c r="I928" s="34">
        <v>3</v>
      </c>
      <c r="J928" s="26"/>
    </row>
    <row r="929" spans="1:10">
      <c r="A929" s="212">
        <v>4221</v>
      </c>
      <c r="B929" s="216" t="s">
        <v>65</v>
      </c>
      <c r="C929" s="244"/>
      <c r="D929" s="175">
        <v>0</v>
      </c>
      <c r="F929" s="360"/>
      <c r="G929" s="360"/>
      <c r="H929" s="360"/>
      <c r="I929" s="34">
        <v>4</v>
      </c>
      <c r="J929" s="26"/>
    </row>
    <row r="930" spans="1:10">
      <c r="A930" s="206">
        <v>51</v>
      </c>
      <c r="B930" s="207" t="s">
        <v>25</v>
      </c>
      <c r="C930" s="31">
        <f t="shared" ref="C930" si="878">C931+C936+C945</f>
        <v>0</v>
      </c>
      <c r="D930" s="31">
        <v>0</v>
      </c>
      <c r="F930" s="31">
        <f t="shared" ref="F930:G930" si="879">F931+F936+F945</f>
        <v>0</v>
      </c>
      <c r="G930" s="31">
        <f t="shared" si="879"/>
        <v>0</v>
      </c>
      <c r="H930" s="31">
        <f t="shared" ref="H930" si="880">H931+H936+H945</f>
        <v>0</v>
      </c>
      <c r="I930" s="34" t="s">
        <v>26</v>
      </c>
      <c r="J930" s="26"/>
    </row>
    <row r="931" spans="1:10">
      <c r="A931" s="208">
        <v>31</v>
      </c>
      <c r="B931" s="209" t="s">
        <v>44</v>
      </c>
      <c r="C931" s="220">
        <f t="shared" ref="C931" si="881">C932+C934</f>
        <v>0</v>
      </c>
      <c r="D931" s="625">
        <v>0</v>
      </c>
      <c r="F931" s="625">
        <f t="shared" ref="F931:G931" si="882">F932+F934</f>
        <v>0</v>
      </c>
      <c r="G931" s="625">
        <f t="shared" si="882"/>
        <v>0</v>
      </c>
      <c r="H931" s="625">
        <f t="shared" ref="H931" si="883">H932+H934</f>
        <v>0</v>
      </c>
      <c r="I931" s="34">
        <v>2</v>
      </c>
      <c r="J931" s="26"/>
    </row>
    <row r="932" spans="1:10">
      <c r="A932" s="210">
        <v>311</v>
      </c>
      <c r="B932" s="211" t="s">
        <v>45</v>
      </c>
      <c r="C932" s="221">
        <f t="shared" ref="C932" si="884">C933</f>
        <v>0</v>
      </c>
      <c r="D932" s="626">
        <v>0</v>
      </c>
      <c r="F932" s="626">
        <f t="shared" ref="F932:H932" si="885">F933</f>
        <v>0</v>
      </c>
      <c r="G932" s="626">
        <f t="shared" si="885"/>
        <v>0</v>
      </c>
      <c r="H932" s="626">
        <f t="shared" si="885"/>
        <v>0</v>
      </c>
      <c r="I932" s="34">
        <v>3</v>
      </c>
      <c r="J932" s="26"/>
    </row>
    <row r="933" spans="1:10">
      <c r="A933" s="212">
        <v>3111</v>
      </c>
      <c r="B933" s="216" t="s">
        <v>46</v>
      </c>
      <c r="C933" s="244"/>
      <c r="D933" s="175">
        <v>0</v>
      </c>
      <c r="F933" s="360"/>
      <c r="G933" s="360"/>
      <c r="H933" s="360"/>
      <c r="I933" s="34">
        <v>4</v>
      </c>
      <c r="J933" s="26"/>
    </row>
    <row r="934" spans="1:10">
      <c r="A934" s="210">
        <v>313</v>
      </c>
      <c r="B934" s="211" t="s">
        <v>48</v>
      </c>
      <c r="C934" s="221">
        <f t="shared" ref="C934" si="886">C935</f>
        <v>0</v>
      </c>
      <c r="D934" s="626">
        <v>0</v>
      </c>
      <c r="F934" s="626">
        <f t="shared" ref="F934:H934" si="887">F935</f>
        <v>0</v>
      </c>
      <c r="G934" s="626">
        <f t="shared" si="887"/>
        <v>0</v>
      </c>
      <c r="H934" s="626">
        <f t="shared" si="887"/>
        <v>0</v>
      </c>
      <c r="I934" s="34">
        <v>3</v>
      </c>
      <c r="J934" s="26"/>
    </row>
    <row r="935" spans="1:10">
      <c r="A935" s="212">
        <v>3132</v>
      </c>
      <c r="B935" s="216" t="s">
        <v>49</v>
      </c>
      <c r="C935" s="244"/>
      <c r="D935" s="175">
        <v>0</v>
      </c>
      <c r="F935" s="360"/>
      <c r="G935" s="360"/>
      <c r="H935" s="360"/>
      <c r="I935" s="34">
        <v>4</v>
      </c>
      <c r="J935" s="26"/>
    </row>
    <row r="936" spans="1:10">
      <c r="A936" s="208">
        <v>32</v>
      </c>
      <c r="B936" s="209" t="s">
        <v>16</v>
      </c>
      <c r="C936" s="220">
        <f t="shared" ref="C936" si="888">C937+C940</f>
        <v>0</v>
      </c>
      <c r="D936" s="625">
        <v>0</v>
      </c>
      <c r="F936" s="625">
        <f t="shared" ref="F936:G936" si="889">F937+F940</f>
        <v>0</v>
      </c>
      <c r="G936" s="625">
        <f t="shared" si="889"/>
        <v>0</v>
      </c>
      <c r="H936" s="625">
        <f t="shared" ref="H936" si="890">H937+H940</f>
        <v>0</v>
      </c>
      <c r="I936" s="34">
        <v>2</v>
      </c>
      <c r="J936" s="26"/>
    </row>
    <row r="937" spans="1:10">
      <c r="A937" s="210">
        <v>321</v>
      </c>
      <c r="B937" s="211" t="s">
        <v>27</v>
      </c>
      <c r="C937" s="221">
        <f t="shared" ref="C937" si="891">C938+C939</f>
        <v>0</v>
      </c>
      <c r="D937" s="626">
        <v>0</v>
      </c>
      <c r="F937" s="626">
        <f t="shared" ref="F937:G937" si="892">F938+F939</f>
        <v>0</v>
      </c>
      <c r="G937" s="626">
        <f t="shared" si="892"/>
        <v>0</v>
      </c>
      <c r="H937" s="626">
        <f t="shared" ref="H937" si="893">H938+H939</f>
        <v>0</v>
      </c>
      <c r="I937" s="34">
        <v>3</v>
      </c>
      <c r="J937" s="26"/>
    </row>
    <row r="938" spans="1:10">
      <c r="A938" s="212">
        <v>3211</v>
      </c>
      <c r="B938" s="216" t="s">
        <v>28</v>
      </c>
      <c r="C938" s="244"/>
      <c r="D938" s="175">
        <v>0</v>
      </c>
      <c r="F938" s="360"/>
      <c r="G938" s="360"/>
      <c r="H938" s="360"/>
      <c r="I938" s="34">
        <v>4</v>
      </c>
      <c r="J938" s="26"/>
    </row>
    <row r="939" spans="1:10">
      <c r="A939" s="212">
        <v>3213</v>
      </c>
      <c r="B939" s="216" t="s">
        <v>54</v>
      </c>
      <c r="C939" s="244"/>
      <c r="D939" s="175">
        <v>0</v>
      </c>
      <c r="F939" s="360"/>
      <c r="G939" s="360"/>
      <c r="H939" s="360"/>
      <c r="I939" s="34">
        <v>4</v>
      </c>
      <c r="J939" s="26"/>
    </row>
    <row r="940" spans="1:10">
      <c r="A940" s="210">
        <v>323</v>
      </c>
      <c r="B940" s="211" t="s">
        <v>17</v>
      </c>
      <c r="C940" s="221">
        <f t="shared" ref="C940" si="894">C941+C942+C943+C944</f>
        <v>0</v>
      </c>
      <c r="D940" s="626">
        <v>0</v>
      </c>
      <c r="F940" s="626">
        <f t="shared" ref="F940:G940" si="895">F941+F942+F943+F944</f>
        <v>0</v>
      </c>
      <c r="G940" s="626">
        <f t="shared" si="895"/>
        <v>0</v>
      </c>
      <c r="H940" s="626">
        <f t="shared" ref="H940" si="896">H941+H942+H943+H944</f>
        <v>0</v>
      </c>
      <c r="I940" s="34">
        <v>3</v>
      </c>
      <c r="J940" s="26"/>
    </row>
    <row r="941" spans="1:10">
      <c r="A941" s="212">
        <v>3232</v>
      </c>
      <c r="B941" s="216" t="s">
        <v>105</v>
      </c>
      <c r="C941" s="244"/>
      <c r="D941" s="175">
        <v>0</v>
      </c>
      <c r="F941" s="360"/>
      <c r="G941" s="360"/>
      <c r="H941" s="360"/>
      <c r="I941" s="34">
        <v>4</v>
      </c>
      <c r="J941" s="26"/>
    </row>
    <row r="942" spans="1:10">
      <c r="A942" s="212">
        <v>3233</v>
      </c>
      <c r="B942" s="216" t="s">
        <v>19</v>
      </c>
      <c r="C942" s="244"/>
      <c r="D942" s="175">
        <v>0</v>
      </c>
      <c r="F942" s="360"/>
      <c r="G942" s="360"/>
      <c r="H942" s="360"/>
      <c r="I942" s="34">
        <v>4</v>
      </c>
      <c r="J942" s="26"/>
    </row>
    <row r="943" spans="1:10">
      <c r="A943" s="212">
        <v>3237</v>
      </c>
      <c r="B943" s="216" t="s">
        <v>20</v>
      </c>
      <c r="C943" s="244"/>
      <c r="D943" s="175">
        <v>0</v>
      </c>
      <c r="F943" s="360"/>
      <c r="G943" s="360"/>
      <c r="H943" s="360"/>
      <c r="I943" s="34">
        <v>4</v>
      </c>
      <c r="J943" s="26"/>
    </row>
    <row r="944" spans="1:10">
      <c r="A944" s="212">
        <v>3239</v>
      </c>
      <c r="B944" s="216" t="s">
        <v>21</v>
      </c>
      <c r="C944" s="244"/>
      <c r="D944" s="175">
        <v>0</v>
      </c>
      <c r="F944" s="360"/>
      <c r="G944" s="360"/>
      <c r="H944" s="360"/>
      <c r="I944" s="34">
        <v>4</v>
      </c>
      <c r="J944" s="26"/>
    </row>
    <row r="945" spans="1:10" ht="28.5">
      <c r="A945" s="208">
        <v>42</v>
      </c>
      <c r="B945" s="209" t="s">
        <v>30</v>
      </c>
      <c r="C945" s="220">
        <f t="shared" ref="C945:C946" si="897">C946</f>
        <v>0</v>
      </c>
      <c r="D945" s="625">
        <v>0</v>
      </c>
      <c r="F945" s="625">
        <f t="shared" ref="F945:H946" si="898">F946</f>
        <v>0</v>
      </c>
      <c r="G945" s="625">
        <f t="shared" si="898"/>
        <v>0</v>
      </c>
      <c r="H945" s="625">
        <f t="shared" si="898"/>
        <v>0</v>
      </c>
      <c r="I945" s="34">
        <v>2</v>
      </c>
      <c r="J945" s="26"/>
    </row>
    <row r="946" spans="1:10">
      <c r="A946" s="210">
        <v>422</v>
      </c>
      <c r="B946" s="211" t="s">
        <v>57</v>
      </c>
      <c r="C946" s="221">
        <f t="shared" si="897"/>
        <v>0</v>
      </c>
      <c r="D946" s="626">
        <v>0</v>
      </c>
      <c r="F946" s="626">
        <f t="shared" si="898"/>
        <v>0</v>
      </c>
      <c r="G946" s="626">
        <f t="shared" si="898"/>
        <v>0</v>
      </c>
      <c r="H946" s="626">
        <f t="shared" si="898"/>
        <v>0</v>
      </c>
      <c r="I946" s="34">
        <v>3</v>
      </c>
      <c r="J946" s="26"/>
    </row>
    <row r="947" spans="1:10">
      <c r="A947" s="212">
        <v>4221</v>
      </c>
      <c r="B947" s="216" t="s">
        <v>65</v>
      </c>
      <c r="C947" s="244"/>
      <c r="D947" s="175">
        <v>0</v>
      </c>
      <c r="F947" s="360"/>
      <c r="G947" s="360"/>
      <c r="H947" s="360"/>
      <c r="I947" s="34">
        <v>4</v>
      </c>
      <c r="J947" s="26"/>
    </row>
    <row r="948" spans="1:10" ht="28.5">
      <c r="A948" s="200">
        <v>3605</v>
      </c>
      <c r="B948" s="201" t="s">
        <v>125</v>
      </c>
      <c r="C948" s="202">
        <f>C949+C1168+C1191+C1216+C1239+C1256+C1297+C1334</f>
        <v>208503493</v>
      </c>
      <c r="D948" s="202">
        <v>250664419</v>
      </c>
      <c r="F948" s="202">
        <f>F949+F1168+F1191+F1216+F1239+F1256+F1297+F1334</f>
        <v>0</v>
      </c>
      <c r="G948" s="202">
        <f>G949+G1168+G1191+G1216+G1239+G1256+G1297+G1334</f>
        <v>0</v>
      </c>
      <c r="H948" s="202">
        <f>H949+H1168+H1191+H1216+H1239+H1256+H1297+H1334</f>
        <v>0</v>
      </c>
      <c r="I948" s="34" t="s">
        <v>7</v>
      </c>
      <c r="J948" s="26"/>
    </row>
    <row r="949" spans="1:10">
      <c r="A949" s="203" t="s">
        <v>179</v>
      </c>
      <c r="B949" s="204" t="s">
        <v>107</v>
      </c>
      <c r="C949" s="205">
        <f>C950+C956+C989+C1064+C1080+C1130+C1164</f>
        <v>208170437</v>
      </c>
      <c r="D949" s="205">
        <v>250348405</v>
      </c>
      <c r="F949" s="205">
        <f>F950+F956+F989+F1064+F1080+F1130+F1164+F1106</f>
        <v>0</v>
      </c>
      <c r="G949" s="205">
        <f>G950+G956+G989+G1064+G1080+G1130+G1164+G1106</f>
        <v>0</v>
      </c>
      <c r="H949" s="205">
        <f>H950+H956+H989+H1064+H1080+H1130+H1164+H1106</f>
        <v>0</v>
      </c>
      <c r="I949" s="34" t="s">
        <v>8</v>
      </c>
      <c r="J949" s="26"/>
    </row>
    <row r="950" spans="1:10">
      <c r="A950" s="206">
        <v>11</v>
      </c>
      <c r="B950" s="207" t="s">
        <v>14</v>
      </c>
      <c r="C950" s="31">
        <f t="shared" ref="C950" si="899">C951</f>
        <v>0</v>
      </c>
      <c r="D950" s="31">
        <v>1671113</v>
      </c>
      <c r="F950" s="31">
        <f t="shared" ref="F950:H950" si="900">F951</f>
        <v>0</v>
      </c>
      <c r="G950" s="31">
        <f t="shared" si="900"/>
        <v>0</v>
      </c>
      <c r="H950" s="31">
        <f t="shared" si="900"/>
        <v>0</v>
      </c>
      <c r="I950" s="34" t="s">
        <v>15</v>
      </c>
      <c r="J950" s="26"/>
    </row>
    <row r="951" spans="1:10">
      <c r="A951" s="208">
        <v>32</v>
      </c>
      <c r="B951" s="209" t="s">
        <v>16</v>
      </c>
      <c r="C951" s="32">
        <f>C952+C954</f>
        <v>0</v>
      </c>
      <c r="D951" s="32">
        <v>1671113</v>
      </c>
      <c r="F951" s="32">
        <f>F952+F954</f>
        <v>0</v>
      </c>
      <c r="G951" s="32">
        <f>G952+G954</f>
        <v>0</v>
      </c>
      <c r="H951" s="32">
        <f>H952+H954</f>
        <v>0</v>
      </c>
      <c r="I951" s="34">
        <v>2</v>
      </c>
      <c r="J951" s="26"/>
    </row>
    <row r="952" spans="1:10">
      <c r="A952" s="210">
        <v>322</v>
      </c>
      <c r="B952" s="211" t="s">
        <v>42</v>
      </c>
      <c r="C952" s="30">
        <f t="shared" ref="C952" si="901">C953</f>
        <v>0</v>
      </c>
      <c r="D952" s="30">
        <v>879710</v>
      </c>
      <c r="F952" s="30">
        <f t="shared" ref="F952:H952" si="902">F953</f>
        <v>0</v>
      </c>
      <c r="G952" s="30">
        <f t="shared" si="902"/>
        <v>0</v>
      </c>
      <c r="H952" s="30">
        <f t="shared" si="902"/>
        <v>0</v>
      </c>
      <c r="I952" s="34">
        <v>3</v>
      </c>
      <c r="J952" s="26"/>
    </row>
    <row r="953" spans="1:10">
      <c r="A953" s="212">
        <v>3222</v>
      </c>
      <c r="B953" s="216" t="s">
        <v>91</v>
      </c>
      <c r="C953" s="29"/>
      <c r="D953" s="175">
        <v>879710</v>
      </c>
      <c r="F953" s="175"/>
      <c r="G953" s="175"/>
      <c r="H953" s="175"/>
      <c r="I953" s="34">
        <v>4</v>
      </c>
      <c r="J953" s="26"/>
    </row>
    <row r="954" spans="1:10" ht="15">
      <c r="A954" s="210">
        <v>329</v>
      </c>
      <c r="B954" s="211" t="s">
        <v>23</v>
      </c>
      <c r="C954">
        <f>C955</f>
        <v>0</v>
      </c>
      <c r="D954" s="30">
        <v>791403</v>
      </c>
      <c r="F954" s="30">
        <f>F955</f>
        <v>0</v>
      </c>
      <c r="G954" s="30">
        <f>G955</f>
        <v>0</v>
      </c>
      <c r="H954" s="30">
        <f>H955</f>
        <v>0</v>
      </c>
      <c r="I954" s="870">
        <v>3</v>
      </c>
      <c r="J954" s="751"/>
    </row>
    <row r="955" spans="1:10">
      <c r="A955" s="212">
        <v>3292</v>
      </c>
      <c r="B955" s="216" t="s">
        <v>112</v>
      </c>
      <c r="C955" s="868"/>
      <c r="D955" s="863">
        <v>791403</v>
      </c>
      <c r="F955" s="863"/>
      <c r="G955" s="863"/>
      <c r="H955" s="863"/>
      <c r="I955" s="870">
        <v>4</v>
      </c>
      <c r="J955" s="751"/>
    </row>
    <row r="956" spans="1:10">
      <c r="A956" s="206">
        <v>31</v>
      </c>
      <c r="B956" s="207" t="s">
        <v>63</v>
      </c>
      <c r="C956" s="31">
        <f t="shared" ref="C956" si="903">C957+C962+C982</f>
        <v>1123198</v>
      </c>
      <c r="D956" s="31">
        <v>1195953</v>
      </c>
      <c r="F956" s="31">
        <f t="shared" ref="F956:G956" si="904">F957+F962+F982</f>
        <v>0</v>
      </c>
      <c r="G956" s="31">
        <f t="shared" si="904"/>
        <v>0</v>
      </c>
      <c r="H956" s="31">
        <f t="shared" ref="H956" si="905">H957+H962+H982</f>
        <v>0</v>
      </c>
      <c r="I956" s="34" t="s">
        <v>64</v>
      </c>
      <c r="J956" s="26"/>
    </row>
    <row r="957" spans="1:10">
      <c r="A957" s="208">
        <v>31</v>
      </c>
      <c r="B957" s="209" t="s">
        <v>44</v>
      </c>
      <c r="C957" s="182">
        <f t="shared" ref="C957" si="906">C958+C960</f>
        <v>336000</v>
      </c>
      <c r="D957" s="32">
        <v>407600</v>
      </c>
      <c r="F957" s="32">
        <f t="shared" ref="F957:G957" si="907">F958+F960</f>
        <v>0</v>
      </c>
      <c r="G957" s="32">
        <f t="shared" si="907"/>
        <v>0</v>
      </c>
      <c r="H957" s="32">
        <f t="shared" ref="H957" si="908">H958+H960</f>
        <v>0</v>
      </c>
      <c r="I957" s="34">
        <v>2</v>
      </c>
      <c r="J957" s="26"/>
    </row>
    <row r="958" spans="1:10">
      <c r="A958" s="210">
        <v>311</v>
      </c>
      <c r="B958" s="211" t="s">
        <v>45</v>
      </c>
      <c r="C958" s="30">
        <f t="shared" ref="C958" si="909">C959</f>
        <v>288400</v>
      </c>
      <c r="D958" s="30">
        <v>350000</v>
      </c>
      <c r="F958" s="30">
        <f t="shared" ref="F958:H958" si="910">F959</f>
        <v>0</v>
      </c>
      <c r="G958" s="30">
        <f t="shared" si="910"/>
        <v>0</v>
      </c>
      <c r="H958" s="30">
        <f t="shared" si="910"/>
        <v>0</v>
      </c>
      <c r="I958" s="34">
        <v>3</v>
      </c>
      <c r="J958" s="26"/>
    </row>
    <row r="959" spans="1:10">
      <c r="A959" s="212">
        <v>3111</v>
      </c>
      <c r="B959" s="216" t="s">
        <v>46</v>
      </c>
      <c r="C959" s="29">
        <v>288400</v>
      </c>
      <c r="D959" s="175">
        <v>350000</v>
      </c>
      <c r="F959" s="175"/>
      <c r="G959" s="175"/>
      <c r="H959" s="175"/>
      <c r="I959" s="34">
        <v>4</v>
      </c>
      <c r="J959" s="26"/>
    </row>
    <row r="960" spans="1:10">
      <c r="A960" s="210">
        <v>313</v>
      </c>
      <c r="B960" s="211" t="s">
        <v>48</v>
      </c>
      <c r="C960" s="30">
        <f t="shared" ref="C960" si="911">SUM(C961:C961)</f>
        <v>47600</v>
      </c>
      <c r="D960" s="30">
        <v>57600</v>
      </c>
      <c r="F960" s="30">
        <f t="shared" ref="F960:H960" si="912">SUM(F961:F961)</f>
        <v>0</v>
      </c>
      <c r="G960" s="30">
        <f t="shared" si="912"/>
        <v>0</v>
      </c>
      <c r="H960" s="30">
        <f t="shared" si="912"/>
        <v>0</v>
      </c>
      <c r="I960" s="34">
        <v>3</v>
      </c>
      <c r="J960" s="26"/>
    </row>
    <row r="961" spans="1:10">
      <c r="A961" s="212">
        <v>3132</v>
      </c>
      <c r="B961" s="216" t="s">
        <v>49</v>
      </c>
      <c r="C961" s="29">
        <v>47600</v>
      </c>
      <c r="D961" s="175">
        <v>57600</v>
      </c>
      <c r="F961" s="175"/>
      <c r="G961" s="175"/>
      <c r="H961" s="175"/>
      <c r="I961" s="34">
        <v>4</v>
      </c>
      <c r="J961" s="26"/>
    </row>
    <row r="962" spans="1:10">
      <c r="A962" s="208">
        <v>32</v>
      </c>
      <c r="B962" s="209" t="s">
        <v>16</v>
      </c>
      <c r="C962" s="182">
        <f t="shared" ref="C962" si="913">C963+C966+C971+C976</f>
        <v>787198</v>
      </c>
      <c r="D962" s="32">
        <v>788353</v>
      </c>
      <c r="F962" s="32">
        <f t="shared" ref="F962:G962" si="914">F963+F966+F971+F976+F978</f>
        <v>0</v>
      </c>
      <c r="G962" s="32">
        <f t="shared" si="914"/>
        <v>0</v>
      </c>
      <c r="H962" s="32">
        <f t="shared" ref="H962" si="915">H963+H966+H971+H976+H978</f>
        <v>0</v>
      </c>
      <c r="I962" s="34">
        <v>2</v>
      </c>
      <c r="J962" s="26"/>
    </row>
    <row r="963" spans="1:10">
      <c r="A963" s="210">
        <v>321</v>
      </c>
      <c r="B963" s="211" t="s">
        <v>27</v>
      </c>
      <c r="C963" s="30">
        <f t="shared" ref="C963" si="916">SUM(C964:C965)</f>
        <v>266</v>
      </c>
      <c r="D963" s="30">
        <v>40266</v>
      </c>
      <c r="F963" s="30">
        <f t="shared" ref="F963:G963" si="917">SUM(F964:F965)</f>
        <v>0</v>
      </c>
      <c r="G963" s="30">
        <f t="shared" si="917"/>
        <v>0</v>
      </c>
      <c r="H963" s="30">
        <f t="shared" ref="H963" si="918">SUM(H964:H965)</f>
        <v>0</v>
      </c>
      <c r="I963" s="34">
        <v>3</v>
      </c>
      <c r="J963" s="26"/>
    </row>
    <row r="964" spans="1:10">
      <c r="A964" s="212">
        <v>3211</v>
      </c>
      <c r="B964" s="216" t="s">
        <v>28</v>
      </c>
      <c r="C964" s="29">
        <v>133</v>
      </c>
      <c r="D964" s="175">
        <v>20133</v>
      </c>
      <c r="F964" s="175"/>
      <c r="G964" s="175"/>
      <c r="H964" s="175"/>
      <c r="I964" s="34">
        <v>4</v>
      </c>
      <c r="J964" s="26"/>
    </row>
    <row r="965" spans="1:10">
      <c r="A965" s="212">
        <v>3213</v>
      </c>
      <c r="B965" s="216" t="s">
        <v>54</v>
      </c>
      <c r="C965" s="29">
        <v>133</v>
      </c>
      <c r="D965" s="175">
        <v>20133</v>
      </c>
      <c r="F965" s="175"/>
      <c r="G965" s="175"/>
      <c r="H965" s="175"/>
      <c r="I965" s="34">
        <v>4</v>
      </c>
      <c r="J965" s="26"/>
    </row>
    <row r="966" spans="1:10">
      <c r="A966" s="210">
        <v>322</v>
      </c>
      <c r="B966" s="211" t="s">
        <v>42</v>
      </c>
      <c r="C966" s="30">
        <f t="shared" ref="C966" si="919">SUM(C967:C970)</f>
        <v>120266</v>
      </c>
      <c r="D966" s="30">
        <v>120266</v>
      </c>
      <c r="F966" s="30">
        <f t="shared" ref="F966:G966" si="920">SUM(F967:F970)</f>
        <v>0</v>
      </c>
      <c r="G966" s="30">
        <f t="shared" si="920"/>
        <v>0</v>
      </c>
      <c r="H966" s="30">
        <f t="shared" ref="H966" si="921">SUM(H967:H970)</f>
        <v>0</v>
      </c>
      <c r="I966" s="34">
        <v>3</v>
      </c>
      <c r="J966" s="26"/>
    </row>
    <row r="967" spans="1:10">
      <c r="A967" s="212">
        <v>3222</v>
      </c>
      <c r="B967" s="216" t="s">
        <v>91</v>
      </c>
      <c r="C967" s="29">
        <v>120000</v>
      </c>
      <c r="D967" s="175">
        <v>120000</v>
      </c>
      <c r="F967" s="175"/>
      <c r="G967" s="175"/>
      <c r="H967" s="175"/>
      <c r="I967" s="34">
        <v>4</v>
      </c>
      <c r="J967" s="26"/>
    </row>
    <row r="968" spans="1:10">
      <c r="A968" s="212">
        <v>3223</v>
      </c>
      <c r="B968" s="216" t="s">
        <v>109</v>
      </c>
      <c r="C968" s="29">
        <v>133</v>
      </c>
      <c r="D968" s="175">
        <v>133</v>
      </c>
      <c r="F968" s="175"/>
      <c r="G968" s="175"/>
      <c r="H968" s="175"/>
      <c r="I968" s="34">
        <v>4</v>
      </c>
      <c r="J968" s="26"/>
    </row>
    <row r="969" spans="1:10" ht="28.5">
      <c r="A969" s="212">
        <v>3224</v>
      </c>
      <c r="B969" s="216" t="s">
        <v>110</v>
      </c>
      <c r="C969" s="29">
        <v>133</v>
      </c>
      <c r="D969" s="175">
        <v>133</v>
      </c>
      <c r="F969" s="175"/>
      <c r="G969" s="175"/>
      <c r="H969" s="175"/>
      <c r="I969" s="34">
        <v>4</v>
      </c>
      <c r="J969" s="26"/>
    </row>
    <row r="970" spans="1:10">
      <c r="A970" s="212">
        <v>3225</v>
      </c>
      <c r="B970" s="216" t="s">
        <v>92</v>
      </c>
      <c r="C970" s="29"/>
      <c r="D970" s="175">
        <v>0</v>
      </c>
      <c r="F970" s="175"/>
      <c r="G970" s="175"/>
      <c r="H970" s="175"/>
      <c r="I970" s="34">
        <v>4</v>
      </c>
      <c r="J970" s="26"/>
    </row>
    <row r="971" spans="1:10">
      <c r="A971" s="210">
        <v>323</v>
      </c>
      <c r="B971" s="211" t="s">
        <v>17</v>
      </c>
      <c r="C971" s="30">
        <f t="shared" ref="C971" si="922">SUM(C972:C975)</f>
        <v>666666</v>
      </c>
      <c r="D971" s="30">
        <v>607521</v>
      </c>
      <c r="F971" s="30">
        <f t="shared" ref="F971:G971" si="923">SUM(F972:F975)</f>
        <v>0</v>
      </c>
      <c r="G971" s="30">
        <f t="shared" si="923"/>
        <v>0</v>
      </c>
      <c r="H971" s="30">
        <f t="shared" ref="H971" si="924">SUM(H972:H975)</f>
        <v>0</v>
      </c>
      <c r="I971" s="34">
        <v>3</v>
      </c>
      <c r="J971" s="26"/>
    </row>
    <row r="972" spans="1:10">
      <c r="A972" s="212">
        <v>3232</v>
      </c>
      <c r="B972" s="216" t="s">
        <v>105</v>
      </c>
      <c r="C972" s="29">
        <v>663614</v>
      </c>
      <c r="D972" s="175">
        <v>573469</v>
      </c>
      <c r="F972" s="175"/>
      <c r="G972" s="175"/>
      <c r="H972" s="175"/>
      <c r="I972" s="34">
        <v>4</v>
      </c>
      <c r="J972" s="26"/>
    </row>
    <row r="973" spans="1:10">
      <c r="A973" s="212">
        <v>3235</v>
      </c>
      <c r="B973" s="216" t="s">
        <v>68</v>
      </c>
      <c r="C973" s="29">
        <v>133</v>
      </c>
      <c r="D973" s="175">
        <v>133</v>
      </c>
      <c r="F973" s="175"/>
      <c r="G973" s="175"/>
      <c r="H973" s="175"/>
      <c r="I973" s="34">
        <v>4</v>
      </c>
      <c r="J973" s="26"/>
    </row>
    <row r="974" spans="1:10">
      <c r="A974" s="212">
        <v>3237</v>
      </c>
      <c r="B974" s="216" t="s">
        <v>20</v>
      </c>
      <c r="C974" s="29">
        <v>2654</v>
      </c>
      <c r="D974" s="175">
        <v>32654</v>
      </c>
      <c r="F974" s="175"/>
      <c r="G974" s="175"/>
      <c r="H974" s="175"/>
      <c r="I974" s="34">
        <v>4</v>
      </c>
      <c r="J974" s="26"/>
    </row>
    <row r="975" spans="1:10">
      <c r="A975" s="212">
        <v>3239</v>
      </c>
      <c r="B975" s="216" t="s">
        <v>21</v>
      </c>
      <c r="C975" s="29">
        <v>265</v>
      </c>
      <c r="D975" s="175">
        <v>1265</v>
      </c>
      <c r="F975" s="175"/>
      <c r="G975" s="175"/>
      <c r="H975" s="175"/>
      <c r="I975" s="34">
        <v>4</v>
      </c>
      <c r="J975" s="26"/>
    </row>
    <row r="976" spans="1:10" ht="28.5">
      <c r="A976" s="210">
        <v>324</v>
      </c>
      <c r="B976" s="211" t="s">
        <v>22</v>
      </c>
      <c r="C976" s="30">
        <f t="shared" ref="C976" si="925">C977</f>
        <v>0</v>
      </c>
      <c r="D976" s="30">
        <v>0</v>
      </c>
      <c r="F976" s="30">
        <f t="shared" ref="F976:H976" si="926">F977</f>
        <v>0</v>
      </c>
      <c r="G976" s="30">
        <f t="shared" si="926"/>
        <v>0</v>
      </c>
      <c r="H976" s="30">
        <f t="shared" si="926"/>
        <v>0</v>
      </c>
      <c r="I976" s="34">
        <v>3</v>
      </c>
      <c r="J976" s="26"/>
    </row>
    <row r="977" spans="1:10" ht="28.5">
      <c r="A977" s="212">
        <v>3241</v>
      </c>
      <c r="B977" s="216" t="s">
        <v>22</v>
      </c>
      <c r="C977" s="29"/>
      <c r="D977" s="175">
        <v>0</v>
      </c>
      <c r="F977" s="175"/>
      <c r="G977" s="175"/>
      <c r="H977" s="175"/>
      <c r="I977" s="34">
        <v>4</v>
      </c>
      <c r="J977" s="26"/>
    </row>
    <row r="978" spans="1:10">
      <c r="A978" s="49">
        <v>329</v>
      </c>
      <c r="B978" s="50" t="s">
        <v>23</v>
      </c>
      <c r="C978" s="236">
        <f>C980</f>
        <v>0</v>
      </c>
      <c r="D978" s="236">
        <v>20300</v>
      </c>
      <c r="F978" s="236">
        <f t="shared" ref="F978:G978" si="927">F980+F981+F979</f>
        <v>0</v>
      </c>
      <c r="G978" s="236">
        <f t="shared" si="927"/>
        <v>0</v>
      </c>
      <c r="H978" s="236">
        <f t="shared" ref="H978" si="928">H980+H981+H979</f>
        <v>0</v>
      </c>
      <c r="I978" s="73">
        <v>3</v>
      </c>
      <c r="J978" s="228"/>
    </row>
    <row r="979" spans="1:10">
      <c r="A979" s="229">
        <v>3293</v>
      </c>
      <c r="B979" s="52" t="s">
        <v>29</v>
      </c>
      <c r="C979" s="237"/>
      <c r="D979" s="237">
        <v>200</v>
      </c>
      <c r="F979" s="237"/>
      <c r="G979" s="237"/>
      <c r="H979" s="237"/>
      <c r="I979" s="73">
        <v>4</v>
      </c>
      <c r="J979" s="228"/>
    </row>
    <row r="980" spans="1:10">
      <c r="A980" s="229">
        <v>3295</v>
      </c>
      <c r="B980" s="52" t="s">
        <v>113</v>
      </c>
      <c r="C980" s="728"/>
      <c r="D980" s="728">
        <v>100</v>
      </c>
      <c r="F980" s="728"/>
      <c r="G980" s="728"/>
      <c r="H980" s="728"/>
      <c r="I980" s="73">
        <v>4</v>
      </c>
      <c r="J980" s="228"/>
    </row>
    <row r="981" spans="1:10">
      <c r="A981" s="229">
        <v>3299</v>
      </c>
      <c r="B981" s="52" t="s">
        <v>23</v>
      </c>
      <c r="C981" s="728"/>
      <c r="D981" s="728">
        <v>20000</v>
      </c>
      <c r="F981" s="728"/>
      <c r="G981" s="728"/>
      <c r="H981" s="728"/>
      <c r="I981" s="73">
        <v>4</v>
      </c>
      <c r="J981" s="228"/>
    </row>
    <row r="982" spans="1:10" ht="28.5">
      <c r="A982" s="208">
        <v>42</v>
      </c>
      <c r="B982" s="209" t="s">
        <v>30</v>
      </c>
      <c r="C982" s="182">
        <f t="shared" ref="C982" si="929">C983+C985</f>
        <v>0</v>
      </c>
      <c r="D982" s="32">
        <v>0</v>
      </c>
      <c r="F982" s="32">
        <f t="shared" ref="F982:G982" si="930">F983+F985</f>
        <v>0</v>
      </c>
      <c r="G982" s="32">
        <f t="shared" si="930"/>
        <v>0</v>
      </c>
      <c r="H982" s="32">
        <f t="shared" ref="H982" si="931">H983+H985</f>
        <v>0</v>
      </c>
      <c r="I982" s="34">
        <v>2</v>
      </c>
      <c r="J982" s="26"/>
    </row>
    <row r="983" spans="1:10">
      <c r="A983" s="210">
        <v>421</v>
      </c>
      <c r="B983" s="211" t="s">
        <v>96</v>
      </c>
      <c r="C983" s="30">
        <f t="shared" ref="C983" si="932">C984</f>
        <v>0</v>
      </c>
      <c r="D983" s="30">
        <v>0</v>
      </c>
      <c r="F983" s="30">
        <f t="shared" ref="F983:H983" si="933">F984</f>
        <v>0</v>
      </c>
      <c r="G983" s="30">
        <f t="shared" si="933"/>
        <v>0</v>
      </c>
      <c r="H983" s="30">
        <f t="shared" si="933"/>
        <v>0</v>
      </c>
      <c r="I983" s="34">
        <v>3</v>
      </c>
      <c r="J983" s="26"/>
    </row>
    <row r="984" spans="1:10">
      <c r="A984" s="212">
        <v>4212</v>
      </c>
      <c r="B984" s="216" t="s">
        <v>97</v>
      </c>
      <c r="C984" s="29"/>
      <c r="D984" s="175">
        <v>0</v>
      </c>
      <c r="F984" s="175"/>
      <c r="G984" s="175"/>
      <c r="H984" s="175"/>
      <c r="I984" s="34">
        <v>4</v>
      </c>
      <c r="J984" s="26"/>
    </row>
    <row r="985" spans="1:10">
      <c r="A985" s="210">
        <v>422</v>
      </c>
      <c r="B985" s="211" t="s">
        <v>57</v>
      </c>
      <c r="C985" s="30">
        <f t="shared" ref="C985" si="934">SUM(C986:C988)</f>
        <v>0</v>
      </c>
      <c r="D985" s="30">
        <v>0</v>
      </c>
      <c r="F985" s="30">
        <f t="shared" ref="F985:G985" si="935">SUM(F986:F988)</f>
        <v>0</v>
      </c>
      <c r="G985" s="30">
        <f t="shared" si="935"/>
        <v>0</v>
      </c>
      <c r="H985" s="30">
        <f t="shared" ref="H985" si="936">SUM(H986:H988)</f>
        <v>0</v>
      </c>
      <c r="I985" s="34">
        <v>3</v>
      </c>
      <c r="J985" s="26"/>
    </row>
    <row r="986" spans="1:10">
      <c r="A986" s="212">
        <v>4221</v>
      </c>
      <c r="B986" s="216" t="s">
        <v>65</v>
      </c>
      <c r="C986" s="29"/>
      <c r="D986" s="175">
        <v>0</v>
      </c>
      <c r="F986" s="175"/>
      <c r="G986" s="175"/>
      <c r="H986" s="175"/>
      <c r="I986" s="34">
        <v>4</v>
      </c>
      <c r="J986" s="26"/>
    </row>
    <row r="987" spans="1:10">
      <c r="A987" s="212">
        <v>4224</v>
      </c>
      <c r="B987" s="216" t="s">
        <v>58</v>
      </c>
      <c r="C987" s="29"/>
      <c r="D987" s="175">
        <v>0</v>
      </c>
      <c r="F987" s="175"/>
      <c r="G987" s="175"/>
      <c r="H987" s="175"/>
      <c r="I987" s="34">
        <v>4</v>
      </c>
      <c r="J987" s="26"/>
    </row>
    <row r="988" spans="1:10">
      <c r="A988" s="212">
        <v>4227</v>
      </c>
      <c r="B988" s="216" t="s">
        <v>88</v>
      </c>
      <c r="C988" s="29"/>
      <c r="D988" s="175">
        <v>0</v>
      </c>
      <c r="F988" s="175"/>
      <c r="G988" s="175"/>
      <c r="H988" s="175"/>
      <c r="I988" s="34">
        <v>4</v>
      </c>
      <c r="J988" s="26"/>
    </row>
    <row r="989" spans="1:10">
      <c r="A989" s="206">
        <v>43</v>
      </c>
      <c r="B989" s="207" t="s">
        <v>40</v>
      </c>
      <c r="C989" s="31">
        <f t="shared" ref="C989" si="937">C990+C1000+C1032+C1037+C1041+C1046+C1057</f>
        <v>205971679</v>
      </c>
      <c r="D989" s="31">
        <v>242499079</v>
      </c>
      <c r="F989" s="31">
        <f t="shared" ref="F989:G989" si="938">F990+F1000+F1032+F1037+F1041+F1046+F1057</f>
        <v>0</v>
      </c>
      <c r="G989" s="31">
        <f t="shared" si="938"/>
        <v>0</v>
      </c>
      <c r="H989" s="31">
        <f t="shared" ref="H989" si="939">H990+H1000+H1032+H1037+H1041+H1046+H1057</f>
        <v>0</v>
      </c>
      <c r="I989" s="34" t="s">
        <v>41</v>
      </c>
      <c r="J989" s="26"/>
    </row>
    <row r="990" spans="1:10">
      <c r="A990" s="208">
        <v>31</v>
      </c>
      <c r="B990" s="209" t="s">
        <v>44</v>
      </c>
      <c r="C990" s="182">
        <f t="shared" ref="C990" si="940">C991+C994+C996</f>
        <v>122957342</v>
      </c>
      <c r="D990" s="32">
        <v>136883758</v>
      </c>
      <c r="F990" s="32">
        <f t="shared" ref="F990:G990" si="941">F991+F994+F996</f>
        <v>0</v>
      </c>
      <c r="G990" s="32">
        <f t="shared" si="941"/>
        <v>0</v>
      </c>
      <c r="H990" s="32">
        <f t="shared" ref="H990" si="942">H991+H994+H996</f>
        <v>0</v>
      </c>
      <c r="I990" s="34">
        <v>2</v>
      </c>
      <c r="J990" s="26"/>
    </row>
    <row r="991" spans="1:10">
      <c r="A991" s="210">
        <v>311</v>
      </c>
      <c r="B991" s="211" t="s">
        <v>45</v>
      </c>
      <c r="C991" s="30">
        <f t="shared" ref="C991" si="943">SUM(C992:C993)</f>
        <v>105406274</v>
      </c>
      <c r="D991" s="30">
        <v>116912452</v>
      </c>
      <c r="F991" s="30">
        <f t="shared" ref="F991:G991" si="944">SUM(F992:F993)</f>
        <v>0</v>
      </c>
      <c r="G991" s="30">
        <f t="shared" si="944"/>
        <v>0</v>
      </c>
      <c r="H991" s="30">
        <f t="shared" ref="H991" si="945">SUM(H992:H993)</f>
        <v>0</v>
      </c>
      <c r="I991" s="34">
        <v>3</v>
      </c>
      <c r="J991" s="26"/>
    </row>
    <row r="992" spans="1:10">
      <c r="A992" s="212">
        <v>3111</v>
      </c>
      <c r="B992" s="216" t="s">
        <v>46</v>
      </c>
      <c r="C992" s="29">
        <v>99978069</v>
      </c>
      <c r="D992" s="175">
        <v>105712452</v>
      </c>
      <c r="F992" s="175"/>
      <c r="G992" s="175"/>
      <c r="H992" s="175"/>
      <c r="I992" s="34">
        <v>4</v>
      </c>
      <c r="J992" s="26"/>
    </row>
    <row r="993" spans="1:10">
      <c r="A993" s="212">
        <v>3113</v>
      </c>
      <c r="B993" s="216" t="s">
        <v>66</v>
      </c>
      <c r="C993" s="29">
        <v>5428205</v>
      </c>
      <c r="D993" s="175">
        <v>11200000</v>
      </c>
      <c r="F993" s="175"/>
      <c r="G993" s="175"/>
      <c r="H993" s="175"/>
      <c r="I993" s="34">
        <v>4</v>
      </c>
      <c r="J993" s="26"/>
    </row>
    <row r="994" spans="1:10">
      <c r="A994" s="210">
        <v>312</v>
      </c>
      <c r="B994" s="211" t="s">
        <v>67</v>
      </c>
      <c r="C994" s="30">
        <f t="shared" ref="C994" si="946">C995</f>
        <v>3184400</v>
      </c>
      <c r="D994" s="30">
        <v>3581088</v>
      </c>
      <c r="F994" s="30">
        <f t="shared" ref="F994:H994" si="947">F995</f>
        <v>0</v>
      </c>
      <c r="G994" s="30">
        <f t="shared" si="947"/>
        <v>0</v>
      </c>
      <c r="H994" s="30">
        <f t="shared" si="947"/>
        <v>0</v>
      </c>
      <c r="I994" s="34">
        <v>3</v>
      </c>
      <c r="J994" s="26"/>
    </row>
    <row r="995" spans="1:10">
      <c r="A995" s="212">
        <v>3121</v>
      </c>
      <c r="B995" s="216" t="s">
        <v>67</v>
      </c>
      <c r="C995" s="29">
        <v>3184400</v>
      </c>
      <c r="D995" s="175">
        <v>3581088</v>
      </c>
      <c r="F995" s="175"/>
      <c r="G995" s="175"/>
      <c r="H995" s="175"/>
      <c r="I995" s="34">
        <v>4</v>
      </c>
      <c r="J995" s="26"/>
    </row>
    <row r="996" spans="1:10">
      <c r="A996" s="210">
        <v>313</v>
      </c>
      <c r="B996" s="211" t="s">
        <v>48</v>
      </c>
      <c r="C996" s="30">
        <f t="shared" ref="C996" si="948">SUM(C997:C999)</f>
        <v>14366668</v>
      </c>
      <c r="D996" s="30">
        <v>16390218</v>
      </c>
      <c r="F996" s="30">
        <f t="shared" ref="F996:G996" si="949">SUM(F997:F999)</f>
        <v>0</v>
      </c>
      <c r="G996" s="30">
        <f t="shared" si="949"/>
        <v>0</v>
      </c>
      <c r="H996" s="30">
        <f t="shared" ref="H996" si="950">SUM(H997:H999)</f>
        <v>0</v>
      </c>
      <c r="I996" s="34">
        <v>3</v>
      </c>
      <c r="J996" s="26"/>
    </row>
    <row r="997" spans="1:10">
      <c r="A997" s="212">
        <v>3131</v>
      </c>
      <c r="B997" s="216" t="s">
        <v>180</v>
      </c>
      <c r="C997" s="29">
        <v>1000</v>
      </c>
      <c r="D997" s="175">
        <v>2000</v>
      </c>
      <c r="F997" s="175"/>
      <c r="G997" s="175"/>
      <c r="H997" s="175"/>
      <c r="I997" s="34">
        <v>4</v>
      </c>
      <c r="J997" s="26"/>
    </row>
    <row r="998" spans="1:10">
      <c r="A998" s="212">
        <v>3132</v>
      </c>
      <c r="B998" s="216" t="s">
        <v>49</v>
      </c>
      <c r="C998" s="29">
        <v>14365668</v>
      </c>
      <c r="D998" s="175">
        <v>16383218</v>
      </c>
      <c r="F998" s="175"/>
      <c r="G998" s="175"/>
      <c r="H998" s="175"/>
      <c r="I998" s="34">
        <v>4</v>
      </c>
      <c r="J998" s="26"/>
    </row>
    <row r="999" spans="1:10" ht="28.5">
      <c r="A999" s="212">
        <v>3133</v>
      </c>
      <c r="B999" s="216" t="s">
        <v>119</v>
      </c>
      <c r="C999" s="29"/>
      <c r="D999" s="175">
        <v>5000</v>
      </c>
      <c r="F999" s="175"/>
      <c r="G999" s="175"/>
      <c r="H999" s="175"/>
      <c r="I999" s="34">
        <v>4</v>
      </c>
      <c r="J999" s="26"/>
    </row>
    <row r="1000" spans="1:10">
      <c r="A1000" s="208">
        <v>32</v>
      </c>
      <c r="B1000" s="209" t="s">
        <v>16</v>
      </c>
      <c r="C1000" s="182">
        <f t="shared" ref="C1000" si="951">C1001+C1006+C1012+C1022+C1024</f>
        <v>82738554</v>
      </c>
      <c r="D1000" s="32">
        <v>103780981</v>
      </c>
      <c r="F1000" s="32">
        <f t="shared" ref="F1000:G1000" si="952">F1001+F1006+F1012+F1022+F1024</f>
        <v>0</v>
      </c>
      <c r="G1000" s="32">
        <f t="shared" si="952"/>
        <v>0</v>
      </c>
      <c r="H1000" s="32">
        <f t="shared" ref="H1000" si="953">H1001+H1006+H1012+H1022+H1024</f>
        <v>0</v>
      </c>
      <c r="I1000" s="34">
        <v>2</v>
      </c>
      <c r="J1000" s="26"/>
    </row>
    <row r="1001" spans="1:10">
      <c r="A1001" s="210">
        <v>321</v>
      </c>
      <c r="B1001" s="211" t="s">
        <v>27</v>
      </c>
      <c r="C1001" s="30">
        <f t="shared" ref="C1001" si="954">SUM(C1002:C1005)</f>
        <v>2317263</v>
      </c>
      <c r="D1001" s="30">
        <v>2350246</v>
      </c>
      <c r="F1001" s="30">
        <f t="shared" ref="F1001:G1001" si="955">SUM(F1002:F1005)</f>
        <v>0</v>
      </c>
      <c r="G1001" s="30">
        <f t="shared" si="955"/>
        <v>0</v>
      </c>
      <c r="H1001" s="30">
        <f t="shared" ref="H1001" si="956">SUM(H1002:H1005)</f>
        <v>0</v>
      </c>
      <c r="I1001" s="34">
        <v>3</v>
      </c>
      <c r="J1001" s="26"/>
    </row>
    <row r="1002" spans="1:10">
      <c r="A1002" s="212">
        <v>3211</v>
      </c>
      <c r="B1002" s="216" t="s">
        <v>28</v>
      </c>
      <c r="C1002" s="29">
        <v>127231</v>
      </c>
      <c r="D1002" s="175">
        <v>69370</v>
      </c>
      <c r="F1002" s="175"/>
      <c r="G1002" s="175"/>
      <c r="H1002" s="175"/>
      <c r="I1002" s="34">
        <v>4</v>
      </c>
      <c r="J1002" s="26"/>
    </row>
    <row r="1003" spans="1:10" ht="28.5">
      <c r="A1003" s="212">
        <v>3212</v>
      </c>
      <c r="B1003" s="216" t="s">
        <v>50</v>
      </c>
      <c r="C1003" s="29">
        <v>2055932</v>
      </c>
      <c r="D1003" s="175">
        <v>2166776</v>
      </c>
      <c r="F1003" s="175"/>
      <c r="G1003" s="175"/>
      <c r="H1003" s="175"/>
      <c r="I1003" s="34">
        <v>4</v>
      </c>
      <c r="J1003" s="26"/>
    </row>
    <row r="1004" spans="1:10">
      <c r="A1004" s="212">
        <v>3213</v>
      </c>
      <c r="B1004" s="216" t="s">
        <v>54</v>
      </c>
      <c r="C1004" s="29">
        <v>133304</v>
      </c>
      <c r="D1004" s="175">
        <v>113304</v>
      </c>
      <c r="F1004" s="175"/>
      <c r="G1004" s="175"/>
      <c r="H1004" s="175"/>
      <c r="I1004" s="34">
        <v>4</v>
      </c>
      <c r="J1004" s="26"/>
    </row>
    <row r="1005" spans="1:10">
      <c r="A1005" s="212">
        <v>3214</v>
      </c>
      <c r="B1005" s="216" t="s">
        <v>108</v>
      </c>
      <c r="C1005" s="29">
        <v>796</v>
      </c>
      <c r="D1005" s="175">
        <v>796</v>
      </c>
      <c r="F1005" s="175"/>
      <c r="G1005" s="175"/>
      <c r="H1005" s="175"/>
      <c r="I1005" s="34">
        <v>4</v>
      </c>
      <c r="J1005" s="26"/>
    </row>
    <row r="1006" spans="1:10">
      <c r="A1006" s="210">
        <v>322</v>
      </c>
      <c r="B1006" s="211" t="s">
        <v>42</v>
      </c>
      <c r="C1006" s="30">
        <f t="shared" ref="C1006" si="957">SUM(C1007:C1011)</f>
        <v>69504037</v>
      </c>
      <c r="D1006" s="30">
        <v>87628688</v>
      </c>
      <c r="F1006" s="30">
        <f t="shared" ref="F1006:G1006" si="958">SUM(F1007:F1011)</f>
        <v>0</v>
      </c>
      <c r="G1006" s="30">
        <f t="shared" si="958"/>
        <v>0</v>
      </c>
      <c r="H1006" s="30">
        <f t="shared" ref="H1006" si="959">SUM(H1007:H1011)</f>
        <v>0</v>
      </c>
      <c r="I1006" s="34">
        <v>3</v>
      </c>
      <c r="J1006" s="26"/>
    </row>
    <row r="1007" spans="1:10">
      <c r="A1007" s="212">
        <v>3221</v>
      </c>
      <c r="B1007" s="216" t="s">
        <v>43</v>
      </c>
      <c r="C1007" s="29">
        <v>254135</v>
      </c>
      <c r="D1007" s="175">
        <v>261325</v>
      </c>
      <c r="F1007" s="175"/>
      <c r="G1007" s="175"/>
      <c r="H1007" s="175"/>
      <c r="I1007" s="34">
        <v>4</v>
      </c>
      <c r="J1007" s="26"/>
    </row>
    <row r="1008" spans="1:10">
      <c r="A1008" s="212">
        <v>3222</v>
      </c>
      <c r="B1008" s="216" t="s">
        <v>91</v>
      </c>
      <c r="C1008" s="29">
        <v>63807322</v>
      </c>
      <c r="D1008" s="175">
        <v>81234624</v>
      </c>
      <c r="F1008" s="175"/>
      <c r="G1008" s="175"/>
      <c r="H1008" s="175"/>
      <c r="I1008" s="34">
        <v>4</v>
      </c>
      <c r="J1008" s="26"/>
    </row>
    <row r="1009" spans="1:10">
      <c r="A1009" s="212">
        <v>3223</v>
      </c>
      <c r="B1009" s="216" t="s">
        <v>109</v>
      </c>
      <c r="C1009" s="29">
        <v>4313867</v>
      </c>
      <c r="D1009" s="175">
        <v>4693867</v>
      </c>
      <c r="F1009" s="175"/>
      <c r="G1009" s="175"/>
      <c r="H1009" s="175"/>
      <c r="I1009" s="34">
        <v>4</v>
      </c>
      <c r="J1009" s="26"/>
    </row>
    <row r="1010" spans="1:10" ht="28.5">
      <c r="A1010" s="212">
        <v>3224</v>
      </c>
      <c r="B1010" s="216" t="s">
        <v>110</v>
      </c>
      <c r="C1010" s="29">
        <v>778540</v>
      </c>
      <c r="D1010" s="175">
        <v>813017</v>
      </c>
      <c r="F1010" s="175"/>
      <c r="G1010" s="175"/>
      <c r="H1010" s="175"/>
      <c r="I1010" s="34">
        <v>4</v>
      </c>
      <c r="J1010" s="26"/>
    </row>
    <row r="1011" spans="1:10">
      <c r="A1011" s="212">
        <v>3225</v>
      </c>
      <c r="B1011" s="216" t="s">
        <v>92</v>
      </c>
      <c r="C1011" s="29">
        <v>350173</v>
      </c>
      <c r="D1011" s="175">
        <v>625855</v>
      </c>
      <c r="F1011" s="175"/>
      <c r="G1011" s="175"/>
      <c r="H1011" s="175"/>
      <c r="I1011" s="34">
        <v>4</v>
      </c>
      <c r="J1011" s="26"/>
    </row>
    <row r="1012" spans="1:10">
      <c r="A1012" s="210">
        <v>323</v>
      </c>
      <c r="B1012" s="211" t="s">
        <v>17</v>
      </c>
      <c r="C1012" s="30">
        <f t="shared" ref="C1012" si="960">SUM(C1013:C1021)</f>
        <v>10002119</v>
      </c>
      <c r="D1012" s="30">
        <v>11804812</v>
      </c>
      <c r="F1012" s="30">
        <f t="shared" ref="F1012:G1012" si="961">SUM(F1013:F1021)</f>
        <v>0</v>
      </c>
      <c r="G1012" s="30">
        <f t="shared" si="961"/>
        <v>0</v>
      </c>
      <c r="H1012" s="30">
        <f t="shared" ref="H1012" si="962">SUM(H1013:H1021)</f>
        <v>0</v>
      </c>
      <c r="I1012" s="34">
        <v>3</v>
      </c>
      <c r="J1012" s="26"/>
    </row>
    <row r="1013" spans="1:10">
      <c r="A1013" s="212">
        <v>3231</v>
      </c>
      <c r="B1013" s="216" t="s">
        <v>18</v>
      </c>
      <c r="C1013" s="29">
        <v>269391</v>
      </c>
      <c r="D1013" s="175">
        <v>318796</v>
      </c>
      <c r="F1013" s="175"/>
      <c r="G1013" s="175"/>
      <c r="H1013" s="175"/>
      <c r="I1013" s="34">
        <v>4</v>
      </c>
      <c r="J1013" s="26"/>
    </row>
    <row r="1014" spans="1:10">
      <c r="A1014" s="212">
        <v>3232</v>
      </c>
      <c r="B1014" s="216" t="s">
        <v>105</v>
      </c>
      <c r="C1014" s="29">
        <v>5244536</v>
      </c>
      <c r="D1014" s="175">
        <v>5714773</v>
      </c>
      <c r="F1014" s="175"/>
      <c r="G1014" s="175"/>
      <c r="H1014" s="175"/>
      <c r="I1014" s="34">
        <v>4</v>
      </c>
      <c r="J1014" s="26"/>
    </row>
    <row r="1015" spans="1:10">
      <c r="A1015" s="212">
        <v>3233</v>
      </c>
      <c r="B1015" s="216" t="s">
        <v>19</v>
      </c>
      <c r="C1015" s="29">
        <v>338967</v>
      </c>
      <c r="D1015" s="175">
        <v>328967</v>
      </c>
      <c r="F1015" s="175"/>
      <c r="G1015" s="175"/>
      <c r="H1015" s="175"/>
      <c r="I1015" s="34">
        <v>4</v>
      </c>
      <c r="J1015" s="26"/>
    </row>
    <row r="1016" spans="1:10">
      <c r="A1016" s="212">
        <v>3234</v>
      </c>
      <c r="B1016" s="216" t="s">
        <v>111</v>
      </c>
      <c r="C1016" s="29">
        <v>1080004</v>
      </c>
      <c r="D1016" s="175">
        <v>1247970</v>
      </c>
      <c r="F1016" s="175"/>
      <c r="G1016" s="175"/>
      <c r="H1016" s="175"/>
      <c r="I1016" s="34">
        <v>4</v>
      </c>
      <c r="J1016" s="26"/>
    </row>
    <row r="1017" spans="1:10">
      <c r="A1017" s="212">
        <v>3235</v>
      </c>
      <c r="B1017" s="216" t="s">
        <v>68</v>
      </c>
      <c r="C1017" s="29">
        <v>272802</v>
      </c>
      <c r="D1017" s="175">
        <v>314561</v>
      </c>
      <c r="F1017" s="175"/>
      <c r="G1017" s="175"/>
      <c r="H1017" s="175"/>
      <c r="I1017" s="34">
        <v>4</v>
      </c>
      <c r="J1017" s="26"/>
    </row>
    <row r="1018" spans="1:10">
      <c r="A1018" s="212">
        <v>3236</v>
      </c>
      <c r="B1018" s="216" t="s">
        <v>56</v>
      </c>
      <c r="C1018" s="29">
        <v>856323</v>
      </c>
      <c r="D1018" s="175">
        <v>1572254</v>
      </c>
      <c r="F1018" s="175"/>
      <c r="G1018" s="175"/>
      <c r="H1018" s="175"/>
      <c r="I1018" s="34">
        <v>4</v>
      </c>
      <c r="J1018" s="26"/>
    </row>
    <row r="1019" spans="1:10">
      <c r="A1019" s="212">
        <v>3237</v>
      </c>
      <c r="B1019" s="216" t="s">
        <v>20</v>
      </c>
      <c r="C1019" s="29">
        <v>526484</v>
      </c>
      <c r="D1019" s="175">
        <v>622483</v>
      </c>
      <c r="F1019" s="175"/>
      <c r="G1019" s="175"/>
      <c r="H1019" s="175"/>
      <c r="I1019" s="34">
        <v>4</v>
      </c>
      <c r="J1019" s="26"/>
    </row>
    <row r="1020" spans="1:10">
      <c r="A1020" s="212">
        <v>3238</v>
      </c>
      <c r="B1020" s="216" t="s">
        <v>51</v>
      </c>
      <c r="C1020" s="29">
        <v>90000</v>
      </c>
      <c r="D1020" s="175">
        <v>120000</v>
      </c>
      <c r="F1020" s="175"/>
      <c r="G1020" s="175"/>
      <c r="H1020" s="175"/>
      <c r="I1020" s="34">
        <v>4</v>
      </c>
      <c r="J1020" s="26"/>
    </row>
    <row r="1021" spans="1:10">
      <c r="A1021" s="212">
        <v>3239</v>
      </c>
      <c r="B1021" s="216" t="s">
        <v>21</v>
      </c>
      <c r="C1021" s="29">
        <v>1323612</v>
      </c>
      <c r="D1021" s="175">
        <v>1565008</v>
      </c>
      <c r="F1021" s="175"/>
      <c r="G1021" s="175"/>
      <c r="H1021" s="175"/>
      <c r="I1021" s="34">
        <v>4</v>
      </c>
      <c r="J1021" s="26"/>
    </row>
    <row r="1022" spans="1:10" ht="28.5">
      <c r="A1022" s="210">
        <v>324</v>
      </c>
      <c r="B1022" s="211" t="s">
        <v>22</v>
      </c>
      <c r="C1022" s="30">
        <f t="shared" ref="C1022" si="963">C1023</f>
        <v>3734</v>
      </c>
      <c r="D1022" s="30">
        <v>3734</v>
      </c>
      <c r="F1022" s="30">
        <f t="shared" ref="F1022:H1022" si="964">F1023</f>
        <v>0</v>
      </c>
      <c r="G1022" s="30">
        <f t="shared" si="964"/>
        <v>0</v>
      </c>
      <c r="H1022" s="30">
        <f t="shared" si="964"/>
        <v>0</v>
      </c>
      <c r="I1022" s="34">
        <v>3</v>
      </c>
      <c r="J1022" s="26"/>
    </row>
    <row r="1023" spans="1:10" ht="28.5">
      <c r="A1023" s="212">
        <v>3241</v>
      </c>
      <c r="B1023" s="216" t="s">
        <v>22</v>
      </c>
      <c r="C1023" s="29">
        <v>3734</v>
      </c>
      <c r="D1023" s="175">
        <v>3734</v>
      </c>
      <c r="F1023" s="175"/>
      <c r="G1023" s="175"/>
      <c r="H1023" s="175"/>
      <c r="I1023" s="34">
        <v>4</v>
      </c>
      <c r="J1023" s="26"/>
    </row>
    <row r="1024" spans="1:10">
      <c r="A1024" s="210">
        <v>329</v>
      </c>
      <c r="B1024" s="211" t="s">
        <v>23</v>
      </c>
      <c r="C1024" s="30">
        <f t="shared" ref="C1024" si="965">SUM(C1025:C1031)</f>
        <v>911401</v>
      </c>
      <c r="D1024" s="30">
        <v>1993501</v>
      </c>
      <c r="F1024" s="30">
        <f t="shared" ref="F1024:G1024" si="966">SUM(F1025:F1031)</f>
        <v>0</v>
      </c>
      <c r="G1024" s="30">
        <f t="shared" si="966"/>
        <v>0</v>
      </c>
      <c r="H1024" s="30">
        <f t="shared" ref="H1024" si="967">SUM(H1025:H1031)</f>
        <v>0</v>
      </c>
      <c r="I1024" s="34">
        <v>3</v>
      </c>
      <c r="J1024" s="26"/>
    </row>
    <row r="1025" spans="1:10" ht="28.5">
      <c r="A1025" s="212">
        <v>3291</v>
      </c>
      <c r="B1025" s="216" t="s">
        <v>24</v>
      </c>
      <c r="C1025" s="29">
        <v>4000</v>
      </c>
      <c r="D1025" s="175">
        <v>4000</v>
      </c>
      <c r="F1025" s="175"/>
      <c r="G1025" s="175"/>
      <c r="H1025" s="175"/>
      <c r="I1025" s="34">
        <v>4</v>
      </c>
      <c r="J1025" s="26"/>
    </row>
    <row r="1026" spans="1:10">
      <c r="A1026" s="212">
        <v>3292</v>
      </c>
      <c r="B1026" s="216" t="s">
        <v>112</v>
      </c>
      <c r="C1026" s="29">
        <v>701000</v>
      </c>
      <c r="D1026" s="175">
        <v>836448</v>
      </c>
      <c r="F1026" s="175"/>
      <c r="G1026" s="175"/>
      <c r="H1026" s="175"/>
      <c r="I1026" s="34">
        <v>4</v>
      </c>
      <c r="J1026" s="26"/>
    </row>
    <row r="1027" spans="1:10">
      <c r="A1027" s="212">
        <v>3293</v>
      </c>
      <c r="B1027" s="216" t="s">
        <v>29</v>
      </c>
      <c r="C1027" s="29">
        <v>10001</v>
      </c>
      <c r="D1027" s="175">
        <v>11549</v>
      </c>
      <c r="F1027" s="175"/>
      <c r="G1027" s="175"/>
      <c r="H1027" s="175"/>
      <c r="I1027" s="34">
        <v>4</v>
      </c>
      <c r="J1027" s="26"/>
    </row>
    <row r="1028" spans="1:10">
      <c r="A1028" s="212">
        <v>3294</v>
      </c>
      <c r="B1028" s="216" t="s">
        <v>55</v>
      </c>
      <c r="C1028" s="29">
        <v>18000</v>
      </c>
      <c r="D1028" s="175">
        <v>23083</v>
      </c>
      <c r="F1028" s="175"/>
      <c r="G1028" s="175"/>
      <c r="H1028" s="175"/>
      <c r="I1028" s="34">
        <v>4</v>
      </c>
      <c r="J1028" s="26"/>
    </row>
    <row r="1029" spans="1:10">
      <c r="A1029" s="212">
        <v>3295</v>
      </c>
      <c r="B1029" s="216" t="s">
        <v>113</v>
      </c>
      <c r="C1029" s="29">
        <v>110400</v>
      </c>
      <c r="D1029" s="175">
        <v>120137</v>
      </c>
      <c r="F1029" s="175"/>
      <c r="G1029" s="175"/>
      <c r="H1029" s="175"/>
      <c r="I1029" s="34">
        <v>4</v>
      </c>
      <c r="J1029" s="26"/>
    </row>
    <row r="1030" spans="1:10">
      <c r="A1030" s="212">
        <v>3296</v>
      </c>
      <c r="B1030" s="216" t="s">
        <v>120</v>
      </c>
      <c r="C1030" s="29">
        <v>18000</v>
      </c>
      <c r="D1030" s="175">
        <v>968284</v>
      </c>
      <c r="F1030" s="175"/>
      <c r="G1030" s="175"/>
      <c r="H1030" s="175"/>
      <c r="I1030" s="34">
        <v>4</v>
      </c>
      <c r="J1030" s="26"/>
    </row>
    <row r="1031" spans="1:10">
      <c r="A1031" s="212">
        <v>3299</v>
      </c>
      <c r="B1031" s="216" t="s">
        <v>23</v>
      </c>
      <c r="C1031" s="29">
        <v>50000</v>
      </c>
      <c r="D1031" s="175">
        <v>30000</v>
      </c>
      <c r="F1031" s="175"/>
      <c r="G1031" s="175"/>
      <c r="H1031" s="175"/>
      <c r="I1031" s="34">
        <v>4</v>
      </c>
      <c r="J1031" s="26"/>
    </row>
    <row r="1032" spans="1:10">
      <c r="A1032" s="208">
        <v>34</v>
      </c>
      <c r="B1032" s="209" t="s">
        <v>114</v>
      </c>
      <c r="C1032" s="182">
        <f t="shared" ref="C1032" si="968">C1033</f>
        <v>85650</v>
      </c>
      <c r="D1032" s="32">
        <v>420570</v>
      </c>
      <c r="F1032" s="32">
        <f t="shared" ref="F1032:H1032" si="969">F1033</f>
        <v>0</v>
      </c>
      <c r="G1032" s="32">
        <f t="shared" si="969"/>
        <v>0</v>
      </c>
      <c r="H1032" s="32">
        <f t="shared" si="969"/>
        <v>0</v>
      </c>
      <c r="I1032" s="34">
        <v>2</v>
      </c>
      <c r="J1032" s="26"/>
    </row>
    <row r="1033" spans="1:10">
      <c r="A1033" s="210">
        <v>343</v>
      </c>
      <c r="B1033" s="211" t="s">
        <v>115</v>
      </c>
      <c r="C1033" s="30">
        <f t="shared" ref="C1033" si="970">SUM(C1034:C1036)</f>
        <v>85650</v>
      </c>
      <c r="D1033" s="30">
        <v>420570</v>
      </c>
      <c r="F1033" s="30">
        <f t="shared" ref="F1033:G1033" si="971">SUM(F1034:F1036)</f>
        <v>0</v>
      </c>
      <c r="G1033" s="30">
        <f t="shared" si="971"/>
        <v>0</v>
      </c>
      <c r="H1033" s="30">
        <f t="shared" ref="H1033" si="972">SUM(H1034:H1036)</f>
        <v>0</v>
      </c>
      <c r="I1033" s="34">
        <v>3</v>
      </c>
      <c r="J1033" s="26"/>
    </row>
    <row r="1034" spans="1:10">
      <c r="A1034" s="212">
        <v>3431</v>
      </c>
      <c r="B1034" s="216" t="s">
        <v>116</v>
      </c>
      <c r="C1034" s="29">
        <v>57467</v>
      </c>
      <c r="D1034" s="175">
        <v>57000</v>
      </c>
      <c r="F1034" s="175"/>
      <c r="G1034" s="175"/>
      <c r="H1034" s="175"/>
      <c r="I1034" s="34">
        <v>4</v>
      </c>
      <c r="J1034" s="26"/>
    </row>
    <row r="1035" spans="1:10">
      <c r="A1035" s="212">
        <v>3433</v>
      </c>
      <c r="B1035" s="216" t="s">
        <v>117</v>
      </c>
      <c r="C1035" s="29">
        <v>28050</v>
      </c>
      <c r="D1035" s="175">
        <v>362970</v>
      </c>
      <c r="F1035" s="175"/>
      <c r="G1035" s="175"/>
      <c r="H1035" s="175"/>
      <c r="I1035" s="34">
        <v>4</v>
      </c>
      <c r="J1035" s="26"/>
    </row>
    <row r="1036" spans="1:10">
      <c r="A1036" s="212">
        <v>3434</v>
      </c>
      <c r="B1036" s="216" t="s">
        <v>118</v>
      </c>
      <c r="C1036" s="29">
        <v>133</v>
      </c>
      <c r="D1036" s="175">
        <v>600</v>
      </c>
      <c r="F1036" s="175"/>
      <c r="G1036" s="175"/>
      <c r="H1036" s="175"/>
      <c r="I1036" s="34">
        <v>4</v>
      </c>
      <c r="J1036" s="26"/>
    </row>
    <row r="1037" spans="1:10" ht="28.5">
      <c r="A1037" s="208">
        <v>37</v>
      </c>
      <c r="B1037" s="209" t="s">
        <v>34</v>
      </c>
      <c r="C1037" s="182">
        <f t="shared" ref="C1037" si="973">C1038</f>
        <v>119867</v>
      </c>
      <c r="D1037" s="32">
        <v>113770</v>
      </c>
      <c r="F1037" s="32">
        <f t="shared" ref="F1037:H1037" si="974">F1038</f>
        <v>0</v>
      </c>
      <c r="G1037" s="32">
        <f t="shared" si="974"/>
        <v>0</v>
      </c>
      <c r="H1037" s="32">
        <f t="shared" si="974"/>
        <v>0</v>
      </c>
      <c r="I1037" s="34">
        <v>2</v>
      </c>
      <c r="J1037" s="26"/>
    </row>
    <row r="1038" spans="1:10" ht="28.5">
      <c r="A1038" s="210">
        <v>372</v>
      </c>
      <c r="B1038" s="211" t="s">
        <v>35</v>
      </c>
      <c r="C1038" s="30">
        <f t="shared" ref="C1038" si="975">SUM(C1039:C1040)</f>
        <v>119867</v>
      </c>
      <c r="D1038" s="30">
        <v>113770</v>
      </c>
      <c r="F1038" s="30">
        <f t="shared" ref="F1038:G1038" si="976">SUM(F1039:F1040)</f>
        <v>0</v>
      </c>
      <c r="G1038" s="30">
        <f t="shared" si="976"/>
        <v>0</v>
      </c>
      <c r="H1038" s="30">
        <f t="shared" ref="H1038" si="977">SUM(H1039:H1040)</f>
        <v>0</v>
      </c>
      <c r="I1038" s="34">
        <v>3</v>
      </c>
      <c r="J1038" s="26"/>
    </row>
    <row r="1039" spans="1:10">
      <c r="A1039" s="212">
        <v>3721</v>
      </c>
      <c r="B1039" s="216" t="s">
        <v>69</v>
      </c>
      <c r="C1039" s="29">
        <v>119734</v>
      </c>
      <c r="D1039" s="175">
        <v>113637</v>
      </c>
      <c r="F1039" s="175"/>
      <c r="G1039" s="175"/>
      <c r="H1039" s="175"/>
      <c r="I1039" s="34">
        <v>4</v>
      </c>
      <c r="J1039" s="26"/>
    </row>
    <row r="1040" spans="1:10">
      <c r="A1040" s="212">
        <v>3722</v>
      </c>
      <c r="B1040" s="216" t="s">
        <v>36</v>
      </c>
      <c r="C1040" s="29">
        <v>133</v>
      </c>
      <c r="D1040" s="175">
        <v>133</v>
      </c>
      <c r="F1040" s="175"/>
      <c r="G1040" s="175"/>
      <c r="H1040" s="175"/>
      <c r="I1040" s="34">
        <v>4</v>
      </c>
      <c r="J1040" s="26"/>
    </row>
    <row r="1041" spans="1:10">
      <c r="A1041" s="208">
        <v>38</v>
      </c>
      <c r="B1041" s="209" t="s">
        <v>11</v>
      </c>
      <c r="C1041" s="182">
        <f t="shared" ref="C1041" si="978">C1042</f>
        <v>70266</v>
      </c>
      <c r="D1041" s="32">
        <v>1300000</v>
      </c>
      <c r="F1041" s="32">
        <f t="shared" ref="F1041:H1041" si="979">F1042</f>
        <v>0</v>
      </c>
      <c r="G1041" s="32">
        <f t="shared" si="979"/>
        <v>0</v>
      </c>
      <c r="H1041" s="32">
        <f t="shared" si="979"/>
        <v>0</v>
      </c>
      <c r="I1041" s="34">
        <v>2</v>
      </c>
      <c r="J1041" s="26"/>
    </row>
    <row r="1042" spans="1:10">
      <c r="A1042" s="210">
        <v>383</v>
      </c>
      <c r="B1042" s="211" t="s">
        <v>121</v>
      </c>
      <c r="C1042" s="30">
        <f t="shared" ref="C1042" si="980">SUM(C1043:C1045)</f>
        <v>70266</v>
      </c>
      <c r="D1042" s="30">
        <v>1300000</v>
      </c>
      <c r="F1042" s="30">
        <f t="shared" ref="F1042:G1042" si="981">SUM(F1043:F1045)</f>
        <v>0</v>
      </c>
      <c r="G1042" s="30">
        <f t="shared" si="981"/>
        <v>0</v>
      </c>
      <c r="H1042" s="30">
        <f t="shared" ref="H1042" si="982">SUM(H1043:H1045)</f>
        <v>0</v>
      </c>
      <c r="I1042" s="34">
        <v>3</v>
      </c>
      <c r="J1042" s="26"/>
    </row>
    <row r="1043" spans="1:10">
      <c r="A1043" s="212">
        <v>3831</v>
      </c>
      <c r="B1043" s="216" t="s">
        <v>122</v>
      </c>
      <c r="C1043" s="29">
        <v>70000</v>
      </c>
      <c r="D1043" s="175">
        <v>1210000</v>
      </c>
      <c r="F1043" s="175"/>
      <c r="G1043" s="175"/>
      <c r="H1043" s="175"/>
      <c r="I1043" s="34">
        <v>4</v>
      </c>
      <c r="J1043" s="26"/>
    </row>
    <row r="1044" spans="1:10">
      <c r="A1044" s="212">
        <v>3833</v>
      </c>
      <c r="B1044" s="216" t="s">
        <v>181</v>
      </c>
      <c r="C1044" s="29">
        <v>133</v>
      </c>
      <c r="D1044" s="175">
        <v>50000</v>
      </c>
      <c r="F1044" s="175"/>
      <c r="G1044" s="175"/>
      <c r="H1044" s="175"/>
      <c r="I1044" s="34">
        <v>4</v>
      </c>
      <c r="J1044" s="26"/>
    </row>
    <row r="1045" spans="1:10">
      <c r="A1045" s="212">
        <v>3834</v>
      </c>
      <c r="B1045" s="216" t="s">
        <v>123</v>
      </c>
      <c r="C1045" s="29">
        <v>133</v>
      </c>
      <c r="D1045" s="175">
        <v>40000</v>
      </c>
      <c r="F1045" s="175"/>
      <c r="G1045" s="175"/>
      <c r="H1045" s="175"/>
      <c r="I1045" s="34">
        <v>4</v>
      </c>
      <c r="J1045" s="26"/>
    </row>
    <row r="1046" spans="1:10" ht="28.5">
      <c r="A1046" s="208">
        <v>42</v>
      </c>
      <c r="B1046" s="209" t="s">
        <v>30</v>
      </c>
      <c r="C1046" s="182">
        <f t="shared" ref="C1046" si="983">C1047+C1053+C1055</f>
        <v>0</v>
      </c>
      <c r="D1046" s="32">
        <v>0</v>
      </c>
      <c r="F1046" s="32">
        <f t="shared" ref="F1046:G1046" si="984">F1047+F1053+F1055</f>
        <v>0</v>
      </c>
      <c r="G1046" s="32">
        <f t="shared" si="984"/>
        <v>0</v>
      </c>
      <c r="H1046" s="32">
        <f t="shared" ref="H1046" si="985">H1047+H1053+H1055</f>
        <v>0</v>
      </c>
      <c r="I1046" s="34">
        <v>2</v>
      </c>
      <c r="J1046" s="26"/>
    </row>
    <row r="1047" spans="1:10">
      <c r="A1047" s="210">
        <v>422</v>
      </c>
      <c r="B1047" s="211" t="s">
        <v>57</v>
      </c>
      <c r="C1047" s="30">
        <f t="shared" ref="C1047" si="986">SUM(C1048:C1052)</f>
        <v>0</v>
      </c>
      <c r="D1047" s="30">
        <v>0</v>
      </c>
      <c r="F1047" s="30">
        <f t="shared" ref="F1047:G1047" si="987">SUM(F1048:F1052)</f>
        <v>0</v>
      </c>
      <c r="G1047" s="30">
        <f t="shared" si="987"/>
        <v>0</v>
      </c>
      <c r="H1047" s="30">
        <f t="shared" ref="H1047" si="988">SUM(H1048:H1052)</f>
        <v>0</v>
      </c>
      <c r="I1047" s="34">
        <v>3</v>
      </c>
      <c r="J1047" s="26"/>
    </row>
    <row r="1048" spans="1:10">
      <c r="A1048" s="212">
        <v>4221</v>
      </c>
      <c r="B1048" s="216" t="s">
        <v>65</v>
      </c>
      <c r="C1048" s="29"/>
      <c r="D1048" s="175">
        <v>0</v>
      </c>
      <c r="F1048" s="175"/>
      <c r="G1048" s="175"/>
      <c r="H1048" s="175"/>
      <c r="I1048" s="34">
        <v>4</v>
      </c>
      <c r="J1048" s="26"/>
    </row>
    <row r="1049" spans="1:10">
      <c r="A1049" s="212">
        <v>4223</v>
      </c>
      <c r="B1049" s="216" t="s">
        <v>86</v>
      </c>
      <c r="C1049" s="29"/>
      <c r="D1049" s="175">
        <v>0</v>
      </c>
      <c r="F1049" s="175"/>
      <c r="G1049" s="175"/>
      <c r="H1049" s="175"/>
      <c r="I1049" s="34">
        <v>4</v>
      </c>
      <c r="J1049" s="26"/>
    </row>
    <row r="1050" spans="1:10">
      <c r="A1050" s="212">
        <v>4224</v>
      </c>
      <c r="B1050" s="216" t="s">
        <v>58</v>
      </c>
      <c r="C1050" s="29"/>
      <c r="D1050" s="175">
        <v>0</v>
      </c>
      <c r="F1050" s="175"/>
      <c r="G1050" s="175"/>
      <c r="H1050" s="175"/>
      <c r="I1050" s="34">
        <v>4</v>
      </c>
      <c r="J1050" s="26"/>
    </row>
    <row r="1051" spans="1:10">
      <c r="A1051" s="212">
        <v>4225</v>
      </c>
      <c r="B1051" s="216" t="s">
        <v>87</v>
      </c>
      <c r="C1051" s="29"/>
      <c r="D1051" s="175">
        <v>0</v>
      </c>
      <c r="F1051" s="175"/>
      <c r="G1051" s="175"/>
      <c r="H1051" s="175"/>
      <c r="I1051" s="34">
        <v>4</v>
      </c>
      <c r="J1051" s="26"/>
    </row>
    <row r="1052" spans="1:10">
      <c r="A1052" s="212">
        <v>4227</v>
      </c>
      <c r="B1052" s="216" t="s">
        <v>88</v>
      </c>
      <c r="C1052" s="29"/>
      <c r="D1052" s="175">
        <v>0</v>
      </c>
      <c r="F1052" s="175"/>
      <c r="G1052" s="175"/>
      <c r="H1052" s="175"/>
      <c r="I1052" s="34">
        <v>4</v>
      </c>
      <c r="J1052" s="26"/>
    </row>
    <row r="1053" spans="1:10">
      <c r="A1053" s="210">
        <v>423</v>
      </c>
      <c r="B1053" s="211" t="s">
        <v>98</v>
      </c>
      <c r="C1053" s="30">
        <f t="shared" ref="C1053" si="989">C1054</f>
        <v>0</v>
      </c>
      <c r="D1053" s="30">
        <v>0</v>
      </c>
      <c r="F1053" s="30">
        <f t="shared" ref="F1053:H1053" si="990">F1054</f>
        <v>0</v>
      </c>
      <c r="G1053" s="30">
        <f t="shared" si="990"/>
        <v>0</v>
      </c>
      <c r="H1053" s="30">
        <f t="shared" si="990"/>
        <v>0</v>
      </c>
      <c r="I1053" s="34">
        <v>3</v>
      </c>
      <c r="J1053" s="26"/>
    </row>
    <row r="1054" spans="1:10">
      <c r="A1054" s="212">
        <v>4231</v>
      </c>
      <c r="B1054" s="216" t="s">
        <v>106</v>
      </c>
      <c r="C1054" s="29"/>
      <c r="D1054" s="175">
        <v>0</v>
      </c>
      <c r="F1054" s="175"/>
      <c r="G1054" s="175"/>
      <c r="H1054" s="175"/>
      <c r="I1054" s="34">
        <v>4</v>
      </c>
      <c r="J1054" s="26"/>
    </row>
    <row r="1055" spans="1:10">
      <c r="A1055" s="210">
        <v>426</v>
      </c>
      <c r="B1055" s="211" t="s">
        <v>31</v>
      </c>
      <c r="C1055" s="30">
        <f t="shared" ref="C1055" si="991">C1056</f>
        <v>0</v>
      </c>
      <c r="D1055" s="30">
        <v>0</v>
      </c>
      <c r="F1055" s="30">
        <f t="shared" ref="F1055:H1055" si="992">F1056</f>
        <v>0</v>
      </c>
      <c r="G1055" s="30">
        <f t="shared" si="992"/>
        <v>0</v>
      </c>
      <c r="H1055" s="30">
        <f t="shared" si="992"/>
        <v>0</v>
      </c>
      <c r="I1055" s="34">
        <v>3</v>
      </c>
      <c r="J1055" s="26"/>
    </row>
    <row r="1056" spans="1:10">
      <c r="A1056" s="212">
        <v>4262</v>
      </c>
      <c r="B1056" s="216" t="s">
        <v>32</v>
      </c>
      <c r="C1056" s="29"/>
      <c r="D1056" s="175">
        <v>0</v>
      </c>
      <c r="F1056" s="175"/>
      <c r="G1056" s="175"/>
      <c r="H1056" s="175"/>
      <c r="I1056" s="34">
        <v>4</v>
      </c>
      <c r="J1056" s="26"/>
    </row>
    <row r="1057" spans="1:10" ht="28.5">
      <c r="A1057" s="208">
        <v>45</v>
      </c>
      <c r="B1057" s="209" t="s">
        <v>74</v>
      </c>
      <c r="C1057" s="182">
        <f t="shared" ref="C1057" si="993">C1058+C1060+C1062</f>
        <v>0</v>
      </c>
      <c r="D1057" s="32">
        <v>0</v>
      </c>
      <c r="F1057" s="32">
        <f t="shared" ref="F1057:G1057" si="994">F1058+F1060+F1062</f>
        <v>0</v>
      </c>
      <c r="G1057" s="32">
        <f t="shared" si="994"/>
        <v>0</v>
      </c>
      <c r="H1057" s="32">
        <f t="shared" ref="H1057" si="995">H1058+H1060+H1062</f>
        <v>0</v>
      </c>
      <c r="I1057" s="34">
        <v>2</v>
      </c>
      <c r="J1057" s="26"/>
    </row>
    <row r="1058" spans="1:10">
      <c r="A1058" s="210">
        <v>451</v>
      </c>
      <c r="B1058" s="211" t="s">
        <v>75</v>
      </c>
      <c r="C1058" s="30">
        <f t="shared" ref="C1058" si="996">C1059</f>
        <v>0</v>
      </c>
      <c r="D1058" s="30">
        <v>0</v>
      </c>
      <c r="F1058" s="30">
        <f t="shared" ref="F1058:H1058" si="997">F1059</f>
        <v>0</v>
      </c>
      <c r="G1058" s="30">
        <f t="shared" si="997"/>
        <v>0</v>
      </c>
      <c r="H1058" s="30">
        <f t="shared" si="997"/>
        <v>0</v>
      </c>
      <c r="I1058" s="34">
        <v>3</v>
      </c>
      <c r="J1058" s="26"/>
    </row>
    <row r="1059" spans="1:10">
      <c r="A1059" s="212">
        <v>4511</v>
      </c>
      <c r="B1059" s="216" t="s">
        <v>75</v>
      </c>
      <c r="C1059" s="29"/>
      <c r="D1059" s="175">
        <v>0</v>
      </c>
      <c r="F1059" s="175"/>
      <c r="G1059" s="175"/>
      <c r="H1059" s="175"/>
      <c r="I1059" s="34">
        <v>4</v>
      </c>
      <c r="J1059" s="26"/>
    </row>
    <row r="1060" spans="1:10">
      <c r="A1060" s="210">
        <v>452</v>
      </c>
      <c r="B1060" s="211" t="s">
        <v>89</v>
      </c>
      <c r="C1060" s="30">
        <f t="shared" ref="C1060" si="998">C1061</f>
        <v>0</v>
      </c>
      <c r="D1060" s="30">
        <v>0</v>
      </c>
      <c r="F1060" s="30">
        <f t="shared" ref="F1060:H1060" si="999">F1061</f>
        <v>0</v>
      </c>
      <c r="G1060" s="30">
        <f t="shared" si="999"/>
        <v>0</v>
      </c>
      <c r="H1060" s="30">
        <f t="shared" si="999"/>
        <v>0</v>
      </c>
      <c r="I1060" s="34">
        <v>3</v>
      </c>
      <c r="J1060" s="26"/>
    </row>
    <row r="1061" spans="1:10">
      <c r="A1061" s="212">
        <v>4521</v>
      </c>
      <c r="B1061" s="216" t="s">
        <v>89</v>
      </c>
      <c r="C1061" s="29"/>
      <c r="D1061" s="175">
        <v>0</v>
      </c>
      <c r="F1061" s="175"/>
      <c r="G1061" s="175"/>
      <c r="H1061" s="175"/>
      <c r="I1061" s="34">
        <v>4</v>
      </c>
      <c r="J1061" s="26"/>
    </row>
    <row r="1062" spans="1:10" ht="28.5">
      <c r="A1062" s="210">
        <v>454</v>
      </c>
      <c r="B1062" s="211" t="s">
        <v>141</v>
      </c>
      <c r="C1062" s="30">
        <f t="shared" ref="C1062" si="1000">C1063</f>
        <v>0</v>
      </c>
      <c r="D1062" s="30">
        <v>0</v>
      </c>
      <c r="F1062" s="30">
        <f t="shared" ref="F1062:H1062" si="1001">F1063</f>
        <v>0</v>
      </c>
      <c r="G1062" s="30">
        <f t="shared" si="1001"/>
        <v>0</v>
      </c>
      <c r="H1062" s="30">
        <f t="shared" si="1001"/>
        <v>0</v>
      </c>
      <c r="I1062" s="34">
        <v>3</v>
      </c>
      <c r="J1062" s="26"/>
    </row>
    <row r="1063" spans="1:10" ht="28.5">
      <c r="A1063" s="212">
        <v>4541</v>
      </c>
      <c r="B1063" s="216" t="s">
        <v>141</v>
      </c>
      <c r="C1063" s="29"/>
      <c r="D1063" s="175">
        <v>0</v>
      </c>
      <c r="F1063" s="175"/>
      <c r="G1063" s="175"/>
      <c r="H1063" s="175"/>
      <c r="I1063" s="34">
        <v>4</v>
      </c>
      <c r="J1063" s="26"/>
    </row>
    <row r="1064" spans="1:10">
      <c r="A1064" s="206">
        <v>51</v>
      </c>
      <c r="B1064" s="207" t="s">
        <v>25</v>
      </c>
      <c r="C1064" s="31">
        <f t="shared" ref="C1064" si="1002">C1065+C1070+C1076</f>
        <v>0</v>
      </c>
      <c r="D1064" s="31">
        <v>0</v>
      </c>
      <c r="F1064" s="31">
        <f t="shared" ref="F1064:G1064" si="1003">F1065+F1070+F1076</f>
        <v>0</v>
      </c>
      <c r="G1064" s="31">
        <f t="shared" si="1003"/>
        <v>0</v>
      </c>
      <c r="H1064" s="31">
        <f t="shared" ref="H1064" si="1004">H1065+H1070+H1076</f>
        <v>0</v>
      </c>
      <c r="I1064" s="34" t="s">
        <v>26</v>
      </c>
      <c r="J1064" s="26"/>
    </row>
    <row r="1065" spans="1:10">
      <c r="A1065" s="208">
        <v>31</v>
      </c>
      <c r="B1065" s="209" t="s">
        <v>44</v>
      </c>
      <c r="C1065" s="220">
        <f t="shared" ref="C1065" si="1005">C1066+C1068</f>
        <v>0</v>
      </c>
      <c r="D1065" s="625">
        <v>0</v>
      </c>
      <c r="F1065" s="625">
        <f t="shared" ref="F1065:G1065" si="1006">F1066+F1068</f>
        <v>0</v>
      </c>
      <c r="G1065" s="625">
        <f t="shared" si="1006"/>
        <v>0</v>
      </c>
      <c r="H1065" s="625">
        <f t="shared" ref="H1065" si="1007">H1066+H1068</f>
        <v>0</v>
      </c>
      <c r="I1065" s="34">
        <v>2</v>
      </c>
      <c r="J1065" s="26"/>
    </row>
    <row r="1066" spans="1:10">
      <c r="A1066" s="210">
        <v>311</v>
      </c>
      <c r="B1066" s="211" t="s">
        <v>45</v>
      </c>
      <c r="C1066" s="221">
        <f t="shared" ref="C1066" si="1008">C1067</f>
        <v>0</v>
      </c>
      <c r="D1066" s="626">
        <v>0</v>
      </c>
      <c r="F1066" s="626">
        <f t="shared" ref="F1066:H1066" si="1009">F1067</f>
        <v>0</v>
      </c>
      <c r="G1066" s="626">
        <f t="shared" si="1009"/>
        <v>0</v>
      </c>
      <c r="H1066" s="626">
        <f t="shared" si="1009"/>
        <v>0</v>
      </c>
      <c r="I1066" s="34">
        <v>3</v>
      </c>
      <c r="J1066" s="26"/>
    </row>
    <row r="1067" spans="1:10">
      <c r="A1067" s="212">
        <v>3111</v>
      </c>
      <c r="B1067" s="213" t="s">
        <v>46</v>
      </c>
      <c r="C1067" s="222"/>
      <c r="D1067" s="175">
        <v>0</v>
      </c>
      <c r="F1067" s="222"/>
      <c r="G1067" s="222"/>
      <c r="H1067" s="222"/>
      <c r="I1067" s="34">
        <v>4</v>
      </c>
      <c r="J1067" s="26"/>
    </row>
    <row r="1068" spans="1:10">
      <c r="A1068" s="210">
        <v>313</v>
      </c>
      <c r="B1068" s="211" t="s">
        <v>48</v>
      </c>
      <c r="C1068" s="221">
        <f t="shared" ref="C1068" si="1010">C1069</f>
        <v>0</v>
      </c>
      <c r="D1068" s="626">
        <v>0</v>
      </c>
      <c r="F1068" s="626">
        <f t="shared" ref="F1068:H1068" si="1011">F1069</f>
        <v>0</v>
      </c>
      <c r="G1068" s="626">
        <f t="shared" si="1011"/>
        <v>0</v>
      </c>
      <c r="H1068" s="626">
        <f t="shared" si="1011"/>
        <v>0</v>
      </c>
      <c r="I1068" s="34">
        <v>3</v>
      </c>
      <c r="J1068" s="26"/>
    </row>
    <row r="1069" spans="1:10">
      <c r="A1069" s="212">
        <v>3132</v>
      </c>
      <c r="B1069" s="213" t="s">
        <v>49</v>
      </c>
      <c r="C1069" s="222"/>
      <c r="D1069" s="175">
        <v>0</v>
      </c>
      <c r="F1069" s="222"/>
      <c r="G1069" s="222"/>
      <c r="H1069" s="222"/>
      <c r="I1069" s="34">
        <v>4</v>
      </c>
      <c r="J1069" s="26"/>
    </row>
    <row r="1070" spans="1:10">
      <c r="A1070" s="208">
        <v>32</v>
      </c>
      <c r="B1070" s="209" t="s">
        <v>16</v>
      </c>
      <c r="C1070" s="182">
        <f t="shared" ref="C1070" si="1012">C1071+C1073</f>
        <v>0</v>
      </c>
      <c r="D1070" s="32">
        <v>0</v>
      </c>
      <c r="F1070" s="32">
        <f t="shared" ref="F1070:G1070" si="1013">F1071+F1073</f>
        <v>0</v>
      </c>
      <c r="G1070" s="32">
        <f t="shared" si="1013"/>
        <v>0</v>
      </c>
      <c r="H1070" s="32">
        <f t="shared" ref="H1070" si="1014">H1071+H1073</f>
        <v>0</v>
      </c>
      <c r="I1070" s="34">
        <v>2</v>
      </c>
      <c r="J1070" s="26"/>
    </row>
    <row r="1071" spans="1:10">
      <c r="A1071" s="210">
        <v>321</v>
      </c>
      <c r="B1071" s="211" t="s">
        <v>27</v>
      </c>
      <c r="C1071" s="30">
        <f t="shared" ref="C1071" si="1015">C1072</f>
        <v>0</v>
      </c>
      <c r="D1071" s="30">
        <v>0</v>
      </c>
      <c r="F1071" s="30">
        <f t="shared" ref="F1071:H1071" si="1016">F1072</f>
        <v>0</v>
      </c>
      <c r="G1071" s="30">
        <f t="shared" si="1016"/>
        <v>0</v>
      </c>
      <c r="H1071" s="30">
        <f t="shared" si="1016"/>
        <v>0</v>
      </c>
      <c r="I1071" s="295">
        <v>3</v>
      </c>
      <c r="J1071" s="218"/>
    </row>
    <row r="1072" spans="1:10">
      <c r="A1072" s="212">
        <v>3211</v>
      </c>
      <c r="B1072" s="213" t="s">
        <v>28</v>
      </c>
      <c r="C1072" s="244"/>
      <c r="D1072" s="175">
        <v>0</v>
      </c>
      <c r="F1072" s="360"/>
      <c r="G1072" s="360"/>
      <c r="H1072" s="360"/>
      <c r="I1072" s="214">
        <v>4</v>
      </c>
      <c r="J1072" s="218"/>
    </row>
    <row r="1073" spans="1:10">
      <c r="A1073" s="210">
        <v>323</v>
      </c>
      <c r="B1073" s="211" t="s">
        <v>17</v>
      </c>
      <c r="C1073" s="30">
        <f t="shared" ref="C1073" si="1017">C1074+C1075</f>
        <v>0</v>
      </c>
      <c r="D1073" s="30">
        <v>0</v>
      </c>
      <c r="F1073" s="30">
        <f t="shared" ref="F1073:G1073" si="1018">F1074+F1075</f>
        <v>0</v>
      </c>
      <c r="G1073" s="30">
        <f t="shared" si="1018"/>
        <v>0</v>
      </c>
      <c r="H1073" s="30">
        <f t="shared" ref="H1073" si="1019">H1074+H1075</f>
        <v>0</v>
      </c>
      <c r="I1073" s="34">
        <v>3</v>
      </c>
      <c r="J1073" s="26"/>
    </row>
    <row r="1074" spans="1:10">
      <c r="A1074" s="212">
        <v>3237</v>
      </c>
      <c r="B1074" s="216" t="s">
        <v>20</v>
      </c>
      <c r="C1074" s="222"/>
      <c r="D1074" s="175">
        <v>0</v>
      </c>
      <c r="F1074" s="222"/>
      <c r="G1074" s="222"/>
      <c r="H1074" s="222"/>
      <c r="I1074" s="34">
        <v>4</v>
      </c>
      <c r="J1074" s="26"/>
    </row>
    <row r="1075" spans="1:10" ht="15" thickBot="1">
      <c r="A1075" s="212">
        <v>3239</v>
      </c>
      <c r="B1075" s="296" t="s">
        <v>21</v>
      </c>
      <c r="C1075" s="29"/>
      <c r="D1075" s="175">
        <v>0</v>
      </c>
      <c r="F1075" s="175"/>
      <c r="G1075" s="175"/>
      <c r="H1075" s="175"/>
      <c r="I1075" s="214">
        <v>4</v>
      </c>
      <c r="J1075" s="218"/>
    </row>
    <row r="1076" spans="1:10" ht="29.25" thickTop="1">
      <c r="A1076" s="208">
        <v>42</v>
      </c>
      <c r="B1076" s="209" t="s">
        <v>30</v>
      </c>
      <c r="C1076" s="182">
        <f t="shared" ref="C1076" si="1020">+C1077</f>
        <v>0</v>
      </c>
      <c r="D1076" s="32">
        <v>0</v>
      </c>
      <c r="F1076" s="32">
        <f t="shared" ref="F1076:H1076" si="1021">+F1077</f>
        <v>0</v>
      </c>
      <c r="G1076" s="32">
        <f t="shared" si="1021"/>
        <v>0</v>
      </c>
      <c r="H1076" s="32">
        <f t="shared" si="1021"/>
        <v>0</v>
      </c>
      <c r="I1076" s="295">
        <v>2</v>
      </c>
      <c r="J1076" s="218"/>
    </row>
    <row r="1077" spans="1:10">
      <c r="A1077" s="210">
        <v>422</v>
      </c>
      <c r="B1077" s="211" t="s">
        <v>57</v>
      </c>
      <c r="C1077" s="30">
        <f t="shared" ref="C1077" si="1022">+C1078+C1079</f>
        <v>0</v>
      </c>
      <c r="D1077" s="30">
        <v>0</v>
      </c>
      <c r="F1077" s="30">
        <f t="shared" ref="F1077:G1077" si="1023">+F1078+F1079</f>
        <v>0</v>
      </c>
      <c r="G1077" s="30">
        <f t="shared" si="1023"/>
        <v>0</v>
      </c>
      <c r="H1077" s="30">
        <f t="shared" ref="H1077" si="1024">+H1078+H1079</f>
        <v>0</v>
      </c>
      <c r="I1077" s="295">
        <v>3</v>
      </c>
      <c r="J1077" s="218"/>
    </row>
    <row r="1078" spans="1:10">
      <c r="A1078" s="212">
        <v>4223</v>
      </c>
      <c r="B1078" s="216" t="s">
        <v>86</v>
      </c>
      <c r="C1078" s="29"/>
      <c r="D1078" s="175">
        <v>0</v>
      </c>
      <c r="F1078" s="175"/>
      <c r="G1078" s="175"/>
      <c r="H1078" s="175"/>
      <c r="I1078" s="214">
        <v>4</v>
      </c>
      <c r="J1078" s="218"/>
    </row>
    <row r="1079" spans="1:10">
      <c r="A1079" s="212">
        <v>4224</v>
      </c>
      <c r="B1079" s="216" t="s">
        <v>58</v>
      </c>
      <c r="C1079" s="29"/>
      <c r="D1079" s="175">
        <v>0</v>
      </c>
      <c r="F1079" s="175"/>
      <c r="G1079" s="175"/>
      <c r="H1079" s="175"/>
      <c r="I1079" s="214">
        <v>4</v>
      </c>
      <c r="J1079" s="218"/>
    </row>
    <row r="1080" spans="1:10">
      <c r="A1080" s="206">
        <v>52</v>
      </c>
      <c r="B1080" s="207" t="s">
        <v>52</v>
      </c>
      <c r="C1080" s="31">
        <f t="shared" ref="C1080" si="1025">C1081+C1087+C1099+C1103</f>
        <v>1024329</v>
      </c>
      <c r="D1080" s="31">
        <v>4817435</v>
      </c>
      <c r="F1080" s="31">
        <f t="shared" ref="F1080:G1080" si="1026">F1081+F1087+F1099+F1103</f>
        <v>0</v>
      </c>
      <c r="G1080" s="31">
        <f t="shared" si="1026"/>
        <v>0</v>
      </c>
      <c r="H1080" s="31">
        <f t="shared" ref="H1080" si="1027">H1081+H1087+H1099+H1103</f>
        <v>0</v>
      </c>
      <c r="I1080" s="34" t="s">
        <v>53</v>
      </c>
      <c r="J1080" s="26"/>
    </row>
    <row r="1081" spans="1:10">
      <c r="A1081" s="208">
        <v>31</v>
      </c>
      <c r="B1081" s="209" t="s">
        <v>44</v>
      </c>
      <c r="C1081" s="182">
        <f t="shared" ref="C1081" si="1028">C1082+C1085</f>
        <v>996060</v>
      </c>
      <c r="D1081" s="32">
        <v>446417</v>
      </c>
      <c r="F1081" s="32">
        <f t="shared" ref="F1081:G1081" si="1029">F1082+F1085</f>
        <v>0</v>
      </c>
      <c r="G1081" s="32">
        <f t="shared" si="1029"/>
        <v>0</v>
      </c>
      <c r="H1081" s="32">
        <f t="shared" ref="H1081" si="1030">H1082+H1085</f>
        <v>0</v>
      </c>
      <c r="I1081" s="34">
        <v>2</v>
      </c>
      <c r="J1081" s="26"/>
    </row>
    <row r="1082" spans="1:10">
      <c r="A1082" s="210">
        <v>311</v>
      </c>
      <c r="B1082" s="211" t="s">
        <v>45</v>
      </c>
      <c r="C1082" s="30">
        <f t="shared" ref="C1082" si="1031">C1083+C1084</f>
        <v>877422</v>
      </c>
      <c r="D1082" s="30">
        <v>407917</v>
      </c>
      <c r="F1082" s="30">
        <f t="shared" ref="F1082:G1082" si="1032">F1083+F1084</f>
        <v>0</v>
      </c>
      <c r="G1082" s="30">
        <f t="shared" si="1032"/>
        <v>0</v>
      </c>
      <c r="H1082" s="30">
        <f t="shared" ref="H1082" si="1033">H1083+H1084</f>
        <v>0</v>
      </c>
      <c r="I1082" s="34">
        <v>3</v>
      </c>
      <c r="J1082" s="26"/>
    </row>
    <row r="1083" spans="1:10">
      <c r="A1083" s="212">
        <v>3111</v>
      </c>
      <c r="B1083" s="216" t="s">
        <v>46</v>
      </c>
      <c r="C1083" s="29">
        <v>39817</v>
      </c>
      <c r="D1083" s="175">
        <v>407817</v>
      </c>
      <c r="F1083" s="175"/>
      <c r="G1083" s="175"/>
      <c r="H1083" s="175"/>
      <c r="I1083" s="34">
        <v>4</v>
      </c>
      <c r="J1083" s="26"/>
    </row>
    <row r="1084" spans="1:10">
      <c r="A1084" s="212">
        <v>3114</v>
      </c>
      <c r="B1084" s="216" t="s">
        <v>182</v>
      </c>
      <c r="C1084" s="29">
        <v>837605</v>
      </c>
      <c r="D1084" s="175">
        <v>100</v>
      </c>
      <c r="F1084" s="175"/>
      <c r="G1084" s="175"/>
      <c r="H1084" s="175"/>
      <c r="I1084" s="34">
        <v>4</v>
      </c>
      <c r="J1084" s="26"/>
    </row>
    <row r="1085" spans="1:10">
      <c r="A1085" s="210">
        <v>313</v>
      </c>
      <c r="B1085" s="211" t="s">
        <v>48</v>
      </c>
      <c r="C1085" s="30">
        <f t="shared" ref="C1085" si="1034">C1086</f>
        <v>118638</v>
      </c>
      <c r="D1085" s="30">
        <v>38500</v>
      </c>
      <c r="F1085" s="30">
        <f t="shared" ref="F1085:H1085" si="1035">F1086</f>
        <v>0</v>
      </c>
      <c r="G1085" s="30">
        <f t="shared" si="1035"/>
        <v>0</v>
      </c>
      <c r="H1085" s="30">
        <f t="shared" si="1035"/>
        <v>0</v>
      </c>
      <c r="I1085" s="34">
        <v>3</v>
      </c>
      <c r="J1085" s="26"/>
    </row>
    <row r="1086" spans="1:10">
      <c r="A1086" s="212">
        <v>3132</v>
      </c>
      <c r="B1086" s="216" t="s">
        <v>49</v>
      </c>
      <c r="C1086" s="29">
        <v>118638</v>
      </c>
      <c r="D1086" s="175">
        <v>38500</v>
      </c>
      <c r="F1086" s="175"/>
      <c r="G1086" s="175"/>
      <c r="H1086" s="175"/>
      <c r="I1086" s="34">
        <v>4</v>
      </c>
      <c r="J1086" s="26"/>
    </row>
    <row r="1087" spans="1:10">
      <c r="A1087" s="208">
        <v>32</v>
      </c>
      <c r="B1087" s="209" t="s">
        <v>16</v>
      </c>
      <c r="C1087" s="182">
        <f t="shared" ref="C1087" si="1036">C1088+C1090+C1093+C1097</f>
        <v>28269</v>
      </c>
      <c r="D1087" s="32">
        <v>4371018</v>
      </c>
      <c r="F1087" s="32">
        <f t="shared" ref="F1087:G1087" si="1037">F1088+F1090+F1093+F1097</f>
        <v>0</v>
      </c>
      <c r="G1087" s="32">
        <f t="shared" si="1037"/>
        <v>0</v>
      </c>
      <c r="H1087" s="32">
        <f t="shared" ref="H1087" si="1038">H1088+H1090+H1093+H1097</f>
        <v>0</v>
      </c>
      <c r="I1087" s="34">
        <v>2</v>
      </c>
      <c r="J1087" s="26"/>
    </row>
    <row r="1088" spans="1:10">
      <c r="A1088" s="210">
        <v>321</v>
      </c>
      <c r="B1088" s="211" t="s">
        <v>27</v>
      </c>
      <c r="C1088" s="30">
        <f t="shared" ref="C1088" si="1039">C1089</f>
        <v>13272</v>
      </c>
      <c r="D1088" s="30">
        <v>17272</v>
      </c>
      <c r="F1088" s="30">
        <f t="shared" ref="F1088:H1088" si="1040">F1089</f>
        <v>0</v>
      </c>
      <c r="G1088" s="30">
        <f t="shared" si="1040"/>
        <v>0</v>
      </c>
      <c r="H1088" s="30">
        <f t="shared" si="1040"/>
        <v>0</v>
      </c>
      <c r="I1088" s="34">
        <v>3</v>
      </c>
      <c r="J1088" s="26"/>
    </row>
    <row r="1089" spans="1:10" ht="28.5">
      <c r="A1089" s="212">
        <v>3212</v>
      </c>
      <c r="B1089" s="216" t="s">
        <v>50</v>
      </c>
      <c r="C1089" s="29">
        <v>13272</v>
      </c>
      <c r="D1089" s="175">
        <v>17272</v>
      </c>
      <c r="F1089" s="175"/>
      <c r="G1089" s="175"/>
      <c r="H1089" s="175"/>
      <c r="I1089" s="34">
        <v>4</v>
      </c>
      <c r="J1089" s="26"/>
    </row>
    <row r="1090" spans="1:10">
      <c r="A1090" s="210">
        <v>322</v>
      </c>
      <c r="B1090" s="211" t="s">
        <v>42</v>
      </c>
      <c r="C1090" s="30">
        <f t="shared" ref="C1090" si="1041">C1091+C1092</f>
        <v>265</v>
      </c>
      <c r="D1090" s="30">
        <v>4339014</v>
      </c>
      <c r="F1090" s="30">
        <f t="shared" ref="F1090:G1090" si="1042">F1091+F1092</f>
        <v>0</v>
      </c>
      <c r="G1090" s="30">
        <f t="shared" si="1042"/>
        <v>0</v>
      </c>
      <c r="H1090" s="30">
        <f t="shared" ref="H1090" si="1043">H1091+H1092</f>
        <v>0</v>
      </c>
      <c r="I1090" s="34">
        <v>3</v>
      </c>
      <c r="J1090" s="26"/>
    </row>
    <row r="1091" spans="1:10">
      <c r="A1091" s="212">
        <v>3221</v>
      </c>
      <c r="B1091" s="216" t="s">
        <v>43</v>
      </c>
      <c r="C1091" s="29">
        <v>265</v>
      </c>
      <c r="D1091" s="175">
        <v>265</v>
      </c>
      <c r="F1091" s="175"/>
      <c r="G1091" s="175"/>
      <c r="H1091" s="175"/>
      <c r="I1091" s="34">
        <v>4</v>
      </c>
      <c r="J1091" s="26"/>
    </row>
    <row r="1092" spans="1:10">
      <c r="A1092" s="212">
        <v>3222</v>
      </c>
      <c r="B1092" s="216" t="s">
        <v>91</v>
      </c>
      <c r="C1092" s="29"/>
      <c r="D1092" s="175">
        <v>4338749</v>
      </c>
      <c r="F1092" s="175"/>
      <c r="G1092" s="175"/>
      <c r="H1092" s="175"/>
      <c r="I1092" s="34">
        <v>4</v>
      </c>
      <c r="J1092" s="26"/>
    </row>
    <row r="1093" spans="1:10">
      <c r="A1093" s="210">
        <v>323</v>
      </c>
      <c r="B1093" s="211" t="s">
        <v>17</v>
      </c>
      <c r="C1093" s="30">
        <f t="shared" ref="C1093" si="1044">C1094+C1095+C1096</f>
        <v>14599</v>
      </c>
      <c r="D1093" s="30">
        <v>14599</v>
      </c>
      <c r="F1093" s="30">
        <f t="shared" ref="F1093:G1093" si="1045">F1094+F1095+F1096</f>
        <v>0</v>
      </c>
      <c r="G1093" s="30">
        <f t="shared" si="1045"/>
        <v>0</v>
      </c>
      <c r="H1093" s="30">
        <f t="shared" ref="H1093" si="1046">H1094+H1095+H1096</f>
        <v>0</v>
      </c>
      <c r="I1093" s="34">
        <v>3</v>
      </c>
      <c r="J1093" s="26"/>
    </row>
    <row r="1094" spans="1:10">
      <c r="A1094" s="212">
        <v>3232</v>
      </c>
      <c r="B1094" s="216" t="s">
        <v>105</v>
      </c>
      <c r="C1094" s="29">
        <v>13272</v>
      </c>
      <c r="D1094" s="175">
        <v>13272</v>
      </c>
      <c r="F1094" s="175"/>
      <c r="G1094" s="175"/>
      <c r="H1094" s="175"/>
      <c r="I1094" s="34">
        <v>4</v>
      </c>
      <c r="J1094" s="26"/>
    </row>
    <row r="1095" spans="1:10">
      <c r="A1095" s="212">
        <v>3233</v>
      </c>
      <c r="B1095" s="216" t="s">
        <v>19</v>
      </c>
      <c r="C1095" s="29">
        <v>0</v>
      </c>
      <c r="D1095" s="175">
        <v>0</v>
      </c>
      <c r="F1095" s="175"/>
      <c r="G1095" s="175"/>
      <c r="H1095" s="175"/>
      <c r="I1095" s="34">
        <v>4</v>
      </c>
      <c r="J1095" s="26"/>
    </row>
    <row r="1096" spans="1:10">
      <c r="A1096" s="212">
        <v>3237</v>
      </c>
      <c r="B1096" s="216" t="s">
        <v>20</v>
      </c>
      <c r="C1096" s="29">
        <v>1327</v>
      </c>
      <c r="D1096" s="175">
        <v>1327</v>
      </c>
      <c r="F1096" s="175"/>
      <c r="G1096" s="175"/>
      <c r="H1096" s="175"/>
      <c r="I1096" s="34">
        <v>4</v>
      </c>
      <c r="J1096" s="26"/>
    </row>
    <row r="1097" spans="1:10" ht="28.5">
      <c r="A1097" s="210">
        <v>324</v>
      </c>
      <c r="B1097" s="211" t="s">
        <v>22</v>
      </c>
      <c r="C1097" s="30">
        <f t="shared" ref="C1097" si="1047">C1098</f>
        <v>133</v>
      </c>
      <c r="D1097" s="30">
        <v>133</v>
      </c>
      <c r="F1097" s="30">
        <f t="shared" ref="F1097:H1097" si="1048">F1098</f>
        <v>0</v>
      </c>
      <c r="G1097" s="30">
        <f t="shared" si="1048"/>
        <v>0</v>
      </c>
      <c r="H1097" s="30">
        <f t="shared" si="1048"/>
        <v>0</v>
      </c>
      <c r="I1097" s="34">
        <v>3</v>
      </c>
      <c r="J1097" s="26"/>
    </row>
    <row r="1098" spans="1:10" ht="28.5">
      <c r="A1098" s="212">
        <v>3241</v>
      </c>
      <c r="B1098" s="216" t="s">
        <v>22</v>
      </c>
      <c r="C1098" s="29">
        <v>133</v>
      </c>
      <c r="D1098" s="175">
        <v>133</v>
      </c>
      <c r="F1098" s="175"/>
      <c r="G1098" s="175"/>
      <c r="H1098" s="175"/>
      <c r="I1098" s="34">
        <v>4</v>
      </c>
      <c r="J1098" s="26"/>
    </row>
    <row r="1099" spans="1:10" ht="28.5">
      <c r="A1099" s="208">
        <v>42</v>
      </c>
      <c r="B1099" s="209" t="s">
        <v>30</v>
      </c>
      <c r="C1099" s="182">
        <f t="shared" ref="C1099" si="1049">+C1100</f>
        <v>0</v>
      </c>
      <c r="D1099" s="32">
        <v>0</v>
      </c>
      <c r="F1099" s="32">
        <f t="shared" ref="F1099:H1099" si="1050">+F1100</f>
        <v>0</v>
      </c>
      <c r="G1099" s="32">
        <f t="shared" si="1050"/>
        <v>0</v>
      </c>
      <c r="H1099" s="32">
        <f t="shared" si="1050"/>
        <v>0</v>
      </c>
      <c r="I1099" s="34">
        <v>2</v>
      </c>
      <c r="J1099" s="26"/>
    </row>
    <row r="1100" spans="1:10">
      <c r="A1100" s="210">
        <v>422</v>
      </c>
      <c r="B1100" s="211" t="s">
        <v>57</v>
      </c>
      <c r="C1100" s="30">
        <f t="shared" ref="C1100" si="1051">+C1101+C1102</f>
        <v>0</v>
      </c>
      <c r="D1100" s="30">
        <v>0</v>
      </c>
      <c r="F1100" s="30">
        <f t="shared" ref="F1100:G1100" si="1052">+F1101+F1102</f>
        <v>0</v>
      </c>
      <c r="G1100" s="30">
        <f t="shared" si="1052"/>
        <v>0</v>
      </c>
      <c r="H1100" s="30">
        <f t="shared" ref="H1100" si="1053">+H1101+H1102</f>
        <v>0</v>
      </c>
      <c r="I1100" s="34">
        <v>3</v>
      </c>
      <c r="J1100" s="26"/>
    </row>
    <row r="1101" spans="1:10">
      <c r="A1101" s="212">
        <v>4223</v>
      </c>
      <c r="B1101" s="216" t="s">
        <v>86</v>
      </c>
      <c r="C1101" s="29"/>
      <c r="D1101" s="175">
        <v>0</v>
      </c>
      <c r="F1101" s="175"/>
      <c r="G1101" s="175"/>
      <c r="H1101" s="175"/>
      <c r="I1101" s="34">
        <v>4</v>
      </c>
      <c r="J1101" s="26"/>
    </row>
    <row r="1102" spans="1:10">
      <c r="A1102" s="212">
        <v>4224</v>
      </c>
      <c r="B1102" s="216" t="s">
        <v>58</v>
      </c>
      <c r="C1102" s="29"/>
      <c r="D1102" s="175">
        <v>0</v>
      </c>
      <c r="F1102" s="175"/>
      <c r="G1102" s="175"/>
      <c r="H1102" s="175"/>
      <c r="I1102" s="34">
        <v>4</v>
      </c>
      <c r="J1102" s="26"/>
    </row>
    <row r="1103" spans="1:10" ht="28.5">
      <c r="A1103" s="208">
        <v>45</v>
      </c>
      <c r="B1103" s="209" t="s">
        <v>74</v>
      </c>
      <c r="C1103" s="182">
        <f t="shared" ref="C1103:C1104" si="1054">+C1104</f>
        <v>0</v>
      </c>
      <c r="D1103" s="32">
        <v>0</v>
      </c>
      <c r="F1103" s="32">
        <f t="shared" ref="F1103:H1104" si="1055">+F1104</f>
        <v>0</v>
      </c>
      <c r="G1103" s="32">
        <f t="shared" si="1055"/>
        <v>0</v>
      </c>
      <c r="H1103" s="32">
        <f t="shared" si="1055"/>
        <v>0</v>
      </c>
      <c r="I1103" s="34">
        <v>2</v>
      </c>
      <c r="J1103" s="26"/>
    </row>
    <row r="1104" spans="1:10">
      <c r="A1104" s="210">
        <v>451</v>
      </c>
      <c r="B1104" s="211" t="s">
        <v>75</v>
      </c>
      <c r="C1104" s="30">
        <f t="shared" si="1054"/>
        <v>0</v>
      </c>
      <c r="D1104" s="30">
        <v>0</v>
      </c>
      <c r="F1104" s="30">
        <f t="shared" si="1055"/>
        <v>0</v>
      </c>
      <c r="G1104" s="30">
        <f t="shared" si="1055"/>
        <v>0</v>
      </c>
      <c r="H1104" s="30">
        <f t="shared" si="1055"/>
        <v>0</v>
      </c>
      <c r="I1104" s="34">
        <v>3</v>
      </c>
      <c r="J1104" s="26"/>
    </row>
    <row r="1105" spans="1:10">
      <c r="A1105" s="212">
        <v>4511</v>
      </c>
      <c r="B1105" s="216" t="s">
        <v>75</v>
      </c>
      <c r="C1105" s="29"/>
      <c r="D1105" s="175">
        <v>0</v>
      </c>
      <c r="F1105" s="175"/>
      <c r="G1105" s="175"/>
      <c r="H1105" s="175"/>
      <c r="I1105" s="34">
        <v>4</v>
      </c>
      <c r="J1105" s="26"/>
    </row>
    <row r="1106" spans="1:10">
      <c r="A1106" s="729">
        <v>581</v>
      </c>
      <c r="B1106" s="730" t="s">
        <v>102</v>
      </c>
      <c r="C1106" s="731">
        <f t="shared" ref="C1106" si="1056">C1121+C1127</f>
        <v>0</v>
      </c>
      <c r="D1106" s="731">
        <v>23530</v>
      </c>
      <c r="F1106" s="731">
        <f t="shared" ref="F1106:G1106" si="1057">F1121+F1127+F1107+F1112</f>
        <v>0</v>
      </c>
      <c r="G1106" s="731">
        <f t="shared" si="1057"/>
        <v>0</v>
      </c>
      <c r="H1106" s="731">
        <f t="shared" ref="H1106" si="1058">H1121+H1127+H1107+H1112</f>
        <v>0</v>
      </c>
      <c r="I1106" s="73" t="s">
        <v>103</v>
      </c>
      <c r="J1106" s="194"/>
    </row>
    <row r="1107" spans="1:10">
      <c r="A1107" s="47">
        <v>31</v>
      </c>
      <c r="B1107" s="48" t="s">
        <v>44</v>
      </c>
      <c r="C1107" s="220"/>
      <c r="D1107" s="235">
        <v>18722</v>
      </c>
      <c r="F1107" s="235"/>
      <c r="G1107" s="235"/>
      <c r="H1107" s="235"/>
      <c r="I1107" s="73">
        <v>2</v>
      </c>
      <c r="J1107" s="194"/>
    </row>
    <row r="1108" spans="1:10">
      <c r="A1108" s="49">
        <v>311</v>
      </c>
      <c r="B1108" s="50" t="s">
        <v>45</v>
      </c>
      <c r="C1108" s="731"/>
      <c r="D1108" s="236">
        <v>16070</v>
      </c>
      <c r="F1108" s="236"/>
      <c r="G1108" s="236"/>
      <c r="H1108" s="236"/>
      <c r="I1108" s="73">
        <v>3</v>
      </c>
      <c r="J1108" s="194"/>
    </row>
    <row r="1109" spans="1:10">
      <c r="A1109" s="51">
        <v>3111</v>
      </c>
      <c r="B1109" s="52" t="s">
        <v>46</v>
      </c>
      <c r="C1109" s="731"/>
      <c r="D1109" s="732">
        <v>16070</v>
      </c>
      <c r="F1109" s="732"/>
      <c r="G1109" s="732"/>
      <c r="H1109" s="732"/>
      <c r="I1109" s="73">
        <v>4</v>
      </c>
      <c r="J1109" s="194"/>
    </row>
    <row r="1110" spans="1:10">
      <c r="A1110" s="49">
        <v>313</v>
      </c>
      <c r="B1110" s="50" t="s">
        <v>48</v>
      </c>
      <c r="C1110" s="731"/>
      <c r="D1110" s="236">
        <v>2652</v>
      </c>
      <c r="F1110" s="236"/>
      <c r="G1110" s="236"/>
      <c r="H1110" s="236"/>
      <c r="I1110" s="73">
        <v>3</v>
      </c>
      <c r="J1110" s="194"/>
    </row>
    <row r="1111" spans="1:10">
      <c r="A1111" s="51">
        <v>3132</v>
      </c>
      <c r="B1111" s="52" t="s">
        <v>49</v>
      </c>
      <c r="C1111" s="731"/>
      <c r="D1111" s="732">
        <v>2652</v>
      </c>
      <c r="F1111" s="732"/>
      <c r="G1111" s="732"/>
      <c r="H1111" s="732"/>
      <c r="I1111" s="73">
        <v>4</v>
      </c>
      <c r="J1111" s="194"/>
    </row>
    <row r="1112" spans="1:10">
      <c r="A1112" s="47">
        <v>32</v>
      </c>
      <c r="B1112" s="48" t="s">
        <v>16</v>
      </c>
      <c r="C1112" s="731"/>
      <c r="D1112" s="235">
        <v>2808</v>
      </c>
      <c r="F1112" s="235"/>
      <c r="G1112" s="235"/>
      <c r="H1112" s="235"/>
      <c r="I1112" s="73">
        <v>2</v>
      </c>
      <c r="J1112" s="194"/>
    </row>
    <row r="1113" spans="1:10">
      <c r="A1113" s="49">
        <v>322</v>
      </c>
      <c r="B1113" s="50" t="s">
        <v>42</v>
      </c>
      <c r="C1113" s="731"/>
      <c r="D1113" s="236">
        <v>0</v>
      </c>
      <c r="F1113" s="236"/>
      <c r="G1113" s="236"/>
      <c r="H1113" s="236"/>
      <c r="I1113" s="73">
        <v>3</v>
      </c>
      <c r="J1113" s="194"/>
    </row>
    <row r="1114" spans="1:10">
      <c r="A1114" s="51">
        <v>3222</v>
      </c>
      <c r="B1114" s="52" t="s">
        <v>91</v>
      </c>
      <c r="C1114" s="731"/>
      <c r="D1114" s="732">
        <v>0</v>
      </c>
      <c r="F1114" s="732"/>
      <c r="G1114" s="732"/>
      <c r="H1114" s="732"/>
      <c r="I1114" s="73">
        <v>4</v>
      </c>
      <c r="J1114" s="194"/>
    </row>
    <row r="1115" spans="1:10">
      <c r="A1115" s="49">
        <v>323</v>
      </c>
      <c r="B1115" s="50" t="s">
        <v>17</v>
      </c>
      <c r="C1115" s="731"/>
      <c r="D1115" s="236">
        <v>2808</v>
      </c>
      <c r="F1115" s="236"/>
      <c r="G1115" s="236"/>
      <c r="H1115" s="236"/>
      <c r="I1115" s="73">
        <v>3</v>
      </c>
      <c r="J1115" s="194"/>
    </row>
    <row r="1116" spans="1:10">
      <c r="A1116" s="51">
        <v>3233</v>
      </c>
      <c r="B1116" s="52" t="s">
        <v>19</v>
      </c>
      <c r="C1116" s="731"/>
      <c r="D1116" s="732">
        <v>0</v>
      </c>
      <c r="F1116" s="732"/>
      <c r="G1116" s="732"/>
      <c r="H1116" s="732"/>
      <c r="I1116" s="73">
        <v>4</v>
      </c>
      <c r="J1116" s="194"/>
    </row>
    <row r="1117" spans="1:10">
      <c r="A1117" s="51">
        <v>3235</v>
      </c>
      <c r="B1117" s="52" t="s">
        <v>68</v>
      </c>
      <c r="C1117" s="731"/>
      <c r="D1117" s="732">
        <v>0</v>
      </c>
      <c r="F1117" s="732"/>
      <c r="G1117" s="732"/>
      <c r="H1117" s="732"/>
      <c r="I1117" s="73">
        <v>4</v>
      </c>
      <c r="J1117" s="194"/>
    </row>
    <row r="1118" spans="1:10">
      <c r="A1118" s="51">
        <v>3239</v>
      </c>
      <c r="B1118" s="52" t="s">
        <v>21</v>
      </c>
      <c r="C1118" s="731"/>
      <c r="D1118" s="732">
        <v>2808</v>
      </c>
      <c r="F1118" s="732"/>
      <c r="G1118" s="732"/>
      <c r="H1118" s="732"/>
      <c r="I1118" s="73">
        <v>4</v>
      </c>
      <c r="J1118" s="194"/>
    </row>
    <row r="1119" spans="1:10">
      <c r="A1119" s="49">
        <v>329</v>
      </c>
      <c r="B1119" s="50" t="s">
        <v>23</v>
      </c>
      <c r="C1119" s="731"/>
      <c r="D1119" s="236">
        <v>0</v>
      </c>
      <c r="F1119" s="236"/>
      <c r="G1119" s="236"/>
      <c r="H1119" s="236"/>
      <c r="I1119" s="73">
        <v>3</v>
      </c>
      <c r="J1119" s="194"/>
    </row>
    <row r="1120" spans="1:10">
      <c r="A1120" s="51">
        <v>3293</v>
      </c>
      <c r="B1120" s="52" t="s">
        <v>29</v>
      </c>
      <c r="C1120" s="731"/>
      <c r="D1120" s="732">
        <v>0</v>
      </c>
      <c r="F1120" s="732"/>
      <c r="G1120" s="732"/>
      <c r="H1120" s="732"/>
      <c r="I1120" s="73">
        <v>4</v>
      </c>
      <c r="J1120" s="194"/>
    </row>
    <row r="1121" spans="1:10" ht="28.5">
      <c r="A1121" s="733">
        <v>42</v>
      </c>
      <c r="B1121" s="734" t="s">
        <v>30</v>
      </c>
      <c r="C1121" s="735">
        <f t="shared" ref="C1121" si="1059">C1122+C1125</f>
        <v>0</v>
      </c>
      <c r="D1121" s="735">
        <v>2000</v>
      </c>
      <c r="F1121" s="735">
        <f t="shared" ref="F1121:G1121" si="1060">F1122+F1125</f>
        <v>0</v>
      </c>
      <c r="G1121" s="735">
        <f t="shared" si="1060"/>
        <v>0</v>
      </c>
      <c r="H1121" s="735">
        <f t="shared" ref="H1121" si="1061">H1122+H1125</f>
        <v>0</v>
      </c>
      <c r="I1121" s="73">
        <v>2</v>
      </c>
      <c r="J1121" s="194"/>
    </row>
    <row r="1122" spans="1:10">
      <c r="A1122" s="736">
        <v>422</v>
      </c>
      <c r="B1122" s="737" t="s">
        <v>57</v>
      </c>
      <c r="C1122" s="738">
        <f t="shared" ref="C1122" si="1062">C1123+C1124</f>
        <v>0</v>
      </c>
      <c r="D1122" s="738">
        <v>2000</v>
      </c>
      <c r="F1122" s="738">
        <f t="shared" ref="F1122:G1122" si="1063">F1123+F1124</f>
        <v>0</v>
      </c>
      <c r="G1122" s="738">
        <f t="shared" si="1063"/>
        <v>0</v>
      </c>
      <c r="H1122" s="738">
        <f t="shared" ref="H1122" si="1064">H1123+H1124</f>
        <v>0</v>
      </c>
      <c r="I1122" s="73">
        <v>3</v>
      </c>
      <c r="J1122" s="194"/>
    </row>
    <row r="1123" spans="1:10">
      <c r="A1123" s="739">
        <v>4221</v>
      </c>
      <c r="B1123" s="238" t="s">
        <v>65</v>
      </c>
      <c r="C1123" s="613"/>
      <c r="D1123" s="139">
        <v>2000</v>
      </c>
      <c r="F1123" s="613"/>
      <c r="G1123" s="613"/>
      <c r="H1123" s="613"/>
      <c r="I1123" s="73">
        <v>4</v>
      </c>
      <c r="J1123" s="194"/>
    </row>
    <row r="1124" spans="1:10">
      <c r="A1124" s="739">
        <v>4224</v>
      </c>
      <c r="B1124" s="238" t="s">
        <v>58</v>
      </c>
      <c r="C1124" s="613"/>
      <c r="D1124" s="139">
        <v>0</v>
      </c>
      <c r="F1124" s="613"/>
      <c r="G1124" s="613"/>
      <c r="H1124" s="613"/>
      <c r="I1124" s="740">
        <v>4</v>
      </c>
      <c r="J1124" s="194"/>
    </row>
    <row r="1125" spans="1:10">
      <c r="A1125" s="736">
        <v>426</v>
      </c>
      <c r="B1125" s="737" t="s">
        <v>31</v>
      </c>
      <c r="C1125" s="738">
        <f t="shared" ref="C1125" si="1065">C1126</f>
        <v>0</v>
      </c>
      <c r="D1125" s="738">
        <v>0</v>
      </c>
      <c r="F1125" s="738">
        <f t="shared" ref="F1125:H1125" si="1066">F1126</f>
        <v>0</v>
      </c>
      <c r="G1125" s="738">
        <f t="shared" si="1066"/>
        <v>0</v>
      </c>
      <c r="H1125" s="738">
        <f t="shared" si="1066"/>
        <v>0</v>
      </c>
      <c r="I1125" s="73">
        <v>3</v>
      </c>
      <c r="J1125" s="194"/>
    </row>
    <row r="1126" spans="1:10">
      <c r="A1126" s="739">
        <v>4262</v>
      </c>
      <c r="B1126" s="238" t="s">
        <v>32</v>
      </c>
      <c r="C1126" s="613"/>
      <c r="D1126" s="139">
        <v>0</v>
      </c>
      <c r="F1126" s="613"/>
      <c r="G1126" s="613"/>
      <c r="H1126" s="613"/>
      <c r="I1126" s="73">
        <v>4</v>
      </c>
      <c r="J1126" s="194"/>
    </row>
    <row r="1127" spans="1:10" ht="28.5">
      <c r="A1127" s="733">
        <v>45</v>
      </c>
      <c r="B1127" s="734" t="s">
        <v>74</v>
      </c>
      <c r="C1127" s="735">
        <f t="shared" ref="C1127:C1128" si="1067">C1128</f>
        <v>0</v>
      </c>
      <c r="D1127" s="735">
        <v>0</v>
      </c>
      <c r="F1127" s="735">
        <f t="shared" ref="F1127:H1128" si="1068">F1128</f>
        <v>0</v>
      </c>
      <c r="G1127" s="735">
        <f t="shared" si="1068"/>
        <v>0</v>
      </c>
      <c r="H1127" s="735">
        <f t="shared" si="1068"/>
        <v>0</v>
      </c>
      <c r="I1127" s="73">
        <v>2</v>
      </c>
      <c r="J1127" s="194"/>
    </row>
    <row r="1128" spans="1:10">
      <c r="A1128" s="736">
        <v>451</v>
      </c>
      <c r="B1128" s="737" t="s">
        <v>75</v>
      </c>
      <c r="C1128" s="738">
        <f t="shared" si="1067"/>
        <v>0</v>
      </c>
      <c r="D1128" s="738">
        <v>0</v>
      </c>
      <c r="F1128" s="738">
        <f t="shared" si="1068"/>
        <v>0</v>
      </c>
      <c r="G1128" s="738">
        <f t="shared" si="1068"/>
        <v>0</v>
      </c>
      <c r="H1128" s="738">
        <f t="shared" si="1068"/>
        <v>0</v>
      </c>
      <c r="I1128" s="73">
        <v>3</v>
      </c>
      <c r="J1128" s="194"/>
    </row>
    <row r="1129" spans="1:10" ht="15" thickBot="1">
      <c r="A1129" s="741">
        <v>4511</v>
      </c>
      <c r="B1129" s="742" t="s">
        <v>75</v>
      </c>
      <c r="C1129" s="613"/>
      <c r="D1129" s="139">
        <v>0</v>
      </c>
      <c r="F1129" s="613"/>
      <c r="G1129" s="613"/>
      <c r="H1129" s="613"/>
      <c r="I1129" s="740">
        <v>4</v>
      </c>
      <c r="J1129" s="194"/>
    </row>
    <row r="1130" spans="1:10" ht="15" thickTop="1">
      <c r="A1130" s="206">
        <v>61</v>
      </c>
      <c r="B1130" s="207" t="s">
        <v>80</v>
      </c>
      <c r="C1130" s="31">
        <f>C1136+C1154+C1157</f>
        <v>51231</v>
      </c>
      <c r="D1130" s="31">
        <v>141295</v>
      </c>
      <c r="F1130" s="31">
        <f>F1136+F1154+F1157+F1131</f>
        <v>0</v>
      </c>
      <c r="G1130" s="31">
        <f>G1136+G1154+G1157+G1131</f>
        <v>0</v>
      </c>
      <c r="H1130" s="31">
        <f>H1136+H1154+H1157+H1131</f>
        <v>0</v>
      </c>
      <c r="I1130" s="34" t="s">
        <v>81</v>
      </c>
      <c r="J1130" s="26"/>
    </row>
    <row r="1131" spans="1:10">
      <c r="A1131" s="47">
        <v>31</v>
      </c>
      <c r="B1131" s="48" t="s">
        <v>44</v>
      </c>
      <c r="C1131" s="235"/>
      <c r="D1131" s="235">
        <v>1200</v>
      </c>
      <c r="F1131" s="235">
        <f t="shared" ref="F1131:G1131" si="1069">+F1132+F1134</f>
        <v>0</v>
      </c>
      <c r="G1131" s="235">
        <f t="shared" si="1069"/>
        <v>0</v>
      </c>
      <c r="H1131" s="235">
        <f t="shared" ref="H1131" si="1070">+H1132+H1134</f>
        <v>0</v>
      </c>
      <c r="I1131" s="73">
        <v>2</v>
      </c>
      <c r="J1131" s="228"/>
    </row>
    <row r="1132" spans="1:10">
      <c r="A1132" s="49">
        <v>311</v>
      </c>
      <c r="B1132" s="50" t="s">
        <v>45</v>
      </c>
      <c r="C1132" s="236"/>
      <c r="D1132" s="236">
        <v>1000</v>
      </c>
      <c r="F1132" s="236">
        <f t="shared" ref="F1132:H1132" si="1071">+F1133</f>
        <v>0</v>
      </c>
      <c r="G1132" s="236">
        <f t="shared" si="1071"/>
        <v>0</v>
      </c>
      <c r="H1132" s="236">
        <f t="shared" si="1071"/>
        <v>0</v>
      </c>
      <c r="I1132" s="73">
        <v>3</v>
      </c>
      <c r="J1132" s="228"/>
    </row>
    <row r="1133" spans="1:10">
      <c r="A1133" s="229">
        <v>3111</v>
      </c>
      <c r="B1133" s="52" t="s">
        <v>46</v>
      </c>
      <c r="C1133" s="237"/>
      <c r="D1133" s="237">
        <v>1000</v>
      </c>
      <c r="F1133" s="237"/>
      <c r="G1133" s="237"/>
      <c r="H1133" s="237"/>
      <c r="I1133" s="73">
        <v>4</v>
      </c>
      <c r="J1133" s="228"/>
    </row>
    <row r="1134" spans="1:10">
      <c r="A1134" s="49">
        <v>313</v>
      </c>
      <c r="B1134" s="50" t="s">
        <v>48</v>
      </c>
      <c r="C1134" s="731"/>
      <c r="D1134" s="236">
        <v>200</v>
      </c>
      <c r="F1134" s="236"/>
      <c r="G1134" s="236"/>
      <c r="H1134" s="236"/>
      <c r="I1134" s="73">
        <v>3</v>
      </c>
      <c r="J1134" s="228"/>
    </row>
    <row r="1135" spans="1:10">
      <c r="A1135" s="51">
        <v>3132</v>
      </c>
      <c r="B1135" s="52" t="s">
        <v>49</v>
      </c>
      <c r="C1135" s="731"/>
      <c r="D1135" s="732">
        <v>200</v>
      </c>
      <c r="F1135" s="732"/>
      <c r="G1135" s="732"/>
      <c r="H1135" s="732"/>
      <c r="I1135" s="73">
        <v>4</v>
      </c>
      <c r="J1135" s="228"/>
    </row>
    <row r="1136" spans="1:10">
      <c r="A1136" s="208">
        <v>32</v>
      </c>
      <c r="B1136" s="209" t="s">
        <v>16</v>
      </c>
      <c r="C1136" s="182">
        <f t="shared" ref="C1136" si="1072">C1137+C1140+C1144+C1150+C1152</f>
        <v>51098</v>
      </c>
      <c r="D1136" s="32">
        <v>119962</v>
      </c>
      <c r="F1136" s="32">
        <f t="shared" ref="F1136:G1136" si="1073">F1137+F1140+F1144+F1150+F1152</f>
        <v>0</v>
      </c>
      <c r="G1136" s="32">
        <f t="shared" si="1073"/>
        <v>0</v>
      </c>
      <c r="H1136" s="32">
        <f t="shared" ref="H1136" si="1074">H1137+H1140+H1144+H1150+H1152</f>
        <v>0</v>
      </c>
      <c r="I1136" s="34">
        <v>2</v>
      </c>
      <c r="J1136" s="26"/>
    </row>
    <row r="1137" spans="1:10">
      <c r="A1137" s="210">
        <v>321</v>
      </c>
      <c r="B1137" s="211" t="s">
        <v>27</v>
      </c>
      <c r="C1137" s="30">
        <f t="shared" ref="C1137" si="1075">SUM(C1138:C1139)</f>
        <v>29199</v>
      </c>
      <c r="D1137" s="30">
        <v>62563</v>
      </c>
      <c r="F1137" s="30">
        <f t="shared" ref="F1137:G1137" si="1076">SUM(F1138:F1139)</f>
        <v>0</v>
      </c>
      <c r="G1137" s="30">
        <f t="shared" si="1076"/>
        <v>0</v>
      </c>
      <c r="H1137" s="30">
        <f t="shared" ref="H1137" si="1077">SUM(H1138:H1139)</f>
        <v>0</v>
      </c>
      <c r="I1137" s="34">
        <v>3</v>
      </c>
      <c r="J1137" s="26"/>
    </row>
    <row r="1138" spans="1:10">
      <c r="A1138" s="212">
        <v>3211</v>
      </c>
      <c r="B1138" s="216" t="s">
        <v>28</v>
      </c>
      <c r="C1138" s="29">
        <v>6636</v>
      </c>
      <c r="D1138" s="175">
        <v>40000</v>
      </c>
      <c r="F1138" s="175"/>
      <c r="G1138" s="175"/>
      <c r="H1138" s="175"/>
      <c r="I1138" s="34">
        <v>4</v>
      </c>
      <c r="J1138" s="26"/>
    </row>
    <row r="1139" spans="1:10">
      <c r="A1139" s="212">
        <v>3213</v>
      </c>
      <c r="B1139" s="216" t="s">
        <v>54</v>
      </c>
      <c r="C1139" s="29">
        <v>22563</v>
      </c>
      <c r="D1139" s="175">
        <v>22563</v>
      </c>
      <c r="F1139" s="175"/>
      <c r="G1139" s="175"/>
      <c r="H1139" s="175"/>
      <c r="I1139" s="34">
        <v>4</v>
      </c>
      <c r="J1139" s="26"/>
    </row>
    <row r="1140" spans="1:10">
      <c r="A1140" s="210">
        <v>322</v>
      </c>
      <c r="B1140" s="211" t="s">
        <v>42</v>
      </c>
      <c r="C1140" s="30">
        <f t="shared" ref="C1140" si="1078">SUM(C1141:C1143)</f>
        <v>2787</v>
      </c>
      <c r="D1140" s="30">
        <v>4287</v>
      </c>
      <c r="F1140" s="30">
        <f t="shared" ref="F1140:G1140" si="1079">SUM(F1141:F1143)</f>
        <v>0</v>
      </c>
      <c r="G1140" s="30">
        <f t="shared" si="1079"/>
        <v>0</v>
      </c>
      <c r="H1140" s="30">
        <f t="shared" ref="H1140" si="1080">SUM(H1141:H1143)</f>
        <v>0</v>
      </c>
      <c r="I1140" s="34">
        <v>3</v>
      </c>
      <c r="J1140" s="26"/>
    </row>
    <row r="1141" spans="1:10">
      <c r="A1141" s="212">
        <v>3222</v>
      </c>
      <c r="B1141" s="216" t="s">
        <v>91</v>
      </c>
      <c r="C1141" s="29">
        <v>133</v>
      </c>
      <c r="D1141" s="175">
        <v>1633</v>
      </c>
      <c r="F1141" s="175"/>
      <c r="G1141" s="175"/>
      <c r="H1141" s="175"/>
      <c r="I1141" s="34">
        <v>4</v>
      </c>
      <c r="J1141" s="26"/>
    </row>
    <row r="1142" spans="1:10" ht="28.5">
      <c r="A1142" s="212">
        <v>3224</v>
      </c>
      <c r="B1142" s="216" t="s">
        <v>110</v>
      </c>
      <c r="C1142" s="29">
        <v>1327</v>
      </c>
      <c r="D1142" s="175">
        <v>1327</v>
      </c>
      <c r="F1142" s="175"/>
      <c r="G1142" s="175"/>
      <c r="H1142" s="175"/>
      <c r="I1142" s="34">
        <v>4</v>
      </c>
      <c r="J1142" s="26"/>
    </row>
    <row r="1143" spans="1:10">
      <c r="A1143" s="212">
        <v>3225</v>
      </c>
      <c r="B1143" s="216" t="s">
        <v>92</v>
      </c>
      <c r="C1143" s="29">
        <v>1327</v>
      </c>
      <c r="D1143" s="175">
        <v>1327</v>
      </c>
      <c r="F1143" s="175"/>
      <c r="G1143" s="175"/>
      <c r="H1143" s="175"/>
      <c r="I1143" s="34">
        <v>4</v>
      </c>
      <c r="J1143" s="26"/>
    </row>
    <row r="1144" spans="1:10">
      <c r="A1144" s="210">
        <v>323</v>
      </c>
      <c r="B1144" s="211" t="s">
        <v>17</v>
      </c>
      <c r="C1144" s="30">
        <f t="shared" ref="C1144" si="1081">SUM(C1145:C1149)</f>
        <v>18979</v>
      </c>
      <c r="D1144" s="30">
        <v>52979</v>
      </c>
      <c r="F1144" s="30">
        <f t="shared" ref="F1144:G1144" si="1082">SUM(F1145:F1149)</f>
        <v>0</v>
      </c>
      <c r="G1144" s="30">
        <f t="shared" si="1082"/>
        <v>0</v>
      </c>
      <c r="H1144" s="30">
        <f t="shared" ref="H1144" si="1083">SUM(H1145:H1149)</f>
        <v>0</v>
      </c>
      <c r="I1144" s="34">
        <v>3</v>
      </c>
      <c r="J1144" s="26"/>
    </row>
    <row r="1145" spans="1:10">
      <c r="A1145" s="212">
        <v>3232</v>
      </c>
      <c r="B1145" s="216" t="s">
        <v>105</v>
      </c>
      <c r="C1145" s="29">
        <v>17254</v>
      </c>
      <c r="D1145" s="175">
        <v>17254</v>
      </c>
      <c r="F1145" s="175"/>
      <c r="G1145" s="175"/>
      <c r="H1145" s="175"/>
      <c r="I1145" s="34">
        <v>4</v>
      </c>
      <c r="J1145" s="26"/>
    </row>
    <row r="1146" spans="1:10">
      <c r="A1146" s="212">
        <v>3233</v>
      </c>
      <c r="B1146" s="216" t="s">
        <v>19</v>
      </c>
      <c r="C1146" s="29">
        <v>133</v>
      </c>
      <c r="D1146" s="175">
        <v>10133</v>
      </c>
      <c r="F1146" s="175"/>
      <c r="G1146" s="175"/>
      <c r="H1146" s="175"/>
      <c r="I1146" s="34">
        <v>4</v>
      </c>
      <c r="J1146" s="26"/>
    </row>
    <row r="1147" spans="1:10">
      <c r="A1147" s="212">
        <v>3235</v>
      </c>
      <c r="B1147" s="216" t="s">
        <v>68</v>
      </c>
      <c r="C1147" s="29">
        <v>265</v>
      </c>
      <c r="D1147" s="175">
        <v>265</v>
      </c>
      <c r="F1147" s="175"/>
      <c r="G1147" s="175"/>
      <c r="H1147" s="175"/>
      <c r="I1147" s="34">
        <v>4</v>
      </c>
      <c r="J1147" s="26"/>
    </row>
    <row r="1148" spans="1:10">
      <c r="A1148" s="212">
        <v>3237</v>
      </c>
      <c r="B1148" s="52" t="s">
        <v>20</v>
      </c>
      <c r="C1148" s="728"/>
      <c r="D1148" s="728">
        <v>20000</v>
      </c>
      <c r="F1148" s="728"/>
      <c r="G1148" s="728"/>
      <c r="H1148" s="728"/>
      <c r="I1148" s="73">
        <v>4</v>
      </c>
      <c r="J1148" s="228"/>
    </row>
    <row r="1149" spans="1:10">
      <c r="A1149" s="212">
        <v>3239</v>
      </c>
      <c r="B1149" s="216" t="s">
        <v>21</v>
      </c>
      <c r="C1149" s="29">
        <v>1327</v>
      </c>
      <c r="D1149" s="175">
        <v>5327</v>
      </c>
      <c r="F1149" s="175"/>
      <c r="G1149" s="175"/>
      <c r="H1149" s="175"/>
      <c r="I1149" s="34">
        <v>4</v>
      </c>
      <c r="J1149" s="26"/>
    </row>
    <row r="1150" spans="1:10" ht="28.5">
      <c r="A1150" s="210">
        <v>324</v>
      </c>
      <c r="B1150" s="211" t="s">
        <v>22</v>
      </c>
      <c r="C1150" s="30">
        <f t="shared" ref="C1150" si="1084">C1151</f>
        <v>133</v>
      </c>
      <c r="D1150" s="30">
        <v>133</v>
      </c>
      <c r="F1150" s="30">
        <f t="shared" ref="F1150:H1150" si="1085">F1151</f>
        <v>0</v>
      </c>
      <c r="G1150" s="30">
        <f t="shared" si="1085"/>
        <v>0</v>
      </c>
      <c r="H1150" s="30">
        <f t="shared" si="1085"/>
        <v>0</v>
      </c>
      <c r="I1150" s="34">
        <v>3</v>
      </c>
      <c r="J1150" s="26"/>
    </row>
    <row r="1151" spans="1:10" ht="28.5">
      <c r="A1151" s="212">
        <v>3241</v>
      </c>
      <c r="B1151" s="216" t="s">
        <v>22</v>
      </c>
      <c r="C1151" s="29">
        <v>133</v>
      </c>
      <c r="D1151" s="175">
        <v>133</v>
      </c>
      <c r="F1151" s="175"/>
      <c r="G1151" s="175"/>
      <c r="H1151" s="175"/>
      <c r="I1151" s="34">
        <v>4</v>
      </c>
      <c r="J1151" s="26"/>
    </row>
    <row r="1152" spans="1:10">
      <c r="A1152" s="210">
        <v>329</v>
      </c>
      <c r="B1152" s="211" t="s">
        <v>23</v>
      </c>
      <c r="C1152" s="30">
        <f t="shared" ref="C1152" si="1086">C1153</f>
        <v>0</v>
      </c>
      <c r="D1152" s="30">
        <v>0</v>
      </c>
      <c r="F1152" s="30">
        <f t="shared" ref="F1152:H1152" si="1087">F1153</f>
        <v>0</v>
      </c>
      <c r="G1152" s="30">
        <f t="shared" si="1087"/>
        <v>0</v>
      </c>
      <c r="H1152" s="30">
        <f t="shared" si="1087"/>
        <v>0</v>
      </c>
      <c r="I1152" s="34">
        <v>3</v>
      </c>
      <c r="J1152" s="26"/>
    </row>
    <row r="1153" spans="1:10">
      <c r="A1153" s="212">
        <v>3293</v>
      </c>
      <c r="B1153" s="216" t="s">
        <v>29</v>
      </c>
      <c r="C1153" s="29"/>
      <c r="D1153" s="175">
        <v>0</v>
      </c>
      <c r="F1153" s="175"/>
      <c r="G1153" s="175"/>
      <c r="H1153" s="175"/>
      <c r="I1153" s="34">
        <v>4</v>
      </c>
      <c r="J1153" s="26"/>
    </row>
    <row r="1154" spans="1:10" ht="28.5">
      <c r="A1154" s="208">
        <v>37</v>
      </c>
      <c r="B1154" s="209" t="s">
        <v>34</v>
      </c>
      <c r="C1154" s="182">
        <f t="shared" ref="C1154:C1155" si="1088">C1155</f>
        <v>133</v>
      </c>
      <c r="D1154" s="32">
        <v>20133</v>
      </c>
      <c r="F1154" s="32">
        <f t="shared" ref="F1154:H1155" si="1089">F1155</f>
        <v>0</v>
      </c>
      <c r="G1154" s="32">
        <f t="shared" si="1089"/>
        <v>0</v>
      </c>
      <c r="H1154" s="32">
        <f t="shared" si="1089"/>
        <v>0</v>
      </c>
      <c r="I1154" s="34">
        <v>2</v>
      </c>
      <c r="J1154" s="26"/>
    </row>
    <row r="1155" spans="1:10" ht="28.5">
      <c r="A1155" s="210">
        <v>372</v>
      </c>
      <c r="B1155" s="211" t="s">
        <v>35</v>
      </c>
      <c r="C1155" s="30">
        <f t="shared" si="1088"/>
        <v>133</v>
      </c>
      <c r="D1155" s="30">
        <v>20133</v>
      </c>
      <c r="F1155" s="30">
        <f t="shared" si="1089"/>
        <v>0</v>
      </c>
      <c r="G1155" s="30">
        <f t="shared" si="1089"/>
        <v>0</v>
      </c>
      <c r="H1155" s="30">
        <f t="shared" si="1089"/>
        <v>0</v>
      </c>
      <c r="I1155" s="34">
        <v>3</v>
      </c>
      <c r="J1155" s="26"/>
    </row>
    <row r="1156" spans="1:10">
      <c r="A1156" s="212">
        <v>3721</v>
      </c>
      <c r="B1156" s="216" t="s">
        <v>69</v>
      </c>
      <c r="C1156" s="29">
        <v>133</v>
      </c>
      <c r="D1156" s="175">
        <v>20133</v>
      </c>
      <c r="F1156" s="175"/>
      <c r="G1156" s="175"/>
      <c r="H1156" s="175"/>
      <c r="I1156" s="34">
        <v>4</v>
      </c>
      <c r="J1156" s="26"/>
    </row>
    <row r="1157" spans="1:10" ht="28.5">
      <c r="A1157" s="208">
        <v>42</v>
      </c>
      <c r="B1157" s="209" t="s">
        <v>30</v>
      </c>
      <c r="C1157" s="182">
        <f t="shared" ref="C1157" si="1090">C1158+C1160</f>
        <v>0</v>
      </c>
      <c r="D1157" s="32">
        <v>0</v>
      </c>
      <c r="F1157" s="32">
        <f t="shared" ref="F1157:G1157" si="1091">F1158+F1160</f>
        <v>0</v>
      </c>
      <c r="G1157" s="32">
        <f t="shared" si="1091"/>
        <v>0</v>
      </c>
      <c r="H1157" s="32">
        <f t="shared" ref="H1157" si="1092">H1158+H1160</f>
        <v>0</v>
      </c>
      <c r="I1157" s="34">
        <v>2</v>
      </c>
      <c r="J1157" s="26"/>
    </row>
    <row r="1158" spans="1:10">
      <c r="A1158" s="210">
        <v>421</v>
      </c>
      <c r="B1158" s="211" t="s">
        <v>96</v>
      </c>
      <c r="C1158" s="30">
        <f t="shared" ref="C1158" si="1093">C1159</f>
        <v>0</v>
      </c>
      <c r="D1158" s="30">
        <v>0</v>
      </c>
      <c r="F1158" s="30">
        <f t="shared" ref="F1158:H1158" si="1094">F1159</f>
        <v>0</v>
      </c>
      <c r="G1158" s="30">
        <f t="shared" si="1094"/>
        <v>0</v>
      </c>
      <c r="H1158" s="30">
        <f t="shared" si="1094"/>
        <v>0</v>
      </c>
      <c r="I1158" s="34">
        <v>3</v>
      </c>
      <c r="J1158" s="26"/>
    </row>
    <row r="1159" spans="1:10">
      <c r="A1159" s="212">
        <v>4212</v>
      </c>
      <c r="B1159" s="216" t="s">
        <v>97</v>
      </c>
      <c r="C1159" s="29"/>
      <c r="D1159" s="175">
        <v>0</v>
      </c>
      <c r="F1159" s="175"/>
      <c r="G1159" s="175"/>
      <c r="H1159" s="175"/>
      <c r="I1159" s="34">
        <v>4</v>
      </c>
      <c r="J1159" s="26"/>
    </row>
    <row r="1160" spans="1:10">
      <c r="A1160" s="210">
        <v>422</v>
      </c>
      <c r="B1160" s="211" t="s">
        <v>57</v>
      </c>
      <c r="C1160" s="30">
        <f t="shared" ref="C1160" si="1095">SUM(C1161:C1163)</f>
        <v>0</v>
      </c>
      <c r="D1160" s="30">
        <v>0</v>
      </c>
      <c r="F1160" s="30">
        <f t="shared" ref="F1160:G1160" si="1096">SUM(F1161:F1163)</f>
        <v>0</v>
      </c>
      <c r="G1160" s="30">
        <f t="shared" si="1096"/>
        <v>0</v>
      </c>
      <c r="H1160" s="30">
        <f t="shared" ref="H1160" si="1097">SUM(H1161:H1163)</f>
        <v>0</v>
      </c>
      <c r="I1160" s="34">
        <v>3</v>
      </c>
      <c r="J1160" s="26"/>
    </row>
    <row r="1161" spans="1:10">
      <c r="A1161" s="212">
        <v>4221</v>
      </c>
      <c r="B1161" s="216" t="s">
        <v>65</v>
      </c>
      <c r="C1161" s="29"/>
      <c r="D1161" s="175">
        <v>0</v>
      </c>
      <c r="F1161" s="175"/>
      <c r="G1161" s="175"/>
      <c r="H1161" s="175"/>
      <c r="I1161" s="34">
        <v>4</v>
      </c>
      <c r="J1161" s="26"/>
    </row>
    <row r="1162" spans="1:10">
      <c r="A1162" s="212">
        <v>4224</v>
      </c>
      <c r="B1162" s="216" t="s">
        <v>58</v>
      </c>
      <c r="C1162" s="29"/>
      <c r="D1162" s="175">
        <v>0</v>
      </c>
      <c r="F1162" s="175"/>
      <c r="G1162" s="175"/>
      <c r="H1162" s="175"/>
      <c r="I1162" s="34">
        <v>4</v>
      </c>
      <c r="J1162" s="26"/>
    </row>
    <row r="1163" spans="1:10">
      <c r="A1163" s="212">
        <v>4227</v>
      </c>
      <c r="B1163" s="216" t="s">
        <v>88</v>
      </c>
      <c r="C1163" s="29"/>
      <c r="D1163" s="175">
        <v>0</v>
      </c>
      <c r="F1163" s="175"/>
      <c r="G1163" s="175"/>
      <c r="H1163" s="175"/>
      <c r="I1163" s="34">
        <v>4</v>
      </c>
      <c r="J1163" s="26"/>
    </row>
    <row r="1164" spans="1:10" ht="28.5">
      <c r="A1164" s="206">
        <v>71</v>
      </c>
      <c r="B1164" s="207" t="s">
        <v>349</v>
      </c>
      <c r="C1164" s="31">
        <f t="shared" ref="C1164:C1166" si="1098">C1165</f>
        <v>0</v>
      </c>
      <c r="D1164" s="31">
        <v>0</v>
      </c>
      <c r="F1164" s="31">
        <f t="shared" ref="F1164:H1166" si="1099">F1165</f>
        <v>0</v>
      </c>
      <c r="G1164" s="31">
        <f t="shared" si="1099"/>
        <v>0</v>
      </c>
      <c r="H1164" s="31">
        <f t="shared" si="1099"/>
        <v>0</v>
      </c>
      <c r="I1164" s="34" t="s">
        <v>145</v>
      </c>
      <c r="J1164" s="26"/>
    </row>
    <row r="1165" spans="1:10" ht="28.5">
      <c r="A1165" s="208">
        <v>42</v>
      </c>
      <c r="B1165" s="209" t="s">
        <v>30</v>
      </c>
      <c r="C1165" s="182">
        <f t="shared" si="1098"/>
        <v>0</v>
      </c>
      <c r="D1165" s="32">
        <v>0</v>
      </c>
      <c r="F1165" s="32">
        <f t="shared" si="1099"/>
        <v>0</v>
      </c>
      <c r="G1165" s="32">
        <f t="shared" si="1099"/>
        <v>0</v>
      </c>
      <c r="H1165" s="32">
        <f t="shared" si="1099"/>
        <v>0</v>
      </c>
      <c r="I1165" s="34">
        <v>2</v>
      </c>
      <c r="J1165" s="26"/>
    </row>
    <row r="1166" spans="1:10">
      <c r="A1166" s="210">
        <v>422</v>
      </c>
      <c r="B1166" s="211" t="s">
        <v>57</v>
      </c>
      <c r="C1166" s="30">
        <f t="shared" si="1098"/>
        <v>0</v>
      </c>
      <c r="D1166" s="30">
        <v>0</v>
      </c>
      <c r="F1166" s="30">
        <f t="shared" si="1099"/>
        <v>0</v>
      </c>
      <c r="G1166" s="30">
        <f t="shared" si="1099"/>
        <v>0</v>
      </c>
      <c r="H1166" s="30">
        <f t="shared" si="1099"/>
        <v>0</v>
      </c>
      <c r="I1166" s="34">
        <v>3</v>
      </c>
      <c r="J1166" s="26"/>
    </row>
    <row r="1167" spans="1:10">
      <c r="A1167" s="212">
        <v>4224</v>
      </c>
      <c r="B1167" s="216" t="s">
        <v>58</v>
      </c>
      <c r="C1167" s="29"/>
      <c r="D1167" s="175">
        <v>0</v>
      </c>
      <c r="F1167" s="175"/>
      <c r="G1167" s="175"/>
      <c r="H1167" s="175"/>
      <c r="I1167" s="34">
        <v>4</v>
      </c>
      <c r="J1167" s="26"/>
    </row>
    <row r="1168" spans="1:10" ht="28.5">
      <c r="A1168" s="203" t="s">
        <v>183</v>
      </c>
      <c r="B1168" s="204" t="s">
        <v>184</v>
      </c>
      <c r="C1168" s="205">
        <f t="shared" ref="C1168" si="1100">C1169</f>
        <v>0</v>
      </c>
      <c r="D1168" s="205">
        <v>0</v>
      </c>
      <c r="F1168" s="205">
        <f t="shared" ref="F1168:H1168" si="1101">F1169</f>
        <v>0</v>
      </c>
      <c r="G1168" s="205">
        <f t="shared" si="1101"/>
        <v>0</v>
      </c>
      <c r="H1168" s="205">
        <f t="shared" si="1101"/>
        <v>0</v>
      </c>
      <c r="I1168" s="34" t="s">
        <v>8</v>
      </c>
      <c r="J1168" s="26"/>
    </row>
    <row r="1169" spans="1:10">
      <c r="A1169" s="206">
        <v>559</v>
      </c>
      <c r="B1169" s="207" t="s">
        <v>221</v>
      </c>
      <c r="C1169" s="31">
        <f t="shared" ref="C1169" si="1102">C1170+C1177</f>
        <v>0</v>
      </c>
      <c r="D1169" s="31">
        <v>0</v>
      </c>
      <c r="F1169" s="31">
        <f t="shared" ref="F1169:G1169" si="1103">F1170+F1177</f>
        <v>0</v>
      </c>
      <c r="G1169" s="31">
        <f t="shared" si="1103"/>
        <v>0</v>
      </c>
      <c r="H1169" s="31">
        <f t="shared" ref="H1169" si="1104">H1170+H1177</f>
        <v>0</v>
      </c>
      <c r="I1169" s="34" t="s">
        <v>33</v>
      </c>
      <c r="J1169" s="26"/>
    </row>
    <row r="1170" spans="1:10">
      <c r="A1170" s="208">
        <v>31</v>
      </c>
      <c r="B1170" s="209" t="s">
        <v>44</v>
      </c>
      <c r="C1170" s="182">
        <f t="shared" ref="C1170" si="1105">C1171+C1174</f>
        <v>0</v>
      </c>
      <c r="D1170" s="32">
        <v>0</v>
      </c>
      <c r="F1170" s="32">
        <f t="shared" ref="F1170:G1170" si="1106">F1171+F1174</f>
        <v>0</v>
      </c>
      <c r="G1170" s="32">
        <f t="shared" si="1106"/>
        <v>0</v>
      </c>
      <c r="H1170" s="32">
        <f t="shared" ref="H1170" si="1107">H1171+H1174</f>
        <v>0</v>
      </c>
      <c r="I1170" s="34">
        <v>2</v>
      </c>
      <c r="J1170" s="26"/>
    </row>
    <row r="1171" spans="1:10">
      <c r="A1171" s="210">
        <v>311</v>
      </c>
      <c r="B1171" s="211" t="s">
        <v>45</v>
      </c>
      <c r="C1171" s="30">
        <f t="shared" ref="C1171" si="1108">SUM(C1172:C1173)</f>
        <v>0</v>
      </c>
      <c r="D1171" s="30">
        <v>0</v>
      </c>
      <c r="F1171" s="30">
        <f t="shared" ref="F1171:G1171" si="1109">SUM(F1172:F1173)</f>
        <v>0</v>
      </c>
      <c r="G1171" s="30">
        <f t="shared" si="1109"/>
        <v>0</v>
      </c>
      <c r="H1171" s="30">
        <f t="shared" ref="H1171" si="1110">SUM(H1172:H1173)</f>
        <v>0</v>
      </c>
      <c r="I1171" s="34">
        <v>3</v>
      </c>
      <c r="J1171" s="26"/>
    </row>
    <row r="1172" spans="1:10">
      <c r="A1172" s="212">
        <v>3111</v>
      </c>
      <c r="B1172" s="216" t="s">
        <v>46</v>
      </c>
      <c r="C1172" s="29"/>
      <c r="D1172" s="175">
        <v>0</v>
      </c>
      <c r="F1172" s="175"/>
      <c r="G1172" s="175"/>
      <c r="H1172" s="175"/>
      <c r="I1172" s="34">
        <v>4</v>
      </c>
      <c r="J1172" s="26"/>
    </row>
    <row r="1173" spans="1:10">
      <c r="A1173" s="212">
        <v>3113</v>
      </c>
      <c r="B1173" s="216" t="s">
        <v>66</v>
      </c>
      <c r="C1173" s="29"/>
      <c r="D1173" s="175">
        <v>0</v>
      </c>
      <c r="F1173" s="175"/>
      <c r="G1173" s="175"/>
      <c r="H1173" s="175"/>
      <c r="I1173" s="34">
        <v>4</v>
      </c>
      <c r="J1173" s="26"/>
    </row>
    <row r="1174" spans="1:10">
      <c r="A1174" s="210">
        <v>313</v>
      </c>
      <c r="B1174" s="211" t="s">
        <v>48</v>
      </c>
      <c r="C1174" s="30">
        <f t="shared" ref="C1174" si="1111">SUM(C1175:C1176)</f>
        <v>0</v>
      </c>
      <c r="D1174" s="30">
        <v>0</v>
      </c>
      <c r="F1174" s="30">
        <f t="shared" ref="F1174:G1174" si="1112">SUM(F1175:F1176)</f>
        <v>0</v>
      </c>
      <c r="G1174" s="30">
        <f t="shared" si="1112"/>
        <v>0</v>
      </c>
      <c r="H1174" s="30">
        <f t="shared" ref="H1174" si="1113">SUM(H1175:H1176)</f>
        <v>0</v>
      </c>
      <c r="I1174" s="34">
        <v>3</v>
      </c>
      <c r="J1174" s="26"/>
    </row>
    <row r="1175" spans="1:10">
      <c r="A1175" s="212">
        <v>3132</v>
      </c>
      <c r="B1175" s="216" t="s">
        <v>49</v>
      </c>
      <c r="C1175" s="29"/>
      <c r="D1175" s="175">
        <v>0</v>
      </c>
      <c r="F1175" s="175"/>
      <c r="G1175" s="175"/>
      <c r="H1175" s="175"/>
      <c r="I1175" s="34">
        <v>4</v>
      </c>
      <c r="J1175" s="26"/>
    </row>
    <row r="1176" spans="1:10" ht="28.5">
      <c r="A1176" s="212">
        <v>3133</v>
      </c>
      <c r="B1176" s="216" t="s">
        <v>119</v>
      </c>
      <c r="C1176" s="29"/>
      <c r="D1176" s="175">
        <v>0</v>
      </c>
      <c r="F1176" s="175"/>
      <c r="G1176" s="175"/>
      <c r="H1176" s="175"/>
      <c r="I1176" s="34">
        <v>4</v>
      </c>
      <c r="J1176" s="26"/>
    </row>
    <row r="1177" spans="1:10">
      <c r="A1177" s="208">
        <v>32</v>
      </c>
      <c r="B1177" s="209" t="s">
        <v>16</v>
      </c>
      <c r="C1177" s="182">
        <f t="shared" ref="C1177" si="1114">C1178+C1181+C1183+C1187+C1189</f>
        <v>0</v>
      </c>
      <c r="D1177" s="32">
        <v>0</v>
      </c>
      <c r="F1177" s="32">
        <f t="shared" ref="F1177:G1177" si="1115">F1178+F1181+F1183+F1187+F1189</f>
        <v>0</v>
      </c>
      <c r="G1177" s="32">
        <f t="shared" si="1115"/>
        <v>0</v>
      </c>
      <c r="H1177" s="32">
        <f t="shared" ref="H1177" si="1116">H1178+H1181+H1183+H1187+H1189</f>
        <v>0</v>
      </c>
      <c r="I1177" s="34">
        <v>2</v>
      </c>
      <c r="J1177" s="26"/>
    </row>
    <row r="1178" spans="1:10">
      <c r="A1178" s="210">
        <v>321</v>
      </c>
      <c r="B1178" s="211" t="s">
        <v>27</v>
      </c>
      <c r="C1178" s="30">
        <f t="shared" ref="C1178" si="1117">SUM(C1179:C1180)</f>
        <v>0</v>
      </c>
      <c r="D1178" s="30">
        <v>0</v>
      </c>
      <c r="F1178" s="30">
        <f t="shared" ref="F1178:G1178" si="1118">SUM(F1179:F1180)</f>
        <v>0</v>
      </c>
      <c r="G1178" s="30">
        <f t="shared" si="1118"/>
        <v>0</v>
      </c>
      <c r="H1178" s="30">
        <f t="shared" ref="H1178" si="1119">SUM(H1179:H1180)</f>
        <v>0</v>
      </c>
      <c r="I1178" s="34">
        <v>3</v>
      </c>
      <c r="J1178" s="26"/>
    </row>
    <row r="1179" spans="1:10">
      <c r="A1179" s="212">
        <v>3211</v>
      </c>
      <c r="B1179" s="216" t="s">
        <v>28</v>
      </c>
      <c r="C1179" s="29"/>
      <c r="D1179" s="175">
        <v>0</v>
      </c>
      <c r="F1179" s="175"/>
      <c r="G1179" s="175"/>
      <c r="H1179" s="175"/>
      <c r="I1179" s="34">
        <v>4</v>
      </c>
      <c r="J1179" s="26"/>
    </row>
    <row r="1180" spans="1:10">
      <c r="A1180" s="212">
        <v>3213</v>
      </c>
      <c r="B1180" s="216" t="s">
        <v>54</v>
      </c>
      <c r="C1180" s="29"/>
      <c r="D1180" s="175">
        <v>0</v>
      </c>
      <c r="F1180" s="175"/>
      <c r="G1180" s="175"/>
      <c r="H1180" s="175"/>
      <c r="I1180" s="34">
        <v>4</v>
      </c>
      <c r="J1180" s="26"/>
    </row>
    <row r="1181" spans="1:10">
      <c r="A1181" s="210">
        <v>322</v>
      </c>
      <c r="B1181" s="211" t="s">
        <v>42</v>
      </c>
      <c r="C1181" s="30">
        <f t="shared" ref="C1181" si="1120">C1182</f>
        <v>0</v>
      </c>
      <c r="D1181" s="30">
        <v>0</v>
      </c>
      <c r="F1181" s="30">
        <f t="shared" ref="F1181:H1181" si="1121">F1182</f>
        <v>0</v>
      </c>
      <c r="G1181" s="30">
        <f t="shared" si="1121"/>
        <v>0</v>
      </c>
      <c r="H1181" s="30">
        <f t="shared" si="1121"/>
        <v>0</v>
      </c>
      <c r="I1181" s="34">
        <v>3</v>
      </c>
      <c r="J1181" s="26"/>
    </row>
    <row r="1182" spans="1:10">
      <c r="A1182" s="212">
        <v>3222</v>
      </c>
      <c r="B1182" s="216" t="s">
        <v>91</v>
      </c>
      <c r="C1182" s="29"/>
      <c r="D1182" s="175">
        <v>0</v>
      </c>
      <c r="F1182" s="175"/>
      <c r="G1182" s="175"/>
      <c r="H1182" s="175"/>
      <c r="I1182" s="34">
        <v>4</v>
      </c>
      <c r="J1182" s="26"/>
    </row>
    <row r="1183" spans="1:10">
      <c r="A1183" s="210">
        <v>323</v>
      </c>
      <c r="B1183" s="211" t="s">
        <v>17</v>
      </c>
      <c r="C1183" s="30">
        <f t="shared" ref="C1183" si="1122">SUM(C1184:C1186)</f>
        <v>0</v>
      </c>
      <c r="D1183" s="30">
        <v>0</v>
      </c>
      <c r="F1183" s="30">
        <f t="shared" ref="F1183:G1183" si="1123">SUM(F1184:F1186)</f>
        <v>0</v>
      </c>
      <c r="G1183" s="30">
        <f t="shared" si="1123"/>
        <v>0</v>
      </c>
      <c r="H1183" s="30">
        <f t="shared" ref="H1183" si="1124">SUM(H1184:H1186)</f>
        <v>0</v>
      </c>
      <c r="I1183" s="34">
        <v>3</v>
      </c>
      <c r="J1183" s="26"/>
    </row>
    <row r="1184" spans="1:10">
      <c r="A1184" s="212">
        <v>3233</v>
      </c>
      <c r="B1184" s="216" t="s">
        <v>19</v>
      </c>
      <c r="C1184" s="29"/>
      <c r="D1184" s="175">
        <v>0</v>
      </c>
      <c r="F1184" s="175"/>
      <c r="G1184" s="175"/>
      <c r="H1184" s="175"/>
      <c r="I1184" s="34">
        <v>4</v>
      </c>
      <c r="J1184" s="26"/>
    </row>
    <row r="1185" spans="1:10">
      <c r="A1185" s="212">
        <v>3237</v>
      </c>
      <c r="B1185" s="216" t="s">
        <v>20</v>
      </c>
      <c r="C1185" s="29"/>
      <c r="D1185" s="175">
        <v>0</v>
      </c>
      <c r="F1185" s="175"/>
      <c r="G1185" s="175"/>
      <c r="H1185" s="175"/>
      <c r="I1185" s="34">
        <v>4</v>
      </c>
      <c r="J1185" s="26"/>
    </row>
    <row r="1186" spans="1:10">
      <c r="A1186" s="212">
        <v>3239</v>
      </c>
      <c r="B1186" s="216" t="s">
        <v>21</v>
      </c>
      <c r="C1186" s="29"/>
      <c r="D1186" s="175">
        <v>0</v>
      </c>
      <c r="F1186" s="175"/>
      <c r="G1186" s="175"/>
      <c r="H1186" s="175"/>
      <c r="I1186" s="34">
        <v>4</v>
      </c>
      <c r="J1186" s="26"/>
    </row>
    <row r="1187" spans="1:10" ht="28.5">
      <c r="A1187" s="210">
        <v>324</v>
      </c>
      <c r="B1187" s="211" t="s">
        <v>22</v>
      </c>
      <c r="C1187" s="30">
        <f t="shared" ref="C1187" si="1125">C1188</f>
        <v>0</v>
      </c>
      <c r="D1187" s="30">
        <v>0</v>
      </c>
      <c r="F1187" s="30">
        <f t="shared" ref="F1187:H1187" si="1126">F1188</f>
        <v>0</v>
      </c>
      <c r="G1187" s="30">
        <f t="shared" si="1126"/>
        <v>0</v>
      </c>
      <c r="H1187" s="30">
        <f t="shared" si="1126"/>
        <v>0</v>
      </c>
      <c r="I1187" s="34">
        <v>3</v>
      </c>
      <c r="J1187" s="26"/>
    </row>
    <row r="1188" spans="1:10" ht="28.5">
      <c r="A1188" s="212">
        <v>3241</v>
      </c>
      <c r="B1188" s="216" t="s">
        <v>22</v>
      </c>
      <c r="C1188" s="29"/>
      <c r="D1188" s="175">
        <v>0</v>
      </c>
      <c r="F1188" s="175"/>
      <c r="G1188" s="175"/>
      <c r="H1188" s="175"/>
      <c r="I1188" s="34">
        <v>4</v>
      </c>
      <c r="J1188" s="26"/>
    </row>
    <row r="1189" spans="1:10">
      <c r="A1189" s="210">
        <v>329</v>
      </c>
      <c r="B1189" s="211" t="s">
        <v>23</v>
      </c>
      <c r="C1189" s="30">
        <f t="shared" ref="C1189" si="1127">C1190</f>
        <v>0</v>
      </c>
      <c r="D1189" s="30">
        <v>0</v>
      </c>
      <c r="F1189" s="30">
        <f t="shared" ref="F1189:H1189" si="1128">F1190</f>
        <v>0</v>
      </c>
      <c r="G1189" s="30">
        <f t="shared" si="1128"/>
        <v>0</v>
      </c>
      <c r="H1189" s="30">
        <f t="shared" si="1128"/>
        <v>0</v>
      </c>
      <c r="I1189" s="34">
        <v>3</v>
      </c>
      <c r="J1189" s="26"/>
    </row>
    <row r="1190" spans="1:10">
      <c r="A1190" s="212">
        <v>3293</v>
      </c>
      <c r="B1190" s="216" t="s">
        <v>29</v>
      </c>
      <c r="C1190" s="29"/>
      <c r="D1190" s="175">
        <v>0</v>
      </c>
      <c r="F1190" s="175"/>
      <c r="G1190" s="175"/>
      <c r="H1190" s="175"/>
      <c r="I1190" s="34">
        <v>4</v>
      </c>
      <c r="J1190" s="26"/>
    </row>
    <row r="1191" spans="1:10">
      <c r="A1191" s="203" t="s">
        <v>185</v>
      </c>
      <c r="B1191" s="204" t="s">
        <v>186</v>
      </c>
      <c r="C1191" s="205">
        <f t="shared" ref="C1191" si="1129">C1192+C1204</f>
        <v>0</v>
      </c>
      <c r="D1191" s="205">
        <v>0</v>
      </c>
      <c r="F1191" s="205">
        <f t="shared" ref="F1191:G1191" si="1130">F1192+F1204</f>
        <v>0</v>
      </c>
      <c r="G1191" s="205">
        <f t="shared" si="1130"/>
        <v>0</v>
      </c>
      <c r="H1191" s="205">
        <f t="shared" ref="H1191" si="1131">H1192+H1204</f>
        <v>0</v>
      </c>
      <c r="I1191" s="34" t="s">
        <v>8</v>
      </c>
      <c r="J1191" s="26"/>
    </row>
    <row r="1192" spans="1:10">
      <c r="A1192" s="206">
        <v>12</v>
      </c>
      <c r="B1192" s="207" t="s">
        <v>61</v>
      </c>
      <c r="C1192" s="31">
        <f t="shared" ref="C1192" si="1132">C1193+C1198</f>
        <v>0</v>
      </c>
      <c r="D1192" s="31">
        <v>0</v>
      </c>
      <c r="F1192" s="31">
        <f t="shared" ref="F1192:G1192" si="1133">F1193+F1198</f>
        <v>0</v>
      </c>
      <c r="G1192" s="31">
        <f t="shared" si="1133"/>
        <v>0</v>
      </c>
      <c r="H1192" s="31">
        <f t="shared" ref="H1192" si="1134">H1193+H1198</f>
        <v>0</v>
      </c>
      <c r="I1192" s="34" t="s">
        <v>62</v>
      </c>
      <c r="J1192" s="26"/>
    </row>
    <row r="1193" spans="1:10">
      <c r="A1193" s="208">
        <v>31</v>
      </c>
      <c r="B1193" s="209" t="s">
        <v>44</v>
      </c>
      <c r="C1193" s="220">
        <f t="shared" ref="C1193" si="1135">C1194+C1196</f>
        <v>0</v>
      </c>
      <c r="D1193" s="625">
        <v>0</v>
      </c>
      <c r="F1193" s="625">
        <f t="shared" ref="F1193:G1193" si="1136">F1194+F1196</f>
        <v>0</v>
      </c>
      <c r="G1193" s="625">
        <f t="shared" si="1136"/>
        <v>0</v>
      </c>
      <c r="H1193" s="625">
        <f t="shared" ref="H1193" si="1137">H1194+H1196</f>
        <v>0</v>
      </c>
      <c r="I1193" s="34">
        <v>2</v>
      </c>
      <c r="J1193" s="26"/>
    </row>
    <row r="1194" spans="1:10">
      <c r="A1194" s="210">
        <v>311</v>
      </c>
      <c r="B1194" s="211" t="s">
        <v>45</v>
      </c>
      <c r="C1194" s="221">
        <f t="shared" ref="C1194" si="1138">C1195</f>
        <v>0</v>
      </c>
      <c r="D1194" s="626">
        <v>0</v>
      </c>
      <c r="F1194" s="626">
        <f t="shared" ref="F1194:H1194" si="1139">F1195</f>
        <v>0</v>
      </c>
      <c r="G1194" s="626">
        <f t="shared" si="1139"/>
        <v>0</v>
      </c>
      <c r="H1194" s="626">
        <f t="shared" si="1139"/>
        <v>0</v>
      </c>
      <c r="I1194" s="34">
        <v>3</v>
      </c>
      <c r="J1194" s="26"/>
    </row>
    <row r="1195" spans="1:10">
      <c r="A1195" s="212">
        <v>3111</v>
      </c>
      <c r="B1195" s="216" t="s">
        <v>46</v>
      </c>
      <c r="C1195" s="245"/>
      <c r="D1195" s="175">
        <v>0</v>
      </c>
      <c r="F1195" s="634"/>
      <c r="G1195" s="634"/>
      <c r="H1195" s="634"/>
      <c r="I1195" s="34">
        <v>4</v>
      </c>
      <c r="J1195" s="26"/>
    </row>
    <row r="1196" spans="1:10">
      <c r="A1196" s="210">
        <v>313</v>
      </c>
      <c r="B1196" s="211" t="s">
        <v>48</v>
      </c>
      <c r="C1196" s="221">
        <f t="shared" ref="C1196" si="1140">C1197</f>
        <v>0</v>
      </c>
      <c r="D1196" s="626">
        <v>0</v>
      </c>
      <c r="F1196" s="626">
        <f t="shared" ref="F1196:H1196" si="1141">F1197</f>
        <v>0</v>
      </c>
      <c r="G1196" s="626">
        <f t="shared" si="1141"/>
        <v>0</v>
      </c>
      <c r="H1196" s="626">
        <f t="shared" si="1141"/>
        <v>0</v>
      </c>
      <c r="I1196" s="34">
        <v>3</v>
      </c>
      <c r="J1196" s="26"/>
    </row>
    <row r="1197" spans="1:10">
      <c r="A1197" s="212">
        <v>3132</v>
      </c>
      <c r="B1197" s="216" t="s">
        <v>49</v>
      </c>
      <c r="C1197" s="245"/>
      <c r="D1197" s="175">
        <v>0</v>
      </c>
      <c r="F1197" s="634"/>
      <c r="G1197" s="634"/>
      <c r="H1197" s="634"/>
      <c r="I1197" s="34">
        <v>4</v>
      </c>
      <c r="J1197" s="26"/>
    </row>
    <row r="1198" spans="1:10">
      <c r="A1198" s="208">
        <v>32</v>
      </c>
      <c r="B1198" s="209" t="s">
        <v>16</v>
      </c>
      <c r="C1198" s="220">
        <f t="shared" ref="C1198" si="1142">C1199+C1202</f>
        <v>0</v>
      </c>
      <c r="D1198" s="625">
        <v>0</v>
      </c>
      <c r="F1198" s="625">
        <f t="shared" ref="F1198:G1198" si="1143">F1199+F1202</f>
        <v>0</v>
      </c>
      <c r="G1198" s="625">
        <f t="shared" si="1143"/>
        <v>0</v>
      </c>
      <c r="H1198" s="625">
        <f t="shared" ref="H1198" si="1144">H1199+H1202</f>
        <v>0</v>
      </c>
      <c r="I1198" s="34">
        <v>2</v>
      </c>
      <c r="J1198" s="26"/>
    </row>
    <row r="1199" spans="1:10">
      <c r="A1199" s="210">
        <v>323</v>
      </c>
      <c r="B1199" s="211" t="s">
        <v>17</v>
      </c>
      <c r="C1199" s="221">
        <f t="shared" ref="C1199" si="1145">C1200+C1201</f>
        <v>0</v>
      </c>
      <c r="D1199" s="626">
        <v>0</v>
      </c>
      <c r="F1199" s="626">
        <f t="shared" ref="F1199:G1199" si="1146">F1200+F1201</f>
        <v>0</v>
      </c>
      <c r="G1199" s="626">
        <f t="shared" si="1146"/>
        <v>0</v>
      </c>
      <c r="H1199" s="626">
        <f t="shared" ref="H1199" si="1147">H1200+H1201</f>
        <v>0</v>
      </c>
      <c r="I1199" s="34">
        <v>3</v>
      </c>
      <c r="J1199" s="26"/>
    </row>
    <row r="1200" spans="1:10">
      <c r="A1200" s="212">
        <v>3231</v>
      </c>
      <c r="B1200" s="216" t="s">
        <v>18</v>
      </c>
      <c r="C1200" s="245"/>
      <c r="D1200" s="175">
        <v>0</v>
      </c>
      <c r="F1200" s="634"/>
      <c r="G1200" s="634"/>
      <c r="H1200" s="634"/>
      <c r="I1200" s="34">
        <v>4</v>
      </c>
      <c r="J1200" s="26"/>
    </row>
    <row r="1201" spans="1:10">
      <c r="A1201" s="212">
        <v>3239</v>
      </c>
      <c r="B1201" s="216" t="s">
        <v>21</v>
      </c>
      <c r="C1201" s="245"/>
      <c r="D1201" s="175">
        <v>0</v>
      </c>
      <c r="F1201" s="634"/>
      <c r="G1201" s="634"/>
      <c r="H1201" s="634"/>
      <c r="I1201" s="34">
        <v>4</v>
      </c>
      <c r="J1201" s="26"/>
    </row>
    <row r="1202" spans="1:10">
      <c r="A1202" s="210">
        <v>329</v>
      </c>
      <c r="B1202" s="211" t="s">
        <v>23</v>
      </c>
      <c r="C1202" s="221">
        <f t="shared" ref="C1202" si="1148">C1203</f>
        <v>0</v>
      </c>
      <c r="D1202" s="626">
        <v>0</v>
      </c>
      <c r="F1202" s="626">
        <f t="shared" ref="F1202:H1202" si="1149">F1203</f>
        <v>0</v>
      </c>
      <c r="G1202" s="626">
        <f t="shared" si="1149"/>
        <v>0</v>
      </c>
      <c r="H1202" s="626">
        <f t="shared" si="1149"/>
        <v>0</v>
      </c>
      <c r="I1202" s="34">
        <v>3</v>
      </c>
      <c r="J1202" s="26"/>
    </row>
    <row r="1203" spans="1:10">
      <c r="A1203" s="212">
        <v>3293</v>
      </c>
      <c r="B1203" s="216" t="s">
        <v>29</v>
      </c>
      <c r="C1203" s="245"/>
      <c r="D1203" s="175">
        <v>0</v>
      </c>
      <c r="F1203" s="634"/>
      <c r="G1203" s="634"/>
      <c r="H1203" s="634"/>
      <c r="I1203" s="34">
        <v>4</v>
      </c>
      <c r="J1203" s="26"/>
    </row>
    <row r="1204" spans="1:10">
      <c r="A1204" s="206">
        <v>561</v>
      </c>
      <c r="B1204" s="207" t="s">
        <v>76</v>
      </c>
      <c r="C1204" s="31">
        <f t="shared" ref="C1204" si="1150">C1205+C1210</f>
        <v>0</v>
      </c>
      <c r="D1204" s="31">
        <v>0</v>
      </c>
      <c r="F1204" s="31">
        <f t="shared" ref="F1204:G1204" si="1151">F1205+F1210</f>
        <v>0</v>
      </c>
      <c r="G1204" s="31">
        <f t="shared" si="1151"/>
        <v>0</v>
      </c>
      <c r="H1204" s="31">
        <f t="shared" ref="H1204" si="1152">H1205+H1210</f>
        <v>0</v>
      </c>
      <c r="I1204" s="34" t="s">
        <v>77</v>
      </c>
      <c r="J1204" s="26"/>
    </row>
    <row r="1205" spans="1:10">
      <c r="A1205" s="208">
        <v>31</v>
      </c>
      <c r="B1205" s="209" t="s">
        <v>44</v>
      </c>
      <c r="C1205" s="220">
        <f t="shared" ref="C1205" si="1153">C1206+C1208</f>
        <v>0</v>
      </c>
      <c r="D1205" s="625">
        <v>0</v>
      </c>
      <c r="F1205" s="625">
        <f t="shared" ref="F1205:G1205" si="1154">F1206+F1208</f>
        <v>0</v>
      </c>
      <c r="G1205" s="625">
        <f t="shared" si="1154"/>
        <v>0</v>
      </c>
      <c r="H1205" s="625">
        <f t="shared" ref="H1205" si="1155">H1206+H1208</f>
        <v>0</v>
      </c>
      <c r="I1205" s="34">
        <v>2</v>
      </c>
      <c r="J1205" s="26"/>
    </row>
    <row r="1206" spans="1:10">
      <c r="A1206" s="210">
        <v>311</v>
      </c>
      <c r="B1206" s="211" t="s">
        <v>45</v>
      </c>
      <c r="C1206" s="221">
        <f t="shared" ref="C1206" si="1156">C1207</f>
        <v>0</v>
      </c>
      <c r="D1206" s="626">
        <v>0</v>
      </c>
      <c r="F1206" s="626">
        <f t="shared" ref="F1206:H1206" si="1157">F1207</f>
        <v>0</v>
      </c>
      <c r="G1206" s="626">
        <f t="shared" si="1157"/>
        <v>0</v>
      </c>
      <c r="H1206" s="626">
        <f t="shared" si="1157"/>
        <v>0</v>
      </c>
      <c r="I1206" s="34">
        <v>3</v>
      </c>
      <c r="J1206" s="26"/>
    </row>
    <row r="1207" spans="1:10">
      <c r="A1207" s="212">
        <v>3111</v>
      </c>
      <c r="B1207" s="216" t="s">
        <v>46</v>
      </c>
      <c r="C1207" s="245"/>
      <c r="D1207" s="175">
        <v>0</v>
      </c>
      <c r="F1207" s="634"/>
      <c r="G1207" s="634"/>
      <c r="H1207" s="634"/>
      <c r="I1207" s="34">
        <v>4</v>
      </c>
      <c r="J1207" s="26"/>
    </row>
    <row r="1208" spans="1:10">
      <c r="A1208" s="210">
        <v>313</v>
      </c>
      <c r="B1208" s="211" t="s">
        <v>48</v>
      </c>
      <c r="C1208" s="221">
        <f t="shared" ref="C1208" si="1158">C1209</f>
        <v>0</v>
      </c>
      <c r="D1208" s="626">
        <v>0</v>
      </c>
      <c r="F1208" s="626">
        <f t="shared" ref="F1208:H1208" si="1159">F1209</f>
        <v>0</v>
      </c>
      <c r="G1208" s="626">
        <f t="shared" si="1159"/>
        <v>0</v>
      </c>
      <c r="H1208" s="626">
        <f t="shared" si="1159"/>
        <v>0</v>
      </c>
      <c r="I1208" s="34">
        <v>3</v>
      </c>
      <c r="J1208" s="26"/>
    </row>
    <row r="1209" spans="1:10">
      <c r="A1209" s="212">
        <v>3132</v>
      </c>
      <c r="B1209" s="216" t="s">
        <v>49</v>
      </c>
      <c r="C1209" s="245"/>
      <c r="D1209" s="175">
        <v>0</v>
      </c>
      <c r="F1209" s="634"/>
      <c r="G1209" s="634"/>
      <c r="H1209" s="634"/>
      <c r="I1209" s="34">
        <v>4</v>
      </c>
      <c r="J1209" s="26"/>
    </row>
    <row r="1210" spans="1:10">
      <c r="A1210" s="208">
        <v>32</v>
      </c>
      <c r="B1210" s="209" t="s">
        <v>16</v>
      </c>
      <c r="C1210" s="220">
        <f t="shared" ref="C1210" si="1160">C1211+C1214</f>
        <v>0</v>
      </c>
      <c r="D1210" s="625">
        <v>0</v>
      </c>
      <c r="F1210" s="625">
        <f t="shared" ref="F1210:G1210" si="1161">F1211+F1214</f>
        <v>0</v>
      </c>
      <c r="G1210" s="625">
        <f t="shared" si="1161"/>
        <v>0</v>
      </c>
      <c r="H1210" s="625">
        <f t="shared" ref="H1210" si="1162">H1211+H1214</f>
        <v>0</v>
      </c>
      <c r="I1210" s="34">
        <v>2</v>
      </c>
      <c r="J1210" s="26"/>
    </row>
    <row r="1211" spans="1:10">
      <c r="A1211" s="210">
        <v>323</v>
      </c>
      <c r="B1211" s="211" t="s">
        <v>17</v>
      </c>
      <c r="C1211" s="221">
        <f t="shared" ref="C1211" si="1163">C1212+C1213</f>
        <v>0</v>
      </c>
      <c r="D1211" s="626">
        <v>0</v>
      </c>
      <c r="F1211" s="626">
        <f t="shared" ref="F1211:G1211" si="1164">F1212+F1213</f>
        <v>0</v>
      </c>
      <c r="G1211" s="626">
        <f t="shared" si="1164"/>
        <v>0</v>
      </c>
      <c r="H1211" s="626">
        <f t="shared" ref="H1211" si="1165">H1212+H1213</f>
        <v>0</v>
      </c>
      <c r="I1211" s="34">
        <v>3</v>
      </c>
      <c r="J1211" s="26"/>
    </row>
    <row r="1212" spans="1:10">
      <c r="A1212" s="212">
        <v>3231</v>
      </c>
      <c r="B1212" s="216" t="s">
        <v>18</v>
      </c>
      <c r="C1212" s="245"/>
      <c r="D1212" s="175">
        <v>0</v>
      </c>
      <c r="F1212" s="634"/>
      <c r="G1212" s="634"/>
      <c r="H1212" s="634"/>
      <c r="I1212" s="34">
        <v>4</v>
      </c>
      <c r="J1212" s="26"/>
    </row>
    <row r="1213" spans="1:10">
      <c r="A1213" s="212">
        <v>3239</v>
      </c>
      <c r="B1213" s="216" t="s">
        <v>21</v>
      </c>
      <c r="C1213" s="245"/>
      <c r="D1213" s="175">
        <v>0</v>
      </c>
      <c r="F1213" s="634"/>
      <c r="G1213" s="634"/>
      <c r="H1213" s="634"/>
      <c r="I1213" s="34">
        <v>4</v>
      </c>
      <c r="J1213" s="26"/>
    </row>
    <row r="1214" spans="1:10">
      <c r="A1214" s="210">
        <v>329</v>
      </c>
      <c r="B1214" s="211" t="s">
        <v>23</v>
      </c>
      <c r="C1214" s="221">
        <f t="shared" ref="C1214" si="1166">C1215</f>
        <v>0</v>
      </c>
      <c r="D1214" s="626">
        <v>0</v>
      </c>
      <c r="F1214" s="626">
        <f t="shared" ref="F1214:H1214" si="1167">F1215</f>
        <v>0</v>
      </c>
      <c r="G1214" s="626">
        <f t="shared" si="1167"/>
        <v>0</v>
      </c>
      <c r="H1214" s="626">
        <f t="shared" si="1167"/>
        <v>0</v>
      </c>
      <c r="I1214" s="34">
        <v>3</v>
      </c>
      <c r="J1214" s="26"/>
    </row>
    <row r="1215" spans="1:10">
      <c r="A1215" s="212">
        <v>3293</v>
      </c>
      <c r="B1215" s="216" t="s">
        <v>29</v>
      </c>
      <c r="C1215" s="245"/>
      <c r="D1215" s="175">
        <v>0</v>
      </c>
      <c r="F1215" s="634"/>
      <c r="G1215" s="634"/>
      <c r="H1215" s="634"/>
      <c r="I1215" s="34">
        <v>4</v>
      </c>
      <c r="J1215" s="26"/>
    </row>
    <row r="1216" spans="1:10" ht="28.5">
      <c r="A1216" s="203" t="s">
        <v>187</v>
      </c>
      <c r="B1216" s="204" t="s">
        <v>188</v>
      </c>
      <c r="C1216" s="205">
        <f t="shared" ref="C1216" si="1168">C1217+C1227</f>
        <v>0</v>
      </c>
      <c r="D1216" s="205">
        <v>0</v>
      </c>
      <c r="F1216" s="205">
        <f t="shared" ref="F1216:G1216" si="1169">F1217+F1227</f>
        <v>0</v>
      </c>
      <c r="G1216" s="205">
        <f t="shared" si="1169"/>
        <v>0</v>
      </c>
      <c r="H1216" s="205">
        <f t="shared" ref="H1216" si="1170">H1217+H1227</f>
        <v>0</v>
      </c>
      <c r="I1216" s="34" t="s">
        <v>8</v>
      </c>
      <c r="J1216" s="26"/>
    </row>
    <row r="1217" spans="1:10">
      <c r="A1217" s="206">
        <v>12</v>
      </c>
      <c r="B1217" s="207" t="s">
        <v>61</v>
      </c>
      <c r="C1217" s="31">
        <f t="shared" ref="C1217" si="1171">C1218+C1223</f>
        <v>0</v>
      </c>
      <c r="D1217" s="31">
        <v>0</v>
      </c>
      <c r="F1217" s="31">
        <f t="shared" ref="F1217:G1217" si="1172">F1218+F1223</f>
        <v>0</v>
      </c>
      <c r="G1217" s="31">
        <f t="shared" si="1172"/>
        <v>0</v>
      </c>
      <c r="H1217" s="31">
        <f t="shared" ref="H1217" si="1173">H1218+H1223</f>
        <v>0</v>
      </c>
      <c r="I1217" s="34" t="s">
        <v>62</v>
      </c>
      <c r="J1217" s="26"/>
    </row>
    <row r="1218" spans="1:10">
      <c r="A1218" s="208">
        <v>31</v>
      </c>
      <c r="B1218" s="209" t="s">
        <v>44</v>
      </c>
      <c r="C1218" s="220">
        <f t="shared" ref="C1218" si="1174">C1219+C1221</f>
        <v>0</v>
      </c>
      <c r="D1218" s="625">
        <v>0</v>
      </c>
      <c r="F1218" s="625">
        <f t="shared" ref="F1218:G1218" si="1175">F1219+F1221</f>
        <v>0</v>
      </c>
      <c r="G1218" s="625">
        <f t="shared" si="1175"/>
        <v>0</v>
      </c>
      <c r="H1218" s="625">
        <f t="shared" ref="H1218" si="1176">H1219+H1221</f>
        <v>0</v>
      </c>
      <c r="I1218" s="34">
        <v>2</v>
      </c>
      <c r="J1218" s="26"/>
    </row>
    <row r="1219" spans="1:10">
      <c r="A1219" s="210">
        <v>311</v>
      </c>
      <c r="B1219" s="211" t="s">
        <v>45</v>
      </c>
      <c r="C1219" s="221">
        <f t="shared" ref="C1219" si="1177">C1220</f>
        <v>0</v>
      </c>
      <c r="D1219" s="626">
        <v>0</v>
      </c>
      <c r="F1219" s="626">
        <f t="shared" ref="F1219:H1219" si="1178">F1220</f>
        <v>0</v>
      </c>
      <c r="G1219" s="626">
        <f t="shared" si="1178"/>
        <v>0</v>
      </c>
      <c r="H1219" s="626">
        <f t="shared" si="1178"/>
        <v>0</v>
      </c>
      <c r="I1219" s="34">
        <v>3</v>
      </c>
      <c r="J1219" s="26"/>
    </row>
    <row r="1220" spans="1:10">
      <c r="A1220" s="212">
        <v>3111</v>
      </c>
      <c r="B1220" s="216" t="s">
        <v>46</v>
      </c>
      <c r="C1220" s="245"/>
      <c r="D1220" s="175">
        <v>0</v>
      </c>
      <c r="F1220" s="634"/>
      <c r="G1220" s="634"/>
      <c r="H1220" s="634"/>
      <c r="I1220" s="34">
        <v>4</v>
      </c>
      <c r="J1220" s="26"/>
    </row>
    <row r="1221" spans="1:10">
      <c r="A1221" s="210">
        <v>313</v>
      </c>
      <c r="B1221" s="211" t="s">
        <v>48</v>
      </c>
      <c r="C1221" s="221">
        <f t="shared" ref="C1221" si="1179">C1222</f>
        <v>0</v>
      </c>
      <c r="D1221" s="626">
        <v>0</v>
      </c>
      <c r="F1221" s="626">
        <f t="shared" ref="F1221:H1221" si="1180">F1222</f>
        <v>0</v>
      </c>
      <c r="G1221" s="626">
        <f t="shared" si="1180"/>
        <v>0</v>
      </c>
      <c r="H1221" s="626">
        <f t="shared" si="1180"/>
        <v>0</v>
      </c>
      <c r="I1221" s="34">
        <v>3</v>
      </c>
      <c r="J1221" s="26"/>
    </row>
    <row r="1222" spans="1:10">
      <c r="A1222" s="212">
        <v>3132</v>
      </c>
      <c r="B1222" s="216" t="s">
        <v>49</v>
      </c>
      <c r="C1222" s="245"/>
      <c r="D1222" s="175">
        <v>0</v>
      </c>
      <c r="F1222" s="634"/>
      <c r="G1222" s="634"/>
      <c r="H1222" s="634"/>
      <c r="I1222" s="34">
        <v>4</v>
      </c>
      <c r="J1222" s="26"/>
    </row>
    <row r="1223" spans="1:10">
      <c r="A1223" s="208">
        <v>32</v>
      </c>
      <c r="B1223" s="209" t="s">
        <v>16</v>
      </c>
      <c r="C1223" s="220">
        <f t="shared" ref="C1223" si="1181">C1224</f>
        <v>0</v>
      </c>
      <c r="D1223" s="625">
        <v>0</v>
      </c>
      <c r="F1223" s="625">
        <f t="shared" ref="F1223:H1223" si="1182">F1224</f>
        <v>0</v>
      </c>
      <c r="G1223" s="625">
        <f t="shared" si="1182"/>
        <v>0</v>
      </c>
      <c r="H1223" s="625">
        <f t="shared" si="1182"/>
        <v>0</v>
      </c>
      <c r="I1223" s="34">
        <v>2</v>
      </c>
      <c r="J1223" s="26"/>
    </row>
    <row r="1224" spans="1:10">
      <c r="A1224" s="210">
        <v>321</v>
      </c>
      <c r="B1224" s="211" t="s">
        <v>27</v>
      </c>
      <c r="C1224" s="221">
        <f t="shared" ref="C1224" si="1183">C1225+C1226</f>
        <v>0</v>
      </c>
      <c r="D1224" s="626">
        <v>0</v>
      </c>
      <c r="F1224" s="626">
        <f t="shared" ref="F1224:G1224" si="1184">F1225+F1226</f>
        <v>0</v>
      </c>
      <c r="G1224" s="626">
        <f t="shared" si="1184"/>
        <v>0</v>
      </c>
      <c r="H1224" s="626">
        <f t="shared" ref="H1224" si="1185">H1225+H1226</f>
        <v>0</v>
      </c>
      <c r="I1224" s="34">
        <v>3</v>
      </c>
      <c r="J1224" s="26"/>
    </row>
    <row r="1225" spans="1:10">
      <c r="A1225" s="212">
        <v>3211</v>
      </c>
      <c r="B1225" s="216" t="s">
        <v>28</v>
      </c>
      <c r="C1225" s="245"/>
      <c r="D1225" s="175">
        <v>0</v>
      </c>
      <c r="F1225" s="634"/>
      <c r="G1225" s="634"/>
      <c r="H1225" s="634"/>
      <c r="I1225" s="34">
        <v>4</v>
      </c>
      <c r="J1225" s="26"/>
    </row>
    <row r="1226" spans="1:10">
      <c r="A1226" s="212">
        <v>3213</v>
      </c>
      <c r="B1226" s="216" t="s">
        <v>54</v>
      </c>
      <c r="C1226" s="245"/>
      <c r="D1226" s="175">
        <v>0</v>
      </c>
      <c r="F1226" s="634"/>
      <c r="G1226" s="634"/>
      <c r="H1226" s="634"/>
      <c r="I1226" s="34">
        <v>4</v>
      </c>
      <c r="J1226" s="26"/>
    </row>
    <row r="1227" spans="1:10">
      <c r="A1227" s="206">
        <v>563</v>
      </c>
      <c r="B1227" s="207" t="s">
        <v>326</v>
      </c>
      <c r="C1227" s="31">
        <f t="shared" ref="C1227" si="1186">C1228+C1233</f>
        <v>0</v>
      </c>
      <c r="D1227" s="31">
        <v>0</v>
      </c>
      <c r="F1227" s="31">
        <f t="shared" ref="F1227:G1227" si="1187">F1228+F1233</f>
        <v>0</v>
      </c>
      <c r="G1227" s="31">
        <f t="shared" si="1187"/>
        <v>0</v>
      </c>
      <c r="H1227" s="31">
        <f t="shared" ref="H1227" si="1188">H1228+H1233</f>
        <v>0</v>
      </c>
      <c r="I1227" s="34" t="s">
        <v>104</v>
      </c>
      <c r="J1227" s="26"/>
    </row>
    <row r="1228" spans="1:10">
      <c r="A1228" s="208">
        <v>31</v>
      </c>
      <c r="B1228" s="209" t="s">
        <v>44</v>
      </c>
      <c r="C1228" s="220">
        <f t="shared" ref="C1228" si="1189">C1229+C1231</f>
        <v>0</v>
      </c>
      <c r="D1228" s="625">
        <v>0</v>
      </c>
      <c r="F1228" s="625">
        <f t="shared" ref="F1228:G1228" si="1190">F1229+F1231</f>
        <v>0</v>
      </c>
      <c r="G1228" s="625">
        <f t="shared" si="1190"/>
        <v>0</v>
      </c>
      <c r="H1228" s="625">
        <f t="shared" ref="H1228" si="1191">H1229+H1231</f>
        <v>0</v>
      </c>
      <c r="I1228" s="34">
        <v>2</v>
      </c>
      <c r="J1228" s="26"/>
    </row>
    <row r="1229" spans="1:10">
      <c r="A1229" s="210">
        <v>311</v>
      </c>
      <c r="B1229" s="211" t="s">
        <v>45</v>
      </c>
      <c r="C1229" s="221">
        <f t="shared" ref="C1229" si="1192">C1230</f>
        <v>0</v>
      </c>
      <c r="D1229" s="626">
        <v>0</v>
      </c>
      <c r="F1229" s="626">
        <f t="shared" ref="F1229:H1229" si="1193">F1230</f>
        <v>0</v>
      </c>
      <c r="G1229" s="626">
        <f t="shared" si="1193"/>
        <v>0</v>
      </c>
      <c r="H1229" s="626">
        <f t="shared" si="1193"/>
        <v>0</v>
      </c>
      <c r="I1229" s="34">
        <v>3</v>
      </c>
      <c r="J1229" s="26"/>
    </row>
    <row r="1230" spans="1:10">
      <c r="A1230" s="212">
        <v>3111</v>
      </c>
      <c r="B1230" s="216" t="s">
        <v>46</v>
      </c>
      <c r="C1230" s="245"/>
      <c r="D1230" s="175">
        <v>0</v>
      </c>
      <c r="F1230" s="634"/>
      <c r="G1230" s="634"/>
      <c r="H1230" s="634"/>
      <c r="I1230" s="34">
        <v>4</v>
      </c>
      <c r="J1230" s="26"/>
    </row>
    <row r="1231" spans="1:10">
      <c r="A1231" s="210">
        <v>313</v>
      </c>
      <c r="B1231" s="211" t="s">
        <v>48</v>
      </c>
      <c r="C1231" s="221">
        <f t="shared" ref="C1231" si="1194">C1232</f>
        <v>0</v>
      </c>
      <c r="D1231" s="626">
        <v>0</v>
      </c>
      <c r="F1231" s="626">
        <f t="shared" ref="F1231:H1231" si="1195">F1232</f>
        <v>0</v>
      </c>
      <c r="G1231" s="626">
        <f t="shared" si="1195"/>
        <v>0</v>
      </c>
      <c r="H1231" s="626">
        <f t="shared" si="1195"/>
        <v>0</v>
      </c>
      <c r="I1231" s="34">
        <v>3</v>
      </c>
      <c r="J1231" s="26"/>
    </row>
    <row r="1232" spans="1:10">
      <c r="A1232" s="212">
        <v>3132</v>
      </c>
      <c r="B1232" s="216" t="s">
        <v>49</v>
      </c>
      <c r="C1232" s="245"/>
      <c r="D1232" s="175">
        <v>0</v>
      </c>
      <c r="F1232" s="634"/>
      <c r="G1232" s="634"/>
      <c r="H1232" s="634"/>
      <c r="I1232" s="34">
        <v>4</v>
      </c>
      <c r="J1232" s="26"/>
    </row>
    <row r="1233" spans="1:10">
      <c r="A1233" s="208">
        <v>32</v>
      </c>
      <c r="B1233" s="209" t="s">
        <v>16</v>
      </c>
      <c r="C1233" s="220">
        <f t="shared" ref="C1233" si="1196">C1234+C1237</f>
        <v>0</v>
      </c>
      <c r="D1233" s="625">
        <v>0</v>
      </c>
      <c r="F1233" s="625">
        <f t="shared" ref="F1233:G1233" si="1197">F1234+F1237</f>
        <v>0</v>
      </c>
      <c r="G1233" s="625">
        <f t="shared" si="1197"/>
        <v>0</v>
      </c>
      <c r="H1233" s="625">
        <f t="shared" ref="H1233" si="1198">H1234+H1237</f>
        <v>0</v>
      </c>
      <c r="I1233" s="34">
        <v>2</v>
      </c>
      <c r="J1233" s="26"/>
    </row>
    <row r="1234" spans="1:10">
      <c r="A1234" s="210">
        <v>321</v>
      </c>
      <c r="B1234" s="211" t="s">
        <v>27</v>
      </c>
      <c r="C1234" s="221">
        <f t="shared" ref="C1234" si="1199">C1235+C1236</f>
        <v>0</v>
      </c>
      <c r="D1234" s="626">
        <v>0</v>
      </c>
      <c r="F1234" s="626">
        <f t="shared" ref="F1234:G1234" si="1200">F1235+F1236</f>
        <v>0</v>
      </c>
      <c r="G1234" s="626">
        <f t="shared" si="1200"/>
        <v>0</v>
      </c>
      <c r="H1234" s="626">
        <f t="shared" ref="H1234" si="1201">H1235+H1236</f>
        <v>0</v>
      </c>
      <c r="I1234" s="34">
        <v>3</v>
      </c>
      <c r="J1234" s="26"/>
    </row>
    <row r="1235" spans="1:10">
      <c r="A1235" s="212">
        <v>3211</v>
      </c>
      <c r="B1235" s="216" t="s">
        <v>28</v>
      </c>
      <c r="C1235" s="245"/>
      <c r="D1235" s="175">
        <v>0</v>
      </c>
      <c r="F1235" s="634"/>
      <c r="G1235" s="634"/>
      <c r="H1235" s="634"/>
      <c r="I1235" s="34">
        <v>4</v>
      </c>
      <c r="J1235" s="26"/>
    </row>
    <row r="1236" spans="1:10">
      <c r="A1236" s="212">
        <v>3213</v>
      </c>
      <c r="B1236" s="216" t="s">
        <v>54</v>
      </c>
      <c r="C1236" s="245"/>
      <c r="D1236" s="175">
        <v>0</v>
      </c>
      <c r="F1236" s="634"/>
      <c r="G1236" s="634"/>
      <c r="H1236" s="634"/>
      <c r="I1236" s="34">
        <v>4</v>
      </c>
      <c r="J1236" s="26"/>
    </row>
    <row r="1237" spans="1:10">
      <c r="A1237" s="210">
        <v>323</v>
      </c>
      <c r="B1237" s="211" t="s">
        <v>17</v>
      </c>
      <c r="C1237" s="221">
        <f t="shared" ref="C1237" si="1202">C1238</f>
        <v>0</v>
      </c>
      <c r="D1237" s="626">
        <v>0</v>
      </c>
      <c r="F1237" s="626">
        <f t="shared" ref="F1237:H1237" si="1203">F1238</f>
        <v>0</v>
      </c>
      <c r="G1237" s="626">
        <f t="shared" si="1203"/>
        <v>0</v>
      </c>
      <c r="H1237" s="626">
        <f t="shared" si="1203"/>
        <v>0</v>
      </c>
      <c r="I1237" s="34">
        <v>3</v>
      </c>
      <c r="J1237" s="26"/>
    </row>
    <row r="1238" spans="1:10" ht="15" thickBot="1">
      <c r="A1238" s="212">
        <v>3239</v>
      </c>
      <c r="B1238" s="216" t="s">
        <v>21</v>
      </c>
      <c r="C1238" s="245"/>
      <c r="D1238" s="175">
        <v>0</v>
      </c>
      <c r="F1238" s="634"/>
      <c r="G1238" s="634"/>
      <c r="H1238" s="634"/>
      <c r="I1238" s="34">
        <v>4</v>
      </c>
      <c r="J1238" s="26"/>
    </row>
    <row r="1239" spans="1:10">
      <c r="A1239" s="297" t="s">
        <v>189</v>
      </c>
      <c r="B1239" s="298" t="s">
        <v>190</v>
      </c>
      <c r="C1239" s="205">
        <f t="shared" ref="C1239" si="1204">C1240</f>
        <v>108669</v>
      </c>
      <c r="D1239" s="205">
        <v>118425</v>
      </c>
      <c r="F1239" s="205">
        <f t="shared" ref="F1239:H1239" si="1205">F1240</f>
        <v>0</v>
      </c>
      <c r="G1239" s="205">
        <f t="shared" si="1205"/>
        <v>0</v>
      </c>
      <c r="H1239" s="205">
        <f t="shared" si="1205"/>
        <v>0</v>
      </c>
      <c r="I1239" s="34" t="s">
        <v>8</v>
      </c>
      <c r="J1239" s="299"/>
    </row>
    <row r="1240" spans="1:10">
      <c r="A1240" s="300">
        <v>51</v>
      </c>
      <c r="B1240" s="301" t="s">
        <v>25</v>
      </c>
      <c r="C1240" s="31">
        <f t="shared" ref="C1240" si="1206">C1241+C1246+C1252</f>
        <v>108669</v>
      </c>
      <c r="D1240" s="31">
        <v>118425</v>
      </c>
      <c r="F1240" s="31">
        <f t="shared" ref="F1240:G1240" si="1207">F1241+F1246+F1252</f>
        <v>0</v>
      </c>
      <c r="G1240" s="31">
        <f t="shared" si="1207"/>
        <v>0</v>
      </c>
      <c r="H1240" s="31">
        <f t="shared" ref="H1240" si="1208">H1241+H1246+H1252</f>
        <v>0</v>
      </c>
      <c r="I1240" s="34" t="s">
        <v>26</v>
      </c>
      <c r="J1240" s="302"/>
    </row>
    <row r="1241" spans="1:10">
      <c r="A1241" s="303">
        <v>31</v>
      </c>
      <c r="B1241" s="279" t="s">
        <v>44</v>
      </c>
      <c r="C1241" s="182">
        <f t="shared" ref="C1241" si="1209">C1242+C1244</f>
        <v>63169</v>
      </c>
      <c r="D1241" s="32">
        <v>66179</v>
      </c>
      <c r="F1241" s="32">
        <f t="shared" ref="F1241:G1241" si="1210">F1242+F1244</f>
        <v>0</v>
      </c>
      <c r="G1241" s="32">
        <f t="shared" si="1210"/>
        <v>0</v>
      </c>
      <c r="H1241" s="32">
        <f t="shared" ref="H1241" si="1211">H1242+H1244</f>
        <v>0</v>
      </c>
      <c r="I1241" s="34">
        <v>2</v>
      </c>
      <c r="J1241" s="302"/>
    </row>
    <row r="1242" spans="1:10">
      <c r="A1242" s="304">
        <v>311</v>
      </c>
      <c r="B1242" s="281" t="s">
        <v>45</v>
      </c>
      <c r="C1242" s="30">
        <f t="shared" ref="C1242" si="1212">C1243</f>
        <v>54089</v>
      </c>
      <c r="D1242" s="30">
        <v>56673</v>
      </c>
      <c r="F1242" s="30">
        <f t="shared" ref="F1242:H1242" si="1213">F1243</f>
        <v>0</v>
      </c>
      <c r="G1242" s="30">
        <f t="shared" si="1213"/>
        <v>0</v>
      </c>
      <c r="H1242" s="30">
        <f t="shared" si="1213"/>
        <v>0</v>
      </c>
      <c r="I1242" s="34">
        <v>3</v>
      </c>
      <c r="J1242" s="302"/>
    </row>
    <row r="1243" spans="1:10">
      <c r="A1243" s="305">
        <v>3111</v>
      </c>
      <c r="B1243" s="19" t="s">
        <v>46</v>
      </c>
      <c r="C1243" s="29">
        <v>54089</v>
      </c>
      <c r="D1243" s="175">
        <v>56673</v>
      </c>
      <c r="F1243" s="175"/>
      <c r="G1243" s="175"/>
      <c r="H1243" s="175"/>
      <c r="I1243" s="34">
        <v>4</v>
      </c>
      <c r="J1243" s="302"/>
    </row>
    <row r="1244" spans="1:10">
      <c r="A1244" s="304">
        <v>313</v>
      </c>
      <c r="B1244" s="281" t="s">
        <v>48</v>
      </c>
      <c r="C1244" s="30">
        <f t="shared" ref="C1244" si="1214">C1245</f>
        <v>9080</v>
      </c>
      <c r="D1244" s="30">
        <v>9506</v>
      </c>
      <c r="F1244" s="30">
        <f t="shared" ref="F1244:H1244" si="1215">F1245</f>
        <v>0</v>
      </c>
      <c r="G1244" s="30">
        <f t="shared" si="1215"/>
        <v>0</v>
      </c>
      <c r="H1244" s="30">
        <f t="shared" si="1215"/>
        <v>0</v>
      </c>
      <c r="I1244" s="34">
        <v>3</v>
      </c>
      <c r="J1244" s="302"/>
    </row>
    <row r="1245" spans="1:10">
      <c r="A1245" s="305">
        <v>3132</v>
      </c>
      <c r="B1245" s="19" t="s">
        <v>49</v>
      </c>
      <c r="C1245" s="29">
        <v>9080</v>
      </c>
      <c r="D1245" s="175">
        <v>9506</v>
      </c>
      <c r="F1245" s="175"/>
      <c r="G1245" s="175"/>
      <c r="H1245" s="175"/>
      <c r="I1245" s="34">
        <v>4</v>
      </c>
      <c r="J1245" s="302"/>
    </row>
    <row r="1246" spans="1:10">
      <c r="A1246" s="303">
        <v>32</v>
      </c>
      <c r="B1246" s="279" t="s">
        <v>16</v>
      </c>
      <c r="C1246" s="182">
        <f t="shared" ref="C1246" si="1216">C1247+C1249</f>
        <v>40934</v>
      </c>
      <c r="D1246" s="32">
        <v>47680</v>
      </c>
      <c r="F1246" s="32">
        <f t="shared" ref="F1246:G1246" si="1217">F1247+F1249</f>
        <v>0</v>
      </c>
      <c r="G1246" s="32">
        <f t="shared" si="1217"/>
        <v>0</v>
      </c>
      <c r="H1246" s="32">
        <f t="shared" ref="H1246" si="1218">H1247+H1249</f>
        <v>0</v>
      </c>
      <c r="I1246" s="34">
        <v>2</v>
      </c>
      <c r="J1246" s="302"/>
    </row>
    <row r="1247" spans="1:10">
      <c r="A1247" s="304">
        <v>321</v>
      </c>
      <c r="B1247" s="281" t="s">
        <v>27</v>
      </c>
      <c r="C1247" s="30">
        <f t="shared" ref="C1247" si="1219">C1248</f>
        <v>3046</v>
      </c>
      <c r="D1247" s="30">
        <v>7841</v>
      </c>
      <c r="F1247" s="30">
        <f t="shared" ref="F1247:H1247" si="1220">F1248</f>
        <v>0</v>
      </c>
      <c r="G1247" s="30">
        <f t="shared" si="1220"/>
        <v>0</v>
      </c>
      <c r="H1247" s="30">
        <f t="shared" si="1220"/>
        <v>0</v>
      </c>
      <c r="I1247" s="34">
        <v>3</v>
      </c>
      <c r="J1247" s="302"/>
    </row>
    <row r="1248" spans="1:10">
      <c r="A1248" s="305">
        <v>3211</v>
      </c>
      <c r="B1248" s="19" t="s">
        <v>28</v>
      </c>
      <c r="C1248" s="29">
        <v>3046</v>
      </c>
      <c r="D1248" s="175">
        <v>7841</v>
      </c>
      <c r="F1248" s="175"/>
      <c r="G1248" s="175"/>
      <c r="H1248" s="175"/>
      <c r="I1248" s="34">
        <v>4</v>
      </c>
      <c r="J1248" s="302"/>
    </row>
    <row r="1249" spans="1:10">
      <c r="A1249" s="304">
        <v>323</v>
      </c>
      <c r="B1249" s="281" t="s">
        <v>27</v>
      </c>
      <c r="C1249" s="30">
        <f t="shared" ref="C1249" si="1221">C1250+C1251</f>
        <v>37888</v>
      </c>
      <c r="D1249" s="30">
        <v>39839</v>
      </c>
      <c r="F1249" s="30">
        <f t="shared" ref="F1249:G1249" si="1222">F1250+F1251</f>
        <v>0</v>
      </c>
      <c r="G1249" s="30">
        <f t="shared" si="1222"/>
        <v>0</v>
      </c>
      <c r="H1249" s="30">
        <f t="shared" ref="H1249" si="1223">H1250+H1251</f>
        <v>0</v>
      </c>
      <c r="I1249" s="34">
        <v>3</v>
      </c>
      <c r="J1249" s="302"/>
    </row>
    <row r="1250" spans="1:10">
      <c r="A1250" s="305">
        <v>3231</v>
      </c>
      <c r="B1250" s="19" t="s">
        <v>18</v>
      </c>
      <c r="C1250" s="29">
        <v>1609</v>
      </c>
      <c r="D1250" s="175">
        <v>1609</v>
      </c>
      <c r="F1250" s="175"/>
      <c r="G1250" s="175"/>
      <c r="H1250" s="175"/>
      <c r="I1250" s="34">
        <v>4</v>
      </c>
      <c r="J1250" s="302"/>
    </row>
    <row r="1251" spans="1:10">
      <c r="A1251" s="305">
        <v>3239</v>
      </c>
      <c r="B1251" s="19" t="s">
        <v>21</v>
      </c>
      <c r="C1251" s="29">
        <v>36279</v>
      </c>
      <c r="D1251" s="175">
        <v>38230</v>
      </c>
      <c r="F1251" s="175"/>
      <c r="G1251" s="175"/>
      <c r="H1251" s="175"/>
      <c r="I1251" s="34">
        <v>4</v>
      </c>
      <c r="J1251" s="302"/>
    </row>
    <row r="1252" spans="1:10" ht="28.5">
      <c r="A1252" s="303">
        <v>42</v>
      </c>
      <c r="B1252" s="279" t="s">
        <v>30</v>
      </c>
      <c r="C1252" s="182">
        <f t="shared" ref="C1252" si="1224">C1253</f>
        <v>4566</v>
      </c>
      <c r="D1252" s="32">
        <v>4566</v>
      </c>
      <c r="F1252" s="32">
        <f t="shared" ref="F1252:H1252" si="1225">F1253</f>
        <v>0</v>
      </c>
      <c r="G1252" s="32">
        <f t="shared" si="1225"/>
        <v>0</v>
      </c>
      <c r="H1252" s="32">
        <f t="shared" si="1225"/>
        <v>0</v>
      </c>
      <c r="I1252" s="34">
        <v>2</v>
      </c>
      <c r="J1252" s="302"/>
    </row>
    <row r="1253" spans="1:10">
      <c r="A1253" s="304">
        <v>422</v>
      </c>
      <c r="B1253" s="281" t="s">
        <v>57</v>
      </c>
      <c r="C1253" s="30">
        <f t="shared" ref="C1253" si="1226">C1254+C1255</f>
        <v>4566</v>
      </c>
      <c r="D1253" s="30">
        <v>4566</v>
      </c>
      <c r="F1253" s="30">
        <f t="shared" ref="F1253:G1253" si="1227">F1254+F1255</f>
        <v>0</v>
      </c>
      <c r="G1253" s="30">
        <f t="shared" si="1227"/>
        <v>0</v>
      </c>
      <c r="H1253" s="30">
        <f t="shared" ref="H1253" si="1228">H1254+H1255</f>
        <v>0</v>
      </c>
      <c r="I1253" s="34">
        <v>3</v>
      </c>
      <c r="J1253" s="302"/>
    </row>
    <row r="1254" spans="1:10">
      <c r="A1254" s="305">
        <v>4221</v>
      </c>
      <c r="B1254" s="19" t="s">
        <v>65</v>
      </c>
      <c r="C1254" s="29"/>
      <c r="D1254" s="175">
        <v>0</v>
      </c>
      <c r="F1254" s="175"/>
      <c r="G1254" s="175"/>
      <c r="H1254" s="175"/>
      <c r="I1254" s="34">
        <v>4</v>
      </c>
      <c r="J1254" s="302"/>
    </row>
    <row r="1255" spans="1:10" ht="15" thickBot="1">
      <c r="A1255" s="306">
        <v>4224</v>
      </c>
      <c r="B1255" s="307" t="s">
        <v>58</v>
      </c>
      <c r="C1255" s="29">
        <v>4566</v>
      </c>
      <c r="D1255" s="175">
        <v>4566</v>
      </c>
      <c r="F1255" s="175"/>
      <c r="G1255" s="175"/>
      <c r="H1255" s="175"/>
      <c r="I1255" s="34">
        <v>4</v>
      </c>
      <c r="J1255" s="308"/>
    </row>
    <row r="1256" spans="1:10" ht="29.25" thickTop="1">
      <c r="A1256" s="309" t="s">
        <v>191</v>
      </c>
      <c r="B1256" s="310" t="s">
        <v>192</v>
      </c>
      <c r="C1256" s="205">
        <f t="shared" ref="C1256" si="1229">C1257+C1277</f>
        <v>82734</v>
      </c>
      <c r="D1256" s="205">
        <v>83436</v>
      </c>
      <c r="F1256" s="205">
        <f t="shared" ref="F1256:G1256" si="1230">F1257+F1277</f>
        <v>0</v>
      </c>
      <c r="G1256" s="205">
        <f t="shared" si="1230"/>
        <v>0</v>
      </c>
      <c r="H1256" s="205">
        <f t="shared" ref="H1256" si="1231">H1257+H1277</f>
        <v>0</v>
      </c>
      <c r="I1256" s="34" t="s">
        <v>8</v>
      </c>
      <c r="J1256" s="299"/>
    </row>
    <row r="1257" spans="1:10">
      <c r="A1257" s="311">
        <v>12</v>
      </c>
      <c r="B1257" s="312" t="s">
        <v>61</v>
      </c>
      <c r="C1257" s="31">
        <f t="shared" ref="C1257" si="1232">C1258+C1263+C1274</f>
        <v>16547</v>
      </c>
      <c r="D1257" s="31">
        <v>16687</v>
      </c>
      <c r="F1257" s="31">
        <f t="shared" ref="F1257:G1257" si="1233">F1258+F1263+F1274</f>
        <v>0</v>
      </c>
      <c r="G1257" s="31">
        <f t="shared" si="1233"/>
        <v>0</v>
      </c>
      <c r="H1257" s="31">
        <f t="shared" ref="H1257" si="1234">H1258+H1263+H1274</f>
        <v>0</v>
      </c>
      <c r="I1257" s="34" t="s">
        <v>62</v>
      </c>
      <c r="J1257" s="302"/>
    </row>
    <row r="1258" spans="1:10">
      <c r="A1258" s="313">
        <v>31</v>
      </c>
      <c r="B1258" s="314" t="s">
        <v>44</v>
      </c>
      <c r="C1258" s="220">
        <f t="shared" ref="C1258" si="1235">C1259+C1261</f>
        <v>2400</v>
      </c>
      <c r="D1258" s="625">
        <v>2400</v>
      </c>
      <c r="F1258" s="625">
        <f t="shared" ref="F1258:G1258" si="1236">F1259+F1261</f>
        <v>0</v>
      </c>
      <c r="G1258" s="625">
        <f t="shared" si="1236"/>
        <v>0</v>
      </c>
      <c r="H1258" s="625">
        <f t="shared" ref="H1258" si="1237">H1259+H1261</f>
        <v>0</v>
      </c>
      <c r="I1258" s="34">
        <v>2</v>
      </c>
      <c r="J1258" s="302"/>
    </row>
    <row r="1259" spans="1:10">
      <c r="A1259" s="315">
        <v>311</v>
      </c>
      <c r="B1259" s="316" t="s">
        <v>45</v>
      </c>
      <c r="C1259" s="221">
        <f t="shared" ref="C1259" si="1238">C1260</f>
        <v>2060</v>
      </c>
      <c r="D1259" s="626">
        <v>2060</v>
      </c>
      <c r="F1259" s="626">
        <f t="shared" ref="F1259:H1259" si="1239">F1260</f>
        <v>0</v>
      </c>
      <c r="G1259" s="626">
        <f t="shared" si="1239"/>
        <v>0</v>
      </c>
      <c r="H1259" s="626">
        <f t="shared" si="1239"/>
        <v>0</v>
      </c>
      <c r="I1259" s="34">
        <v>3</v>
      </c>
      <c r="J1259" s="302"/>
    </row>
    <row r="1260" spans="1:10">
      <c r="A1260" s="317">
        <v>3111</v>
      </c>
      <c r="B1260" s="318" t="s">
        <v>46</v>
      </c>
      <c r="C1260" s="245">
        <v>2060</v>
      </c>
      <c r="D1260" s="175">
        <v>2060</v>
      </c>
      <c r="F1260" s="634"/>
      <c r="G1260" s="634"/>
      <c r="H1260" s="634"/>
      <c r="I1260" s="34">
        <v>4</v>
      </c>
      <c r="J1260" s="302"/>
    </row>
    <row r="1261" spans="1:10">
      <c r="A1261" s="315">
        <v>313</v>
      </c>
      <c r="B1261" s="316" t="s">
        <v>48</v>
      </c>
      <c r="C1261" s="221">
        <f t="shared" ref="C1261" si="1240">C1262</f>
        <v>340</v>
      </c>
      <c r="D1261" s="626">
        <v>340</v>
      </c>
      <c r="F1261" s="626">
        <f t="shared" ref="F1261:H1261" si="1241">F1262</f>
        <v>0</v>
      </c>
      <c r="G1261" s="626">
        <f t="shared" si="1241"/>
        <v>0</v>
      </c>
      <c r="H1261" s="626">
        <f t="shared" si="1241"/>
        <v>0</v>
      </c>
      <c r="I1261" s="34">
        <v>3</v>
      </c>
      <c r="J1261" s="302"/>
    </row>
    <row r="1262" spans="1:10">
      <c r="A1262" s="317">
        <v>3132</v>
      </c>
      <c r="B1262" s="318" t="s">
        <v>49</v>
      </c>
      <c r="C1262" s="245">
        <v>340</v>
      </c>
      <c r="D1262" s="175">
        <v>340</v>
      </c>
      <c r="F1262" s="634"/>
      <c r="G1262" s="634"/>
      <c r="H1262" s="634"/>
      <c r="I1262" s="34">
        <v>4</v>
      </c>
      <c r="J1262" s="302"/>
    </row>
    <row r="1263" spans="1:10">
      <c r="A1263" s="313">
        <v>32</v>
      </c>
      <c r="B1263" s="314" t="s">
        <v>16</v>
      </c>
      <c r="C1263" s="220">
        <f>C1264+C1266+C1268+C1272</f>
        <v>13304</v>
      </c>
      <c r="D1263" s="625">
        <v>13444</v>
      </c>
      <c r="F1263" s="625">
        <f>F1264+F1266+F1268+F1272</f>
        <v>0</v>
      </c>
      <c r="G1263" s="625">
        <f>G1264+G1266+G1268+G1272</f>
        <v>0</v>
      </c>
      <c r="H1263" s="625">
        <f>H1264+H1266+H1268+H1272</f>
        <v>0</v>
      </c>
      <c r="I1263" s="34">
        <v>2</v>
      </c>
      <c r="J1263" s="302"/>
    </row>
    <row r="1264" spans="1:10">
      <c r="A1264" s="315">
        <v>321</v>
      </c>
      <c r="B1264" s="316" t="s">
        <v>27</v>
      </c>
      <c r="C1264" s="221">
        <f t="shared" ref="C1264" si="1242">+C1265</f>
        <v>360</v>
      </c>
      <c r="D1264" s="626">
        <v>500</v>
      </c>
      <c r="F1264" s="626">
        <f t="shared" ref="F1264:H1264" si="1243">+F1265</f>
        <v>0</v>
      </c>
      <c r="G1264" s="626">
        <f t="shared" si="1243"/>
        <v>0</v>
      </c>
      <c r="H1264" s="626">
        <f t="shared" si="1243"/>
        <v>0</v>
      </c>
      <c r="I1264" s="34">
        <v>3</v>
      </c>
      <c r="J1264" s="302"/>
    </row>
    <row r="1265" spans="1:10">
      <c r="A1265" s="317">
        <v>3211</v>
      </c>
      <c r="B1265" s="318" t="s">
        <v>28</v>
      </c>
      <c r="C1265" s="245">
        <v>360</v>
      </c>
      <c r="D1265" s="175">
        <v>500</v>
      </c>
      <c r="F1265" s="634"/>
      <c r="G1265" s="634"/>
      <c r="H1265" s="634"/>
      <c r="I1265" s="34">
        <v>4</v>
      </c>
      <c r="J1265" s="302"/>
    </row>
    <row r="1266" spans="1:10">
      <c r="A1266" s="319">
        <v>322</v>
      </c>
      <c r="B1266" s="316" t="s">
        <v>42</v>
      </c>
      <c r="C1266" s="320">
        <f>SUM(C1267)</f>
        <v>3330</v>
      </c>
      <c r="D1266" s="642">
        <v>3330</v>
      </c>
      <c r="F1266" s="642">
        <f>SUM(F1267)</f>
        <v>0</v>
      </c>
      <c r="G1266" s="642">
        <f>SUM(G1267)</f>
        <v>0</v>
      </c>
      <c r="H1266" s="642">
        <f>SUM(H1267)</f>
        <v>0</v>
      </c>
      <c r="I1266" s="34">
        <v>3</v>
      </c>
      <c r="J1266" s="321"/>
    </row>
    <row r="1267" spans="1:10">
      <c r="A1267" s="322">
        <v>3222</v>
      </c>
      <c r="B1267" s="318" t="s">
        <v>91</v>
      </c>
      <c r="C1267" s="245">
        <v>3330</v>
      </c>
      <c r="D1267" s="175">
        <v>3330</v>
      </c>
      <c r="F1267" s="634"/>
      <c r="G1267" s="634"/>
      <c r="H1267" s="634"/>
      <c r="I1267" s="34">
        <v>4</v>
      </c>
      <c r="J1267" s="321"/>
    </row>
    <row r="1268" spans="1:10">
      <c r="A1268" s="315">
        <v>323</v>
      </c>
      <c r="B1268" s="316" t="s">
        <v>193</v>
      </c>
      <c r="C1268" s="221">
        <f t="shared" ref="C1268" si="1244">SUM(C1269:C1271)</f>
        <v>8281</v>
      </c>
      <c r="D1268" s="626">
        <v>8281</v>
      </c>
      <c r="F1268" s="626">
        <f t="shared" ref="F1268:G1268" si="1245">SUM(F1269:F1271)</f>
        <v>0</v>
      </c>
      <c r="G1268" s="626">
        <f t="shared" si="1245"/>
        <v>0</v>
      </c>
      <c r="H1268" s="626">
        <f t="shared" ref="H1268" si="1246">SUM(H1269:H1271)</f>
        <v>0</v>
      </c>
      <c r="I1268" s="34">
        <v>3</v>
      </c>
      <c r="J1268" s="26"/>
    </row>
    <row r="1269" spans="1:10">
      <c r="A1269" s="317">
        <v>3233</v>
      </c>
      <c r="B1269" s="318" t="s">
        <v>19</v>
      </c>
      <c r="C1269" s="245">
        <v>1000</v>
      </c>
      <c r="D1269" s="175">
        <v>1000</v>
      </c>
      <c r="F1269" s="634"/>
      <c r="G1269" s="634"/>
      <c r="H1269" s="634"/>
      <c r="I1269" s="34">
        <v>4</v>
      </c>
      <c r="J1269" s="302"/>
    </row>
    <row r="1270" spans="1:10">
      <c r="A1270" s="317">
        <v>3236</v>
      </c>
      <c r="B1270" s="318" t="s">
        <v>325</v>
      </c>
      <c r="C1270" s="245">
        <v>6235</v>
      </c>
      <c r="D1270" s="175">
        <v>6235</v>
      </c>
      <c r="F1270" s="634"/>
      <c r="G1270" s="634"/>
      <c r="H1270" s="634"/>
      <c r="I1270" s="34">
        <v>4</v>
      </c>
      <c r="J1270" s="302"/>
    </row>
    <row r="1271" spans="1:10">
      <c r="A1271" s="317">
        <v>3239</v>
      </c>
      <c r="B1271" s="318" t="s">
        <v>21</v>
      </c>
      <c r="C1271" s="245">
        <v>1046</v>
      </c>
      <c r="D1271" s="175">
        <v>1046</v>
      </c>
      <c r="F1271" s="634"/>
      <c r="G1271" s="634"/>
      <c r="H1271" s="634"/>
      <c r="I1271" s="34">
        <v>4</v>
      </c>
      <c r="J1271" s="302"/>
    </row>
    <row r="1272" spans="1:10">
      <c r="A1272" s="210">
        <v>329</v>
      </c>
      <c r="B1272" s="211" t="s">
        <v>23</v>
      </c>
      <c r="C1272" s="221">
        <f t="shared" ref="C1272" si="1247">C1273</f>
        <v>1333</v>
      </c>
      <c r="D1272" s="626">
        <v>1333</v>
      </c>
      <c r="F1272" s="626">
        <f t="shared" ref="F1272:H1272" si="1248">F1273</f>
        <v>0</v>
      </c>
      <c r="G1272" s="626">
        <f t="shared" si="1248"/>
        <v>0</v>
      </c>
      <c r="H1272" s="626">
        <f t="shared" si="1248"/>
        <v>0</v>
      </c>
      <c r="I1272" s="34">
        <v>3</v>
      </c>
      <c r="J1272" s="302"/>
    </row>
    <row r="1273" spans="1:10">
      <c r="A1273" s="212">
        <v>3293</v>
      </c>
      <c r="B1273" s="216" t="s">
        <v>29</v>
      </c>
      <c r="C1273" s="245">
        <v>1333</v>
      </c>
      <c r="D1273" s="175">
        <v>1333</v>
      </c>
      <c r="F1273" s="634"/>
      <c r="G1273" s="634"/>
      <c r="H1273" s="634"/>
      <c r="I1273" s="34">
        <v>4</v>
      </c>
      <c r="J1273" s="302"/>
    </row>
    <row r="1274" spans="1:10" ht="28.5">
      <c r="A1274" s="208">
        <v>42</v>
      </c>
      <c r="B1274" s="209" t="s">
        <v>30</v>
      </c>
      <c r="C1274" s="182">
        <f t="shared" ref="C1274:C1275" si="1249">C1275</f>
        <v>843</v>
      </c>
      <c r="D1274" s="32">
        <v>843</v>
      </c>
      <c r="F1274" s="32">
        <f t="shared" ref="F1274:H1275" si="1250">F1275</f>
        <v>0</v>
      </c>
      <c r="G1274" s="32">
        <f t="shared" si="1250"/>
        <v>0</v>
      </c>
      <c r="H1274" s="32">
        <f t="shared" si="1250"/>
        <v>0</v>
      </c>
      <c r="I1274" s="34">
        <v>2</v>
      </c>
      <c r="J1274" s="302"/>
    </row>
    <row r="1275" spans="1:10">
      <c r="A1275" s="210">
        <v>422</v>
      </c>
      <c r="B1275" s="211" t="s">
        <v>57</v>
      </c>
      <c r="C1275" s="30">
        <f t="shared" si="1249"/>
        <v>843</v>
      </c>
      <c r="D1275" s="30">
        <v>843</v>
      </c>
      <c r="F1275" s="30">
        <f t="shared" si="1250"/>
        <v>0</v>
      </c>
      <c r="G1275" s="30">
        <f t="shared" si="1250"/>
        <v>0</v>
      </c>
      <c r="H1275" s="30">
        <f t="shared" si="1250"/>
        <v>0</v>
      </c>
      <c r="I1275" s="34">
        <v>3</v>
      </c>
      <c r="J1275" s="302"/>
    </row>
    <row r="1276" spans="1:10">
      <c r="A1276" s="212">
        <v>4224</v>
      </c>
      <c r="B1276" s="216" t="s">
        <v>58</v>
      </c>
      <c r="C1276" s="29">
        <v>843</v>
      </c>
      <c r="D1276" s="175">
        <v>843</v>
      </c>
      <c r="F1276" s="175"/>
      <c r="G1276" s="175"/>
      <c r="H1276" s="175"/>
      <c r="I1276" s="34">
        <v>4</v>
      </c>
      <c r="J1276" s="302"/>
    </row>
    <row r="1277" spans="1:10">
      <c r="A1277" s="311">
        <v>51</v>
      </c>
      <c r="B1277" s="312" t="s">
        <v>25</v>
      </c>
      <c r="C1277" s="31">
        <f t="shared" ref="C1277" si="1251">+C1278+C1283+C1294</f>
        <v>66187</v>
      </c>
      <c r="D1277" s="31">
        <v>66749</v>
      </c>
      <c r="F1277" s="31">
        <f t="shared" ref="F1277:G1277" si="1252">+F1278+F1283+F1294</f>
        <v>0</v>
      </c>
      <c r="G1277" s="31">
        <f t="shared" si="1252"/>
        <v>0</v>
      </c>
      <c r="H1277" s="31">
        <f t="shared" ref="H1277" si="1253">+H1278+H1283+H1294</f>
        <v>0</v>
      </c>
      <c r="I1277" s="34" t="s">
        <v>26</v>
      </c>
      <c r="J1277" s="302"/>
    </row>
    <row r="1278" spans="1:10">
      <c r="A1278" s="313">
        <v>31</v>
      </c>
      <c r="B1278" s="314" t="s">
        <v>44</v>
      </c>
      <c r="C1278" s="220">
        <f t="shared" ref="C1278" si="1254">C1279+C1281</f>
        <v>9600</v>
      </c>
      <c r="D1278" s="625">
        <v>9600</v>
      </c>
      <c r="F1278" s="625">
        <f t="shared" ref="F1278:G1278" si="1255">F1279+F1281</f>
        <v>0</v>
      </c>
      <c r="G1278" s="625">
        <f t="shared" si="1255"/>
        <v>0</v>
      </c>
      <c r="H1278" s="625">
        <f t="shared" ref="H1278" si="1256">H1279+H1281</f>
        <v>0</v>
      </c>
      <c r="I1278" s="34">
        <v>2</v>
      </c>
      <c r="J1278" s="302"/>
    </row>
    <row r="1279" spans="1:10">
      <c r="A1279" s="315">
        <v>311</v>
      </c>
      <c r="B1279" s="316" t="s">
        <v>45</v>
      </c>
      <c r="C1279" s="221">
        <f t="shared" ref="C1279" si="1257">C1280</f>
        <v>8240</v>
      </c>
      <c r="D1279" s="626">
        <v>8240</v>
      </c>
      <c r="F1279" s="626">
        <f t="shared" ref="F1279:H1279" si="1258">F1280</f>
        <v>0</v>
      </c>
      <c r="G1279" s="626">
        <f t="shared" si="1258"/>
        <v>0</v>
      </c>
      <c r="H1279" s="626">
        <f t="shared" si="1258"/>
        <v>0</v>
      </c>
      <c r="I1279" s="34">
        <v>3</v>
      </c>
      <c r="J1279" s="302"/>
    </row>
    <row r="1280" spans="1:10">
      <c r="A1280" s="317">
        <v>3111</v>
      </c>
      <c r="B1280" s="318" t="s">
        <v>46</v>
      </c>
      <c r="C1280" s="245">
        <v>8240</v>
      </c>
      <c r="D1280" s="175">
        <v>8240</v>
      </c>
      <c r="F1280" s="634"/>
      <c r="G1280" s="634"/>
      <c r="H1280" s="634"/>
      <c r="I1280" s="34">
        <v>4</v>
      </c>
      <c r="J1280" s="302"/>
    </row>
    <row r="1281" spans="1:10">
      <c r="A1281" s="315">
        <v>313</v>
      </c>
      <c r="B1281" s="316" t="s">
        <v>48</v>
      </c>
      <c r="C1281" s="221">
        <f t="shared" ref="C1281" si="1259">C1282</f>
        <v>1360</v>
      </c>
      <c r="D1281" s="626">
        <v>1360</v>
      </c>
      <c r="F1281" s="626">
        <f t="shared" ref="F1281:H1281" si="1260">F1282</f>
        <v>0</v>
      </c>
      <c r="G1281" s="626">
        <f t="shared" si="1260"/>
        <v>0</v>
      </c>
      <c r="H1281" s="626">
        <f t="shared" si="1260"/>
        <v>0</v>
      </c>
      <c r="I1281" s="34">
        <v>3</v>
      </c>
      <c r="J1281" s="302"/>
    </row>
    <row r="1282" spans="1:10">
      <c r="A1282" s="317">
        <v>3132</v>
      </c>
      <c r="B1282" s="318" t="s">
        <v>49</v>
      </c>
      <c r="C1282" s="245">
        <v>1360</v>
      </c>
      <c r="D1282" s="175">
        <v>1360</v>
      </c>
      <c r="F1282" s="634"/>
      <c r="G1282" s="634"/>
      <c r="H1282" s="634"/>
      <c r="I1282" s="34">
        <v>4</v>
      </c>
      <c r="J1282" s="302"/>
    </row>
    <row r="1283" spans="1:10">
      <c r="A1283" s="313">
        <v>32</v>
      </c>
      <c r="B1283" s="314" t="s">
        <v>16</v>
      </c>
      <c r="C1283" s="220">
        <f>+C1284+C1286+C1288+C1292</f>
        <v>53215</v>
      </c>
      <c r="D1283" s="625">
        <v>53777</v>
      </c>
      <c r="F1283" s="625">
        <f>+F1284+F1286+F1288+F1292</f>
        <v>0</v>
      </c>
      <c r="G1283" s="625">
        <f>+G1284+G1286+G1288+G1292</f>
        <v>0</v>
      </c>
      <c r="H1283" s="625">
        <f>+H1284+H1286+H1288+H1292</f>
        <v>0</v>
      </c>
      <c r="I1283" s="34">
        <v>2</v>
      </c>
      <c r="J1283" s="302"/>
    </row>
    <row r="1284" spans="1:10">
      <c r="A1284" s="315">
        <v>321</v>
      </c>
      <c r="B1284" s="316" t="s">
        <v>27</v>
      </c>
      <c r="C1284" s="221">
        <f t="shared" ref="C1284" si="1261">C1285</f>
        <v>1438</v>
      </c>
      <c r="D1284" s="626">
        <v>2000</v>
      </c>
      <c r="F1284" s="626">
        <f t="shared" ref="F1284:H1284" si="1262">F1285</f>
        <v>0</v>
      </c>
      <c r="G1284" s="626">
        <f t="shared" si="1262"/>
        <v>0</v>
      </c>
      <c r="H1284" s="626">
        <f t="shared" si="1262"/>
        <v>0</v>
      </c>
      <c r="I1284" s="34">
        <v>3</v>
      </c>
      <c r="J1284" s="302"/>
    </row>
    <row r="1285" spans="1:10">
      <c r="A1285" s="317">
        <v>3211</v>
      </c>
      <c r="B1285" s="318" t="s">
        <v>28</v>
      </c>
      <c r="C1285" s="245">
        <v>1438</v>
      </c>
      <c r="D1285" s="175">
        <v>2000</v>
      </c>
      <c r="F1285" s="634"/>
      <c r="G1285" s="634"/>
      <c r="H1285" s="634"/>
      <c r="I1285" s="34">
        <v>4</v>
      </c>
      <c r="J1285" s="302"/>
    </row>
    <row r="1286" spans="1:10">
      <c r="A1286" s="319">
        <v>322</v>
      </c>
      <c r="B1286" s="316" t="s">
        <v>42</v>
      </c>
      <c r="C1286" s="320">
        <f>SUM(C1287)</f>
        <v>13320</v>
      </c>
      <c r="D1286" s="642">
        <v>13320</v>
      </c>
      <c r="F1286" s="642">
        <f>SUM(F1287)</f>
        <v>0</v>
      </c>
      <c r="G1286" s="642">
        <f>SUM(G1287)</f>
        <v>0</v>
      </c>
      <c r="H1286" s="642">
        <f>SUM(H1287)</f>
        <v>0</v>
      </c>
      <c r="I1286" s="34">
        <v>3</v>
      </c>
      <c r="J1286" s="302"/>
    </row>
    <row r="1287" spans="1:10">
      <c r="A1287" s="322">
        <v>3222</v>
      </c>
      <c r="B1287" s="318" t="s">
        <v>91</v>
      </c>
      <c r="C1287" s="245">
        <v>13320</v>
      </c>
      <c r="D1287" s="175">
        <v>13320</v>
      </c>
      <c r="F1287" s="634"/>
      <c r="G1287" s="634"/>
      <c r="H1287" s="634"/>
      <c r="I1287" s="34">
        <v>4</v>
      </c>
      <c r="J1287" s="302"/>
    </row>
    <row r="1288" spans="1:10">
      <c r="A1288" s="315">
        <v>323</v>
      </c>
      <c r="B1288" s="316" t="s">
        <v>17</v>
      </c>
      <c r="C1288" s="221">
        <f t="shared" ref="C1288" si="1263">SUM(C1289:C1291)</f>
        <v>33124</v>
      </c>
      <c r="D1288" s="626">
        <v>33124</v>
      </c>
      <c r="F1288" s="626">
        <f t="shared" ref="F1288:G1288" si="1264">SUM(F1289:F1291)</f>
        <v>0</v>
      </c>
      <c r="G1288" s="626">
        <f t="shared" si="1264"/>
        <v>0</v>
      </c>
      <c r="H1288" s="626">
        <f t="shared" ref="H1288" si="1265">SUM(H1289:H1291)</f>
        <v>0</v>
      </c>
      <c r="I1288" s="34">
        <v>3</v>
      </c>
      <c r="J1288" s="302"/>
    </row>
    <row r="1289" spans="1:10">
      <c r="A1289" s="317">
        <v>3233</v>
      </c>
      <c r="B1289" s="318" t="s">
        <v>19</v>
      </c>
      <c r="C1289" s="245">
        <v>4000</v>
      </c>
      <c r="D1289" s="175">
        <v>4000</v>
      </c>
      <c r="F1289" s="634"/>
      <c r="G1289" s="634"/>
      <c r="H1289" s="634"/>
      <c r="I1289" s="34">
        <v>4</v>
      </c>
      <c r="J1289" s="302"/>
    </row>
    <row r="1290" spans="1:10">
      <c r="A1290" s="317">
        <v>3236</v>
      </c>
      <c r="B1290" s="318" t="s">
        <v>325</v>
      </c>
      <c r="C1290" s="245">
        <v>24942</v>
      </c>
      <c r="D1290" s="175">
        <v>24942</v>
      </c>
      <c r="F1290" s="634"/>
      <c r="G1290" s="634"/>
      <c r="H1290" s="634"/>
      <c r="I1290" s="34">
        <v>4</v>
      </c>
      <c r="J1290" s="302"/>
    </row>
    <row r="1291" spans="1:10">
      <c r="A1291" s="317">
        <v>3239</v>
      </c>
      <c r="B1291" s="318" t="s">
        <v>21</v>
      </c>
      <c r="C1291" s="245">
        <v>4182</v>
      </c>
      <c r="D1291" s="175">
        <v>4182</v>
      </c>
      <c r="F1291" s="634"/>
      <c r="G1291" s="634"/>
      <c r="H1291" s="634"/>
      <c r="I1291" s="34">
        <v>4</v>
      </c>
      <c r="J1291" s="302"/>
    </row>
    <row r="1292" spans="1:10">
      <c r="A1292" s="210">
        <v>329</v>
      </c>
      <c r="B1292" s="211" t="s">
        <v>23</v>
      </c>
      <c r="C1292" s="221">
        <f t="shared" ref="C1292" si="1266">C1293</f>
        <v>5333</v>
      </c>
      <c r="D1292" s="626">
        <v>5333</v>
      </c>
      <c r="F1292" s="626">
        <f t="shared" ref="F1292:H1292" si="1267">F1293</f>
        <v>0</v>
      </c>
      <c r="G1292" s="626">
        <f t="shared" si="1267"/>
        <v>0</v>
      </c>
      <c r="H1292" s="626">
        <f t="shared" si="1267"/>
        <v>0</v>
      </c>
      <c r="I1292" s="34">
        <v>3</v>
      </c>
      <c r="J1292" s="302"/>
    </row>
    <row r="1293" spans="1:10" ht="15" thickBot="1">
      <c r="A1293" s="212">
        <v>3293</v>
      </c>
      <c r="B1293" s="216" t="s">
        <v>29</v>
      </c>
      <c r="C1293" s="245">
        <v>5333</v>
      </c>
      <c r="D1293" s="175">
        <v>5333</v>
      </c>
      <c r="F1293" s="634"/>
      <c r="G1293" s="634"/>
      <c r="H1293" s="634"/>
      <c r="I1293" s="34">
        <v>4</v>
      </c>
      <c r="J1293" s="308"/>
    </row>
    <row r="1294" spans="1:10" ht="28.5">
      <c r="A1294" s="208">
        <v>42</v>
      </c>
      <c r="B1294" s="209" t="s">
        <v>30</v>
      </c>
      <c r="C1294" s="182">
        <f t="shared" ref="C1294:C1295" si="1268">C1295</f>
        <v>3372</v>
      </c>
      <c r="D1294" s="32">
        <v>3372</v>
      </c>
      <c r="F1294" s="32">
        <f t="shared" ref="F1294:H1295" si="1269">F1295</f>
        <v>0</v>
      </c>
      <c r="G1294" s="32">
        <f t="shared" si="1269"/>
        <v>0</v>
      </c>
      <c r="H1294" s="32">
        <f t="shared" si="1269"/>
        <v>0</v>
      </c>
      <c r="I1294" s="34">
        <v>2</v>
      </c>
      <c r="J1294" s="26"/>
    </row>
    <row r="1295" spans="1:10">
      <c r="A1295" s="210">
        <v>422</v>
      </c>
      <c r="B1295" s="211" t="s">
        <v>57</v>
      </c>
      <c r="C1295" s="30">
        <f t="shared" si="1268"/>
        <v>3372</v>
      </c>
      <c r="D1295" s="30">
        <v>3372</v>
      </c>
      <c r="F1295" s="30">
        <f t="shared" si="1269"/>
        <v>0</v>
      </c>
      <c r="G1295" s="30">
        <f t="shared" si="1269"/>
        <v>0</v>
      </c>
      <c r="H1295" s="30">
        <f t="shared" si="1269"/>
        <v>0</v>
      </c>
      <c r="I1295" s="34">
        <v>3</v>
      </c>
      <c r="J1295" s="26"/>
    </row>
    <row r="1296" spans="1:10" ht="15" thickBot="1">
      <c r="A1296" s="212">
        <v>4224</v>
      </c>
      <c r="B1296" s="216" t="s">
        <v>58</v>
      </c>
      <c r="C1296" s="29">
        <v>3372</v>
      </c>
      <c r="D1296" s="175">
        <v>3372</v>
      </c>
      <c r="F1296" s="175"/>
      <c r="G1296" s="175"/>
      <c r="H1296" s="175"/>
      <c r="I1296" s="34">
        <v>4</v>
      </c>
      <c r="J1296" s="26"/>
    </row>
    <row r="1297" spans="1:10" ht="29.25" thickTop="1">
      <c r="A1297" s="309" t="s">
        <v>194</v>
      </c>
      <c r="B1297" s="310" t="s">
        <v>195</v>
      </c>
      <c r="C1297" s="205">
        <f t="shared" ref="C1297" si="1270">C1298+C1316</f>
        <v>99153</v>
      </c>
      <c r="D1297" s="205">
        <v>114153</v>
      </c>
      <c r="F1297" s="205">
        <f t="shared" ref="F1297:G1297" si="1271">F1298+F1316</f>
        <v>0</v>
      </c>
      <c r="G1297" s="205">
        <f t="shared" si="1271"/>
        <v>0</v>
      </c>
      <c r="H1297" s="205">
        <f t="shared" ref="H1297" si="1272">H1298+H1316</f>
        <v>0</v>
      </c>
      <c r="I1297" s="34" t="s">
        <v>8</v>
      </c>
      <c r="J1297" s="299"/>
    </row>
    <row r="1298" spans="1:10">
      <c r="A1298" s="311">
        <v>12</v>
      </c>
      <c r="B1298" s="312" t="s">
        <v>61</v>
      </c>
      <c r="C1298" s="31">
        <f t="shared" ref="C1298" si="1273">C1299+C1304+C1313</f>
        <v>29736</v>
      </c>
      <c r="D1298" s="31">
        <v>34236</v>
      </c>
      <c r="F1298" s="31">
        <f t="shared" ref="F1298:G1298" si="1274">F1299+F1304+F1313</f>
        <v>0</v>
      </c>
      <c r="G1298" s="31">
        <f t="shared" si="1274"/>
        <v>0</v>
      </c>
      <c r="H1298" s="31">
        <f t="shared" ref="H1298" si="1275">H1299+H1304+H1313</f>
        <v>0</v>
      </c>
      <c r="I1298" s="34" t="s">
        <v>62</v>
      </c>
      <c r="J1298" s="302"/>
    </row>
    <row r="1299" spans="1:10">
      <c r="A1299" s="313">
        <v>31</v>
      </c>
      <c r="B1299" s="314" t="s">
        <v>44</v>
      </c>
      <c r="C1299" s="220">
        <f t="shared" ref="C1299" si="1276">C1300+C1302</f>
        <v>17382</v>
      </c>
      <c r="D1299" s="625">
        <v>21882</v>
      </c>
      <c r="F1299" s="625">
        <f t="shared" ref="F1299:G1299" si="1277">F1300+F1302</f>
        <v>0</v>
      </c>
      <c r="G1299" s="625">
        <f t="shared" si="1277"/>
        <v>0</v>
      </c>
      <c r="H1299" s="625">
        <f t="shared" ref="H1299" si="1278">H1300+H1302</f>
        <v>0</v>
      </c>
      <c r="I1299" s="34">
        <v>2</v>
      </c>
      <c r="J1299" s="302"/>
    </row>
    <row r="1300" spans="1:10">
      <c r="A1300" s="315">
        <v>311</v>
      </c>
      <c r="B1300" s="316" t="s">
        <v>45</v>
      </c>
      <c r="C1300" s="221">
        <f t="shared" ref="C1300" si="1279">C1301</f>
        <v>14920</v>
      </c>
      <c r="D1300" s="626">
        <v>18783</v>
      </c>
      <c r="F1300" s="626">
        <f t="shared" ref="F1300:H1300" si="1280">F1301</f>
        <v>0</v>
      </c>
      <c r="G1300" s="626">
        <f t="shared" si="1280"/>
        <v>0</v>
      </c>
      <c r="H1300" s="626">
        <f t="shared" si="1280"/>
        <v>0</v>
      </c>
      <c r="I1300" s="34">
        <v>3</v>
      </c>
      <c r="J1300" s="302"/>
    </row>
    <row r="1301" spans="1:10">
      <c r="A1301" s="317">
        <v>3111</v>
      </c>
      <c r="B1301" s="318" t="s">
        <v>46</v>
      </c>
      <c r="C1301" s="245">
        <v>14920</v>
      </c>
      <c r="D1301" s="175">
        <v>18783</v>
      </c>
      <c r="F1301" s="634"/>
      <c r="G1301" s="634"/>
      <c r="H1301" s="634"/>
      <c r="I1301" s="34">
        <v>4</v>
      </c>
      <c r="J1301" s="302"/>
    </row>
    <row r="1302" spans="1:10">
      <c r="A1302" s="315">
        <v>313</v>
      </c>
      <c r="B1302" s="316" t="s">
        <v>48</v>
      </c>
      <c r="C1302" s="221">
        <f t="shared" ref="C1302" si="1281">C1303</f>
        <v>2462</v>
      </c>
      <c r="D1302" s="626">
        <v>3099</v>
      </c>
      <c r="F1302" s="626">
        <f t="shared" ref="F1302:H1302" si="1282">F1303</f>
        <v>0</v>
      </c>
      <c r="G1302" s="626">
        <f t="shared" si="1282"/>
        <v>0</v>
      </c>
      <c r="H1302" s="626">
        <f t="shared" si="1282"/>
        <v>0</v>
      </c>
      <c r="I1302" s="34">
        <v>3</v>
      </c>
      <c r="J1302" s="302"/>
    </row>
    <row r="1303" spans="1:10">
      <c r="A1303" s="317">
        <v>3132</v>
      </c>
      <c r="B1303" s="318" t="s">
        <v>49</v>
      </c>
      <c r="C1303" s="245">
        <v>2462</v>
      </c>
      <c r="D1303" s="175">
        <v>3099</v>
      </c>
      <c r="F1303" s="634"/>
      <c r="G1303" s="634"/>
      <c r="H1303" s="634"/>
      <c r="I1303" s="34">
        <v>4</v>
      </c>
      <c r="J1303" s="302"/>
    </row>
    <row r="1304" spans="1:10">
      <c r="A1304" s="313">
        <v>32</v>
      </c>
      <c r="B1304" s="314" t="s">
        <v>16</v>
      </c>
      <c r="C1304" s="220">
        <f t="shared" ref="C1304" si="1283">C1305+C1307+C1311</f>
        <v>9354</v>
      </c>
      <c r="D1304" s="625">
        <v>9354</v>
      </c>
      <c r="F1304" s="625">
        <f t="shared" ref="F1304:G1304" si="1284">F1305+F1307+F1311</f>
        <v>0</v>
      </c>
      <c r="G1304" s="625">
        <f t="shared" si="1284"/>
        <v>0</v>
      </c>
      <c r="H1304" s="625">
        <f t="shared" ref="H1304" si="1285">H1305+H1307+H1311</f>
        <v>0</v>
      </c>
      <c r="I1304" s="34">
        <v>2</v>
      </c>
      <c r="J1304" s="302"/>
    </row>
    <row r="1305" spans="1:10">
      <c r="A1305" s="315">
        <v>321</v>
      </c>
      <c r="B1305" s="316" t="s">
        <v>27</v>
      </c>
      <c r="C1305" s="221">
        <f>C1306</f>
        <v>1500</v>
      </c>
      <c r="D1305" s="626">
        <v>1500</v>
      </c>
      <c r="F1305" s="626">
        <f>F1306</f>
        <v>0</v>
      </c>
      <c r="G1305" s="626">
        <f>G1306</f>
        <v>0</v>
      </c>
      <c r="H1305" s="626">
        <f>H1306</f>
        <v>0</v>
      </c>
      <c r="I1305" s="34">
        <v>3</v>
      </c>
      <c r="J1305" s="302"/>
    </row>
    <row r="1306" spans="1:10">
      <c r="A1306" s="317">
        <v>3211</v>
      </c>
      <c r="B1306" s="318" t="s">
        <v>28</v>
      </c>
      <c r="C1306" s="245">
        <v>1500</v>
      </c>
      <c r="D1306" s="175">
        <v>1500</v>
      </c>
      <c r="F1306" s="634"/>
      <c r="G1306" s="634"/>
      <c r="H1306" s="634"/>
      <c r="I1306" s="34">
        <v>4</v>
      </c>
      <c r="J1306" s="302"/>
    </row>
    <row r="1307" spans="1:10">
      <c r="A1307" s="315">
        <v>323</v>
      </c>
      <c r="B1307" s="316" t="s">
        <v>193</v>
      </c>
      <c r="C1307" s="221">
        <f t="shared" ref="C1307" si="1286">SUM(C1308:C1310)</f>
        <v>6300</v>
      </c>
      <c r="D1307" s="626">
        <v>6300</v>
      </c>
      <c r="F1307" s="626">
        <f t="shared" ref="F1307:G1307" si="1287">SUM(F1308:F1310)</f>
        <v>0</v>
      </c>
      <c r="G1307" s="626">
        <f t="shared" si="1287"/>
        <v>0</v>
      </c>
      <c r="H1307" s="626">
        <f t="shared" ref="H1307" si="1288">SUM(H1308:H1310)</f>
        <v>0</v>
      </c>
      <c r="I1307" s="34">
        <v>3</v>
      </c>
      <c r="J1307" s="26"/>
    </row>
    <row r="1308" spans="1:10">
      <c r="A1308" s="317">
        <v>3233</v>
      </c>
      <c r="B1308" s="318" t="s">
        <v>19</v>
      </c>
      <c r="C1308" s="245">
        <v>450</v>
      </c>
      <c r="D1308" s="175">
        <v>450</v>
      </c>
      <c r="F1308" s="634"/>
      <c r="G1308" s="634"/>
      <c r="H1308" s="634"/>
      <c r="I1308" s="34">
        <v>4</v>
      </c>
      <c r="J1308" s="302"/>
    </row>
    <row r="1309" spans="1:10">
      <c r="A1309" s="317">
        <v>3237</v>
      </c>
      <c r="B1309" s="318" t="s">
        <v>196</v>
      </c>
      <c r="C1309" s="245">
        <v>2000</v>
      </c>
      <c r="D1309" s="175">
        <v>2000</v>
      </c>
      <c r="F1309" s="634"/>
      <c r="G1309" s="634"/>
      <c r="H1309" s="634"/>
      <c r="I1309" s="34">
        <v>4</v>
      </c>
      <c r="J1309" s="302"/>
    </row>
    <row r="1310" spans="1:10">
      <c r="A1310" s="317">
        <v>3239</v>
      </c>
      <c r="B1310" s="318" t="s">
        <v>21</v>
      </c>
      <c r="C1310" s="245">
        <v>3850</v>
      </c>
      <c r="D1310" s="175">
        <v>3850</v>
      </c>
      <c r="F1310" s="634"/>
      <c r="G1310" s="634"/>
      <c r="H1310" s="634"/>
      <c r="I1310" s="34">
        <v>4</v>
      </c>
      <c r="J1310" s="302"/>
    </row>
    <row r="1311" spans="1:10">
      <c r="A1311" s="210">
        <v>329</v>
      </c>
      <c r="B1311" s="211" t="s">
        <v>23</v>
      </c>
      <c r="C1311" s="221">
        <f t="shared" ref="C1311" si="1289">C1312</f>
        <v>1554</v>
      </c>
      <c r="D1311" s="626">
        <v>1554</v>
      </c>
      <c r="F1311" s="626">
        <f t="shared" ref="F1311:H1311" si="1290">F1312</f>
        <v>0</v>
      </c>
      <c r="G1311" s="626">
        <f t="shared" si="1290"/>
        <v>0</v>
      </c>
      <c r="H1311" s="626">
        <f t="shared" si="1290"/>
        <v>0</v>
      </c>
      <c r="I1311" s="34">
        <v>3</v>
      </c>
      <c r="J1311" s="302"/>
    </row>
    <row r="1312" spans="1:10" ht="15" thickBot="1">
      <c r="A1312" s="212">
        <v>3293</v>
      </c>
      <c r="B1312" s="216" t="s">
        <v>29</v>
      </c>
      <c r="C1312" s="245">
        <v>1554</v>
      </c>
      <c r="D1312" s="175">
        <v>1554</v>
      </c>
      <c r="F1312" s="634"/>
      <c r="G1312" s="634"/>
      <c r="H1312" s="634"/>
      <c r="I1312" s="34">
        <v>4</v>
      </c>
      <c r="J1312" s="308"/>
    </row>
    <row r="1313" spans="1:10" ht="28.5">
      <c r="A1313" s="313">
        <v>42</v>
      </c>
      <c r="B1313" s="314" t="s">
        <v>30</v>
      </c>
      <c r="C1313" s="220">
        <f t="shared" ref="C1313:C1314" si="1291">C1314</f>
        <v>3000</v>
      </c>
      <c r="D1313" s="625">
        <v>3000</v>
      </c>
      <c r="F1313" s="625">
        <f t="shared" ref="F1313:H1314" si="1292">F1314</f>
        <v>0</v>
      </c>
      <c r="G1313" s="625">
        <f t="shared" si="1292"/>
        <v>0</v>
      </c>
      <c r="H1313" s="625">
        <f t="shared" si="1292"/>
        <v>0</v>
      </c>
      <c r="I1313" s="34">
        <v>2</v>
      </c>
      <c r="J1313" s="26"/>
    </row>
    <row r="1314" spans="1:10">
      <c r="A1314" s="315">
        <v>422</v>
      </c>
      <c r="B1314" s="316" t="s">
        <v>57</v>
      </c>
      <c r="C1314" s="221">
        <f t="shared" si="1291"/>
        <v>3000</v>
      </c>
      <c r="D1314" s="626">
        <v>3000</v>
      </c>
      <c r="F1314" s="626">
        <f t="shared" si="1292"/>
        <v>0</v>
      </c>
      <c r="G1314" s="626">
        <f t="shared" si="1292"/>
        <v>0</v>
      </c>
      <c r="H1314" s="626">
        <f t="shared" si="1292"/>
        <v>0</v>
      </c>
      <c r="I1314" s="34">
        <v>3</v>
      </c>
      <c r="J1314" s="26"/>
    </row>
    <row r="1315" spans="1:10">
      <c r="A1315" s="317">
        <v>4224</v>
      </c>
      <c r="B1315" s="318" t="s">
        <v>58</v>
      </c>
      <c r="C1315" s="245">
        <v>3000</v>
      </c>
      <c r="D1315" s="175">
        <v>3000</v>
      </c>
      <c r="F1315" s="634"/>
      <c r="G1315" s="634"/>
      <c r="H1315" s="634"/>
      <c r="I1315" s="34">
        <v>4</v>
      </c>
      <c r="J1315" s="26"/>
    </row>
    <row r="1316" spans="1:10">
      <c r="A1316" s="311">
        <v>51</v>
      </c>
      <c r="B1316" s="312" t="s">
        <v>25</v>
      </c>
      <c r="C1316" s="31">
        <f t="shared" ref="C1316" si="1293">C1317+C1322+C1331</f>
        <v>69417</v>
      </c>
      <c r="D1316" s="31">
        <v>79917</v>
      </c>
      <c r="F1316" s="31">
        <f t="shared" ref="F1316:G1316" si="1294">F1317+F1322+F1331</f>
        <v>0</v>
      </c>
      <c r="G1316" s="31">
        <f t="shared" si="1294"/>
        <v>0</v>
      </c>
      <c r="H1316" s="31">
        <f t="shared" ref="H1316" si="1295">H1317+H1322+H1331</f>
        <v>0</v>
      </c>
      <c r="I1316" s="34" t="s">
        <v>26</v>
      </c>
      <c r="J1316" s="26"/>
    </row>
    <row r="1317" spans="1:10">
      <c r="A1317" s="313">
        <v>31</v>
      </c>
      <c r="B1317" s="314" t="s">
        <v>44</v>
      </c>
      <c r="C1317" s="220">
        <f t="shared" ref="C1317" si="1296">C1318+C1320</f>
        <v>40559</v>
      </c>
      <c r="D1317" s="625">
        <v>51059</v>
      </c>
      <c r="F1317" s="625">
        <f t="shared" ref="F1317:G1317" si="1297">F1318+F1320</f>
        <v>0</v>
      </c>
      <c r="G1317" s="625">
        <f t="shared" si="1297"/>
        <v>0</v>
      </c>
      <c r="H1317" s="625">
        <f t="shared" ref="H1317" si="1298">H1318+H1320</f>
        <v>0</v>
      </c>
      <c r="I1317" s="34">
        <v>2</v>
      </c>
      <c r="J1317" s="26"/>
    </row>
    <row r="1318" spans="1:10">
      <c r="A1318" s="315">
        <v>311</v>
      </c>
      <c r="B1318" s="316" t="s">
        <v>45</v>
      </c>
      <c r="C1318" s="221">
        <f t="shared" ref="C1318" si="1299">C1319</f>
        <v>34814</v>
      </c>
      <c r="D1318" s="626">
        <v>43827</v>
      </c>
      <c r="F1318" s="626">
        <f t="shared" ref="F1318:H1318" si="1300">F1319</f>
        <v>0</v>
      </c>
      <c r="G1318" s="626">
        <f t="shared" si="1300"/>
        <v>0</v>
      </c>
      <c r="H1318" s="626">
        <f t="shared" si="1300"/>
        <v>0</v>
      </c>
      <c r="I1318" s="34">
        <v>3</v>
      </c>
      <c r="J1318" s="26"/>
    </row>
    <row r="1319" spans="1:10">
      <c r="A1319" s="317">
        <v>3111</v>
      </c>
      <c r="B1319" s="318" t="s">
        <v>46</v>
      </c>
      <c r="C1319" s="245">
        <v>34814</v>
      </c>
      <c r="D1319" s="175">
        <v>43827</v>
      </c>
      <c r="F1319" s="634"/>
      <c r="G1319" s="634"/>
      <c r="H1319" s="634"/>
      <c r="I1319" s="34">
        <v>4</v>
      </c>
      <c r="J1319" s="26"/>
    </row>
    <row r="1320" spans="1:10">
      <c r="A1320" s="315">
        <v>313</v>
      </c>
      <c r="B1320" s="316" t="s">
        <v>48</v>
      </c>
      <c r="C1320" s="221">
        <f t="shared" ref="C1320" si="1301">C1321</f>
        <v>5745</v>
      </c>
      <c r="D1320" s="626">
        <v>7232</v>
      </c>
      <c r="F1320" s="626">
        <f t="shared" ref="F1320:H1320" si="1302">F1321</f>
        <v>0</v>
      </c>
      <c r="G1320" s="626">
        <f t="shared" si="1302"/>
        <v>0</v>
      </c>
      <c r="H1320" s="626">
        <f t="shared" si="1302"/>
        <v>0</v>
      </c>
      <c r="I1320" s="34">
        <v>3</v>
      </c>
      <c r="J1320" s="26"/>
    </row>
    <row r="1321" spans="1:10">
      <c r="A1321" s="317">
        <v>3132</v>
      </c>
      <c r="B1321" s="318" t="s">
        <v>49</v>
      </c>
      <c r="C1321" s="245">
        <v>5745</v>
      </c>
      <c r="D1321" s="175">
        <v>7232</v>
      </c>
      <c r="F1321" s="634"/>
      <c r="G1321" s="634"/>
      <c r="H1321" s="634"/>
      <c r="I1321" s="34">
        <v>4</v>
      </c>
      <c r="J1321" s="26"/>
    </row>
    <row r="1322" spans="1:10">
      <c r="A1322" s="313">
        <v>32</v>
      </c>
      <c r="B1322" s="314" t="s">
        <v>16</v>
      </c>
      <c r="C1322" s="220">
        <f t="shared" ref="C1322" si="1303">C1323+C1325+C1329</f>
        <v>21858</v>
      </c>
      <c r="D1322" s="625">
        <v>21858</v>
      </c>
      <c r="F1322" s="625">
        <f t="shared" ref="F1322:G1322" si="1304">F1323+F1325+F1329</f>
        <v>0</v>
      </c>
      <c r="G1322" s="625">
        <f t="shared" si="1304"/>
        <v>0</v>
      </c>
      <c r="H1322" s="625">
        <f t="shared" ref="H1322" si="1305">H1323+H1325+H1329</f>
        <v>0</v>
      </c>
      <c r="I1322" s="34">
        <v>2</v>
      </c>
      <c r="J1322" s="26"/>
    </row>
    <row r="1323" spans="1:10">
      <c r="A1323" s="315">
        <v>321</v>
      </c>
      <c r="B1323" s="316" t="s">
        <v>27</v>
      </c>
      <c r="C1323" s="221">
        <f t="shared" ref="C1323" si="1306">C1324</f>
        <v>3500</v>
      </c>
      <c r="D1323" s="626">
        <v>3500</v>
      </c>
      <c r="F1323" s="626">
        <f t="shared" ref="F1323:H1323" si="1307">F1324</f>
        <v>0</v>
      </c>
      <c r="G1323" s="626">
        <f t="shared" si="1307"/>
        <v>0</v>
      </c>
      <c r="H1323" s="626">
        <f t="shared" si="1307"/>
        <v>0</v>
      </c>
      <c r="I1323" s="34">
        <v>3</v>
      </c>
      <c r="J1323" s="26"/>
    </row>
    <row r="1324" spans="1:10">
      <c r="A1324" s="317">
        <v>3211</v>
      </c>
      <c r="B1324" s="318" t="s">
        <v>28</v>
      </c>
      <c r="C1324" s="245">
        <v>3500</v>
      </c>
      <c r="D1324" s="175">
        <v>3500</v>
      </c>
      <c r="F1324" s="634"/>
      <c r="G1324" s="634"/>
      <c r="H1324" s="634"/>
      <c r="I1324" s="34">
        <v>4</v>
      </c>
      <c r="J1324" s="26"/>
    </row>
    <row r="1325" spans="1:10">
      <c r="A1325" s="315">
        <v>323</v>
      </c>
      <c r="B1325" s="316" t="s">
        <v>17</v>
      </c>
      <c r="C1325" s="221">
        <f t="shared" ref="C1325" si="1308">SUM(C1326:C1328)</f>
        <v>14733</v>
      </c>
      <c r="D1325" s="626">
        <v>14733</v>
      </c>
      <c r="F1325" s="626">
        <f t="shared" ref="F1325:G1325" si="1309">SUM(F1326:F1328)</f>
        <v>0</v>
      </c>
      <c r="G1325" s="626">
        <f t="shared" si="1309"/>
        <v>0</v>
      </c>
      <c r="H1325" s="626">
        <f t="shared" ref="H1325" si="1310">SUM(H1326:H1328)</f>
        <v>0</v>
      </c>
      <c r="I1325" s="34">
        <v>3</v>
      </c>
      <c r="J1325" s="26"/>
    </row>
    <row r="1326" spans="1:10">
      <c r="A1326" s="317">
        <v>3233</v>
      </c>
      <c r="B1326" s="318" t="s">
        <v>19</v>
      </c>
      <c r="C1326" s="245">
        <v>1050</v>
      </c>
      <c r="D1326" s="175">
        <v>1050</v>
      </c>
      <c r="F1326" s="634"/>
      <c r="G1326" s="634"/>
      <c r="H1326" s="634"/>
      <c r="I1326" s="34">
        <v>4</v>
      </c>
      <c r="J1326" s="26"/>
    </row>
    <row r="1327" spans="1:10">
      <c r="A1327" s="317">
        <v>3237</v>
      </c>
      <c r="B1327" s="318" t="s">
        <v>196</v>
      </c>
      <c r="C1327" s="245">
        <v>4700</v>
      </c>
      <c r="D1327" s="175">
        <v>4700</v>
      </c>
      <c r="F1327" s="634"/>
      <c r="G1327" s="634"/>
      <c r="H1327" s="634"/>
      <c r="I1327" s="34">
        <v>4</v>
      </c>
      <c r="J1327" s="26"/>
    </row>
    <row r="1328" spans="1:10">
      <c r="A1328" s="317">
        <v>3239</v>
      </c>
      <c r="B1328" s="318" t="s">
        <v>21</v>
      </c>
      <c r="C1328" s="245">
        <v>8983</v>
      </c>
      <c r="D1328" s="175">
        <v>8983</v>
      </c>
      <c r="F1328" s="634"/>
      <c r="G1328" s="634"/>
      <c r="H1328" s="634"/>
      <c r="I1328" s="34">
        <v>4</v>
      </c>
      <c r="J1328" s="26"/>
    </row>
    <row r="1329" spans="1:10">
      <c r="A1329" s="210">
        <v>329</v>
      </c>
      <c r="B1329" s="211" t="s">
        <v>23</v>
      </c>
      <c r="C1329" s="221">
        <f t="shared" ref="C1329" si="1311">C1330</f>
        <v>3625</v>
      </c>
      <c r="D1329" s="626">
        <v>3625</v>
      </c>
      <c r="F1329" s="626">
        <f t="shared" ref="F1329:H1329" si="1312">F1330</f>
        <v>0</v>
      </c>
      <c r="G1329" s="626">
        <f t="shared" si="1312"/>
        <v>0</v>
      </c>
      <c r="H1329" s="626">
        <f t="shared" si="1312"/>
        <v>0</v>
      </c>
      <c r="I1329" s="34">
        <v>3</v>
      </c>
      <c r="J1329" s="302"/>
    </row>
    <row r="1330" spans="1:10" ht="15" thickBot="1">
      <c r="A1330" s="212">
        <v>3293</v>
      </c>
      <c r="B1330" s="216" t="s">
        <v>29</v>
      </c>
      <c r="C1330" s="245">
        <v>3625</v>
      </c>
      <c r="D1330" s="175">
        <v>3625</v>
      </c>
      <c r="F1330" s="634"/>
      <c r="G1330" s="634"/>
      <c r="H1330" s="634"/>
      <c r="I1330" s="34">
        <v>4</v>
      </c>
      <c r="J1330" s="308"/>
    </row>
    <row r="1331" spans="1:10" ht="28.5">
      <c r="A1331" s="313">
        <v>42</v>
      </c>
      <c r="B1331" s="314" t="s">
        <v>30</v>
      </c>
      <c r="C1331" s="220">
        <f t="shared" ref="C1331" si="1313">C1332</f>
        <v>7000</v>
      </c>
      <c r="D1331" s="625">
        <v>7000</v>
      </c>
      <c r="F1331" s="625">
        <f t="shared" ref="F1331:H1332" si="1314">F1332</f>
        <v>0</v>
      </c>
      <c r="G1331" s="625">
        <f t="shared" si="1314"/>
        <v>0</v>
      </c>
      <c r="H1331" s="625">
        <f t="shared" si="1314"/>
        <v>0</v>
      </c>
      <c r="I1331" s="34">
        <v>2</v>
      </c>
      <c r="J1331" s="26"/>
    </row>
    <row r="1332" spans="1:10">
      <c r="A1332" s="315">
        <v>422</v>
      </c>
      <c r="B1332" s="316" t="s">
        <v>57</v>
      </c>
      <c r="C1332" s="323">
        <f t="shared" ref="C1332" si="1315">C1333</f>
        <v>7000</v>
      </c>
      <c r="D1332" s="643">
        <v>7000</v>
      </c>
      <c r="F1332" s="643">
        <f t="shared" si="1314"/>
        <v>0</v>
      </c>
      <c r="G1332" s="643">
        <f t="shared" si="1314"/>
        <v>0</v>
      </c>
      <c r="H1332" s="643">
        <f t="shared" si="1314"/>
        <v>0</v>
      </c>
      <c r="I1332" s="34">
        <v>3</v>
      </c>
      <c r="J1332" s="26"/>
    </row>
    <row r="1333" spans="1:10" ht="15" thickBot="1">
      <c r="A1333" s="324">
        <v>4224</v>
      </c>
      <c r="B1333" s="325" t="s">
        <v>58</v>
      </c>
      <c r="C1333" s="326">
        <v>7000</v>
      </c>
      <c r="D1333" s="175">
        <v>7000</v>
      </c>
      <c r="F1333" s="644"/>
      <c r="G1333" s="644"/>
      <c r="H1333" s="644"/>
      <c r="I1333" s="34">
        <v>4</v>
      </c>
      <c r="J1333" s="26"/>
    </row>
    <row r="1334" spans="1:10" ht="15" thickTop="1">
      <c r="A1334" s="297"/>
      <c r="B1334" s="327" t="s">
        <v>373</v>
      </c>
      <c r="C1334" s="153">
        <f>C1335</f>
        <v>42500</v>
      </c>
      <c r="D1334" s="153">
        <v>0</v>
      </c>
      <c r="F1334" s="153">
        <f>F1335</f>
        <v>0</v>
      </c>
      <c r="G1334" s="153">
        <f>G1335</f>
        <v>0</v>
      </c>
      <c r="H1334" s="153">
        <f>H1335</f>
        <v>0</v>
      </c>
      <c r="I1334" s="34" t="s">
        <v>8</v>
      </c>
      <c r="J1334" s="26"/>
    </row>
    <row r="1335" spans="1:10">
      <c r="A1335" s="300">
        <v>51</v>
      </c>
      <c r="B1335" s="328" t="s">
        <v>25</v>
      </c>
      <c r="C1335" s="154">
        <f>SUM(C1336+C1341+C1348)</f>
        <v>42500</v>
      </c>
      <c r="D1335" s="154">
        <v>0</v>
      </c>
      <c r="F1335" s="154">
        <f>SUM(F1336+F1341+F1348)</f>
        <v>0</v>
      </c>
      <c r="G1335" s="154">
        <f>SUM(G1336+G1341+G1348)</f>
        <v>0</v>
      </c>
      <c r="H1335" s="154">
        <f>SUM(H1336+H1341+H1348)</f>
        <v>0</v>
      </c>
      <c r="I1335" s="34" t="s">
        <v>26</v>
      </c>
      <c r="J1335" s="26"/>
    </row>
    <row r="1336" spans="1:10">
      <c r="A1336" s="303">
        <v>31</v>
      </c>
      <c r="B1336" s="329" t="s">
        <v>44</v>
      </c>
      <c r="C1336" s="181">
        <f>C1337+C1339</f>
        <v>25900</v>
      </c>
      <c r="D1336" s="645">
        <v>0</v>
      </c>
      <c r="F1336" s="645">
        <f>F1337+F1339</f>
        <v>0</v>
      </c>
      <c r="G1336" s="645">
        <f>G1337+G1339</f>
        <v>0</v>
      </c>
      <c r="H1336" s="645">
        <f>H1337+H1339</f>
        <v>0</v>
      </c>
      <c r="I1336" s="34">
        <v>2</v>
      </c>
      <c r="J1336" s="26"/>
    </row>
    <row r="1337" spans="1:10">
      <c r="A1337" s="304">
        <v>311</v>
      </c>
      <c r="B1337" s="330" t="s">
        <v>45</v>
      </c>
      <c r="C1337" s="155">
        <f>SUM(C1338)</f>
        <v>22232</v>
      </c>
      <c r="D1337" s="155">
        <v>0</v>
      </c>
      <c r="F1337" s="155">
        <f>SUM(F1338)</f>
        <v>0</v>
      </c>
      <c r="G1337" s="155">
        <f>SUM(G1338)</f>
        <v>0</v>
      </c>
      <c r="H1337" s="155">
        <f>SUM(H1338)</f>
        <v>0</v>
      </c>
      <c r="I1337" s="34">
        <v>3</v>
      </c>
      <c r="J1337" s="26"/>
    </row>
    <row r="1338" spans="1:10">
      <c r="A1338" s="305">
        <v>3111</v>
      </c>
      <c r="B1338" s="331" t="s">
        <v>46</v>
      </c>
      <c r="C1338" s="326">
        <v>22232</v>
      </c>
      <c r="D1338" s="175">
        <v>0</v>
      </c>
      <c r="F1338" s="644"/>
      <c r="G1338" s="644"/>
      <c r="H1338" s="644"/>
      <c r="I1338" s="34">
        <v>4</v>
      </c>
      <c r="J1338" s="26"/>
    </row>
    <row r="1339" spans="1:10">
      <c r="A1339" s="304">
        <v>313</v>
      </c>
      <c r="B1339" s="330" t="s">
        <v>48</v>
      </c>
      <c r="C1339" s="155">
        <f>SUM(C1340)</f>
        <v>3668</v>
      </c>
      <c r="D1339" s="155">
        <v>0</v>
      </c>
      <c r="F1339" s="155">
        <f>SUM(F1340)</f>
        <v>0</v>
      </c>
      <c r="G1339" s="155">
        <f>SUM(G1340)</f>
        <v>0</v>
      </c>
      <c r="H1339" s="155">
        <f>SUM(H1340)</f>
        <v>0</v>
      </c>
      <c r="I1339" s="34">
        <v>3</v>
      </c>
      <c r="J1339" s="26"/>
    </row>
    <row r="1340" spans="1:10">
      <c r="A1340" s="305">
        <v>3132</v>
      </c>
      <c r="B1340" s="331" t="s">
        <v>49</v>
      </c>
      <c r="C1340" s="326">
        <v>3668</v>
      </c>
      <c r="D1340" s="175">
        <v>0</v>
      </c>
      <c r="F1340" s="644"/>
      <c r="G1340" s="644"/>
      <c r="H1340" s="644"/>
      <c r="I1340" s="34">
        <v>4</v>
      </c>
      <c r="J1340" s="26"/>
    </row>
    <row r="1341" spans="1:10">
      <c r="A1341" s="303">
        <v>32</v>
      </c>
      <c r="B1341" s="329" t="s">
        <v>16</v>
      </c>
      <c r="C1341" s="181">
        <f>C1342+C1344+C1346</f>
        <v>9600</v>
      </c>
      <c r="D1341" s="645">
        <v>0</v>
      </c>
      <c r="F1341" s="645">
        <f>F1342+F1344+F1346</f>
        <v>0</v>
      </c>
      <c r="G1341" s="645">
        <f>G1342+G1344+G1346</f>
        <v>0</v>
      </c>
      <c r="H1341" s="645">
        <f>H1342+H1344+H1346</f>
        <v>0</v>
      </c>
      <c r="I1341" s="34">
        <v>2</v>
      </c>
      <c r="J1341" s="26"/>
    </row>
    <row r="1342" spans="1:10">
      <c r="A1342" s="304">
        <v>321</v>
      </c>
      <c r="B1342" s="330" t="s">
        <v>27</v>
      </c>
      <c r="C1342" s="155">
        <f>SUM(C1343)</f>
        <v>1000</v>
      </c>
      <c r="D1342" s="155">
        <v>0</v>
      </c>
      <c r="F1342" s="155">
        <f>SUM(F1343)</f>
        <v>0</v>
      </c>
      <c r="G1342" s="155">
        <f>SUM(G1343)</f>
        <v>0</v>
      </c>
      <c r="H1342" s="155">
        <f>SUM(H1343)</f>
        <v>0</v>
      </c>
      <c r="I1342" s="34">
        <v>3</v>
      </c>
      <c r="J1342" s="26"/>
    </row>
    <row r="1343" spans="1:10">
      <c r="A1343" s="305">
        <v>3211</v>
      </c>
      <c r="B1343" s="331" t="s">
        <v>28</v>
      </c>
      <c r="C1343" s="326">
        <v>1000</v>
      </c>
      <c r="D1343" s="175">
        <v>0</v>
      </c>
      <c r="F1343" s="644"/>
      <c r="G1343" s="644"/>
      <c r="H1343" s="644"/>
      <c r="I1343" s="34">
        <v>4</v>
      </c>
      <c r="J1343" s="26"/>
    </row>
    <row r="1344" spans="1:10">
      <c r="A1344" s="304">
        <v>322</v>
      </c>
      <c r="B1344" s="330" t="s">
        <v>42</v>
      </c>
      <c r="C1344" s="155">
        <f>SUM(C1345)</f>
        <v>0</v>
      </c>
      <c r="D1344" s="155">
        <v>0</v>
      </c>
      <c r="F1344" s="155">
        <f>SUM(F1345)</f>
        <v>0</v>
      </c>
      <c r="G1344" s="155">
        <f>SUM(G1345)</f>
        <v>0</v>
      </c>
      <c r="H1344" s="155">
        <f>SUM(H1345)</f>
        <v>0</v>
      </c>
      <c r="I1344" s="34">
        <v>3</v>
      </c>
      <c r="J1344" s="26"/>
    </row>
    <row r="1345" spans="1:10">
      <c r="A1345" s="305">
        <v>3221</v>
      </c>
      <c r="B1345" s="331" t="s">
        <v>43</v>
      </c>
      <c r="C1345" s="326">
        <v>0</v>
      </c>
      <c r="D1345" s="175">
        <v>0</v>
      </c>
      <c r="F1345" s="644"/>
      <c r="G1345" s="644"/>
      <c r="H1345" s="644"/>
      <c r="I1345" s="34">
        <v>4</v>
      </c>
      <c r="J1345" s="26"/>
    </row>
    <row r="1346" spans="1:10">
      <c r="A1346" s="304">
        <v>323</v>
      </c>
      <c r="B1346" s="330" t="s">
        <v>27</v>
      </c>
      <c r="C1346" s="155">
        <f>SUM(C1347)</f>
        <v>8600</v>
      </c>
      <c r="D1346" s="155">
        <v>0</v>
      </c>
      <c r="F1346" s="155">
        <f>SUM(F1347)</f>
        <v>0</v>
      </c>
      <c r="G1346" s="155">
        <f>SUM(G1347)</f>
        <v>0</v>
      </c>
      <c r="H1346" s="155">
        <f>SUM(H1347)</f>
        <v>0</v>
      </c>
      <c r="I1346" s="34">
        <v>3</v>
      </c>
      <c r="J1346" s="26"/>
    </row>
    <row r="1347" spans="1:10">
      <c r="A1347" s="305">
        <v>3239</v>
      </c>
      <c r="B1347" s="331" t="s">
        <v>21</v>
      </c>
      <c r="C1347" s="326">
        <v>8600</v>
      </c>
      <c r="D1347" s="175">
        <v>0</v>
      </c>
      <c r="F1347" s="644"/>
      <c r="G1347" s="644"/>
      <c r="H1347" s="644"/>
      <c r="I1347" s="34">
        <v>4</v>
      </c>
      <c r="J1347" s="26"/>
    </row>
    <row r="1348" spans="1:10" ht="28.5">
      <c r="A1348" s="303">
        <v>42</v>
      </c>
      <c r="B1348" s="329" t="s">
        <v>30</v>
      </c>
      <c r="C1348" s="181">
        <f>C1349</f>
        <v>7000</v>
      </c>
      <c r="D1348" s="645">
        <v>0</v>
      </c>
      <c r="F1348" s="645">
        <f>F1349</f>
        <v>0</v>
      </c>
      <c r="G1348" s="645">
        <f>G1349</f>
        <v>0</v>
      </c>
      <c r="H1348" s="645">
        <f>H1349</f>
        <v>0</v>
      </c>
      <c r="I1348" s="34">
        <v>2</v>
      </c>
      <c r="J1348" s="26"/>
    </row>
    <row r="1349" spans="1:10">
      <c r="A1349" s="304">
        <v>422</v>
      </c>
      <c r="B1349" s="330" t="s">
        <v>57</v>
      </c>
      <c r="C1349" s="155">
        <f>SUM(C1350)</f>
        <v>7000</v>
      </c>
      <c r="D1349" s="155">
        <v>0</v>
      </c>
      <c r="F1349" s="155">
        <f>SUM(F1350)</f>
        <v>0</v>
      </c>
      <c r="G1349" s="155">
        <f>SUM(G1350)</f>
        <v>0</v>
      </c>
      <c r="H1349" s="155">
        <f>SUM(H1350)</f>
        <v>0</v>
      </c>
      <c r="I1349" s="34">
        <v>3</v>
      </c>
      <c r="J1349" s="26"/>
    </row>
    <row r="1350" spans="1:10">
      <c r="A1350" s="305">
        <v>4221</v>
      </c>
      <c r="B1350" s="331" t="s">
        <v>65</v>
      </c>
      <c r="C1350" s="332">
        <v>7000</v>
      </c>
      <c r="D1350" s="175">
        <v>0</v>
      </c>
      <c r="F1350" s="646"/>
      <c r="G1350" s="646"/>
      <c r="H1350" s="646"/>
      <c r="I1350" s="34">
        <v>4</v>
      </c>
      <c r="J1350" s="26"/>
    </row>
    <row r="1351" spans="1:10">
      <c r="A1351" s="264">
        <v>26387</v>
      </c>
      <c r="B1351" s="265" t="s">
        <v>197</v>
      </c>
      <c r="C1351" s="198">
        <f>C1352+C1517</f>
        <v>130028211</v>
      </c>
      <c r="D1351" s="198">
        <v>132824071</v>
      </c>
      <c r="F1351" s="198">
        <f>F1352+F1517</f>
        <v>0</v>
      </c>
      <c r="G1351" s="198">
        <f>G1352+G1517</f>
        <v>0</v>
      </c>
      <c r="H1351" s="198">
        <f>H1352+H1517</f>
        <v>0</v>
      </c>
      <c r="I1351" s="199" t="s">
        <v>5</v>
      </c>
      <c r="J1351" s="26"/>
    </row>
    <row r="1352" spans="1:10" ht="28.5">
      <c r="A1352" s="200">
        <v>3602</v>
      </c>
      <c r="B1352" s="201" t="s">
        <v>82</v>
      </c>
      <c r="C1352" s="202">
        <f t="shared" ref="C1352" si="1316">C1353+C1433+C1471</f>
        <v>48614971</v>
      </c>
      <c r="D1352" s="202">
        <v>47589000</v>
      </c>
      <c r="F1352" s="202">
        <f t="shared" ref="F1352:G1352" si="1317">F1353+F1433+F1471</f>
        <v>0</v>
      </c>
      <c r="G1352" s="202">
        <f t="shared" si="1317"/>
        <v>0</v>
      </c>
      <c r="H1352" s="202">
        <f t="shared" ref="H1352" si="1318">H1353+H1433+H1471</f>
        <v>0</v>
      </c>
      <c r="I1352" s="34" t="s">
        <v>7</v>
      </c>
      <c r="J1352" s="26"/>
    </row>
    <row r="1353" spans="1:10" ht="28.5">
      <c r="A1353" s="203" t="s">
        <v>198</v>
      </c>
      <c r="B1353" s="204" t="s">
        <v>199</v>
      </c>
      <c r="C1353" s="205">
        <f t="shared" ref="C1353" si="1319">C1354+C1373+C1393+C1408+C1412+C1416+C1426</f>
        <v>3261820</v>
      </c>
      <c r="D1353" s="205">
        <v>3815910</v>
      </c>
      <c r="F1353" s="205">
        <f t="shared" ref="F1353:G1353" si="1320">F1354+F1373+F1393+F1408+F1412+F1416+F1426</f>
        <v>0</v>
      </c>
      <c r="G1353" s="205">
        <f t="shared" si="1320"/>
        <v>0</v>
      </c>
      <c r="H1353" s="205">
        <f t="shared" ref="H1353" si="1321">H1354+H1373+H1393+H1408+H1412+H1416+H1426</f>
        <v>0</v>
      </c>
      <c r="I1353" s="34" t="s">
        <v>8</v>
      </c>
      <c r="J1353" s="26"/>
    </row>
    <row r="1354" spans="1:10">
      <c r="A1354" s="206">
        <v>11</v>
      </c>
      <c r="B1354" s="207" t="s">
        <v>14</v>
      </c>
      <c r="C1354" s="31">
        <f t="shared" ref="C1354" si="1322">C1355+C1368</f>
        <v>2960958</v>
      </c>
      <c r="D1354" s="31">
        <v>3196474</v>
      </c>
      <c r="F1354" s="31">
        <f t="shared" ref="F1354:G1354" si="1323">F1355+F1368</f>
        <v>0</v>
      </c>
      <c r="G1354" s="31">
        <f t="shared" si="1323"/>
        <v>0</v>
      </c>
      <c r="H1354" s="31">
        <f t="shared" ref="H1354" si="1324">H1355+H1368</f>
        <v>0</v>
      </c>
      <c r="I1354" s="34" t="s">
        <v>15</v>
      </c>
      <c r="J1354" s="233"/>
    </row>
    <row r="1355" spans="1:10" ht="28.5">
      <c r="A1355" s="208">
        <v>42</v>
      </c>
      <c r="B1355" s="209" t="s">
        <v>30</v>
      </c>
      <c r="C1355" s="182">
        <f t="shared" ref="C1355" si="1325">C1356+C1358+C1364+C1366</f>
        <v>1283658</v>
      </c>
      <c r="D1355" s="32">
        <v>1056156</v>
      </c>
      <c r="F1355" s="32">
        <f t="shared" ref="F1355:G1355" si="1326">F1356+F1358+F1364+F1366</f>
        <v>0</v>
      </c>
      <c r="G1355" s="32">
        <f t="shared" si="1326"/>
        <v>0</v>
      </c>
      <c r="H1355" s="32">
        <f t="shared" ref="H1355" si="1327">H1356+H1358+H1364+H1366</f>
        <v>0</v>
      </c>
      <c r="I1355" s="34">
        <v>2</v>
      </c>
      <c r="J1355" s="26"/>
    </row>
    <row r="1356" spans="1:10">
      <c r="A1356" s="210">
        <v>421</v>
      </c>
      <c r="B1356" s="211" t="s">
        <v>96</v>
      </c>
      <c r="C1356" s="30">
        <f t="shared" ref="C1356" si="1328">C1357</f>
        <v>120000</v>
      </c>
      <c r="D1356" s="30">
        <v>100000</v>
      </c>
      <c r="F1356" s="30">
        <f t="shared" ref="F1356:H1356" si="1329">F1357</f>
        <v>0</v>
      </c>
      <c r="G1356" s="30">
        <f t="shared" si="1329"/>
        <v>0</v>
      </c>
      <c r="H1356" s="30">
        <f t="shared" si="1329"/>
        <v>0</v>
      </c>
      <c r="I1356" s="34">
        <v>3</v>
      </c>
      <c r="J1356" s="26"/>
    </row>
    <row r="1357" spans="1:10">
      <c r="A1357" s="212">
        <v>4212</v>
      </c>
      <c r="B1357" s="333" t="s">
        <v>97</v>
      </c>
      <c r="C1357" s="261">
        <v>120000</v>
      </c>
      <c r="D1357" s="175">
        <v>100000</v>
      </c>
      <c r="F1357" s="160"/>
      <c r="G1357" s="160"/>
      <c r="H1357" s="160"/>
      <c r="I1357" s="34">
        <v>4</v>
      </c>
      <c r="J1357" s="26"/>
    </row>
    <row r="1358" spans="1:10">
      <c r="A1358" s="210">
        <v>422</v>
      </c>
      <c r="B1358" s="211" t="s">
        <v>57</v>
      </c>
      <c r="C1358" s="30">
        <f t="shared" ref="C1358" si="1330">SUM(C1359:C1363)</f>
        <v>1129676</v>
      </c>
      <c r="D1358" s="30">
        <v>847174</v>
      </c>
      <c r="F1358" s="30">
        <f t="shared" ref="F1358:G1358" si="1331">SUM(F1359:F1363)</f>
        <v>0</v>
      </c>
      <c r="G1358" s="30">
        <f t="shared" si="1331"/>
        <v>0</v>
      </c>
      <c r="H1358" s="30">
        <f t="shared" ref="H1358" si="1332">SUM(H1359:H1363)</f>
        <v>0</v>
      </c>
      <c r="I1358" s="34">
        <v>3</v>
      </c>
      <c r="J1358" s="26"/>
    </row>
    <row r="1359" spans="1:10">
      <c r="A1359" s="212">
        <v>4221</v>
      </c>
      <c r="B1359" s="334" t="s">
        <v>65</v>
      </c>
      <c r="C1359" s="29">
        <v>281718</v>
      </c>
      <c r="D1359" s="175">
        <v>31718</v>
      </c>
      <c r="F1359" s="175"/>
      <c r="G1359" s="175"/>
      <c r="H1359" s="175"/>
      <c r="I1359" s="34">
        <v>4</v>
      </c>
      <c r="J1359" s="26"/>
    </row>
    <row r="1360" spans="1:10">
      <c r="A1360" s="212">
        <v>4222</v>
      </c>
      <c r="B1360" s="334" t="s">
        <v>73</v>
      </c>
      <c r="C1360" s="29">
        <v>5958</v>
      </c>
      <c r="D1360" s="175">
        <v>10958</v>
      </c>
      <c r="F1360" s="175"/>
      <c r="G1360" s="175"/>
      <c r="H1360" s="175"/>
      <c r="I1360" s="34">
        <v>4</v>
      </c>
      <c r="J1360" s="26"/>
    </row>
    <row r="1361" spans="1:10">
      <c r="A1361" s="212">
        <v>4223</v>
      </c>
      <c r="B1361" s="334" t="s">
        <v>86</v>
      </c>
      <c r="C1361" s="29">
        <v>7000</v>
      </c>
      <c r="D1361" s="175">
        <v>4000</v>
      </c>
      <c r="F1361" s="175"/>
      <c r="G1361" s="175"/>
      <c r="H1361" s="175"/>
      <c r="I1361" s="34">
        <v>4</v>
      </c>
      <c r="J1361" s="26"/>
    </row>
    <row r="1362" spans="1:10">
      <c r="A1362" s="212">
        <v>4224</v>
      </c>
      <c r="B1362" s="216" t="s">
        <v>58</v>
      </c>
      <c r="C1362" s="29">
        <v>750000</v>
      </c>
      <c r="D1362" s="175">
        <v>790498</v>
      </c>
      <c r="F1362" s="175"/>
      <c r="G1362" s="175"/>
      <c r="H1362" s="175"/>
      <c r="I1362" s="34">
        <v>4</v>
      </c>
      <c r="J1362" s="26"/>
    </row>
    <row r="1363" spans="1:10">
      <c r="A1363" s="212">
        <v>4227</v>
      </c>
      <c r="B1363" s="216" t="s">
        <v>88</v>
      </c>
      <c r="C1363" s="29">
        <v>85000</v>
      </c>
      <c r="D1363" s="175">
        <v>10000</v>
      </c>
      <c r="F1363" s="175"/>
      <c r="G1363" s="175"/>
      <c r="H1363" s="175"/>
      <c r="I1363" s="34">
        <v>4</v>
      </c>
      <c r="J1363" s="26"/>
    </row>
    <row r="1364" spans="1:10">
      <c r="A1364" s="210">
        <v>423</v>
      </c>
      <c r="B1364" s="211" t="s">
        <v>98</v>
      </c>
      <c r="C1364" s="30">
        <f t="shared" ref="C1364" si="1333">C1365</f>
        <v>0</v>
      </c>
      <c r="D1364" s="30">
        <v>0</v>
      </c>
      <c r="F1364" s="30">
        <f t="shared" ref="F1364:H1364" si="1334">F1365</f>
        <v>0</v>
      </c>
      <c r="G1364" s="30">
        <f t="shared" si="1334"/>
        <v>0</v>
      </c>
      <c r="H1364" s="30">
        <f t="shared" si="1334"/>
        <v>0</v>
      </c>
      <c r="I1364" s="34">
        <v>3</v>
      </c>
      <c r="J1364" s="26"/>
    </row>
    <row r="1365" spans="1:10">
      <c r="A1365" s="212">
        <v>4231</v>
      </c>
      <c r="B1365" s="216" t="s">
        <v>106</v>
      </c>
      <c r="C1365" s="29"/>
      <c r="D1365" s="175">
        <v>0</v>
      </c>
      <c r="F1365" s="175"/>
      <c r="G1365" s="175"/>
      <c r="H1365" s="175"/>
      <c r="I1365" s="34">
        <v>4</v>
      </c>
      <c r="J1365" s="26"/>
    </row>
    <row r="1366" spans="1:10">
      <c r="A1366" s="210">
        <v>426</v>
      </c>
      <c r="B1366" s="211" t="s">
        <v>31</v>
      </c>
      <c r="C1366" s="272">
        <f t="shared" ref="C1366" si="1335">C1367</f>
        <v>33982</v>
      </c>
      <c r="D1366" s="28">
        <v>108982</v>
      </c>
      <c r="F1366" s="28">
        <f t="shared" ref="F1366:H1366" si="1336">F1367</f>
        <v>0</v>
      </c>
      <c r="G1366" s="28">
        <f t="shared" si="1336"/>
        <v>0</v>
      </c>
      <c r="H1366" s="28">
        <f t="shared" si="1336"/>
        <v>0</v>
      </c>
      <c r="I1366" s="34">
        <v>3</v>
      </c>
      <c r="J1366" s="26"/>
    </row>
    <row r="1367" spans="1:10">
      <c r="A1367" s="212">
        <v>4262</v>
      </c>
      <c r="B1367" s="216" t="s">
        <v>32</v>
      </c>
      <c r="C1367" s="29">
        <v>33982</v>
      </c>
      <c r="D1367" s="175">
        <v>108982</v>
      </c>
      <c r="F1367" s="175"/>
      <c r="G1367" s="175"/>
      <c r="H1367" s="175"/>
      <c r="I1367" s="34">
        <v>4</v>
      </c>
      <c r="J1367" s="26"/>
    </row>
    <row r="1368" spans="1:10" ht="28.5">
      <c r="A1368" s="208">
        <v>45</v>
      </c>
      <c r="B1368" s="209" t="s">
        <v>74</v>
      </c>
      <c r="C1368" s="182">
        <f t="shared" ref="C1368" si="1337">C1369+C1371</f>
        <v>1677300</v>
      </c>
      <c r="D1368" s="32">
        <v>2140318</v>
      </c>
      <c r="F1368" s="32">
        <f t="shared" ref="F1368:G1368" si="1338">F1369+F1371</f>
        <v>0</v>
      </c>
      <c r="G1368" s="32">
        <f t="shared" si="1338"/>
        <v>0</v>
      </c>
      <c r="H1368" s="32">
        <f t="shared" ref="H1368" si="1339">H1369+H1371</f>
        <v>0</v>
      </c>
      <c r="I1368" s="34">
        <v>2</v>
      </c>
      <c r="J1368" s="26"/>
    </row>
    <row r="1369" spans="1:10">
      <c r="A1369" s="210">
        <v>451</v>
      </c>
      <c r="B1369" s="211" t="s">
        <v>75</v>
      </c>
      <c r="C1369" s="30">
        <f t="shared" ref="C1369" si="1340">C1370</f>
        <v>1630000</v>
      </c>
      <c r="D1369" s="30">
        <v>2123018</v>
      </c>
      <c r="F1369" s="30">
        <f t="shared" ref="F1369:H1369" si="1341">F1370</f>
        <v>0</v>
      </c>
      <c r="G1369" s="30">
        <f t="shared" si="1341"/>
        <v>0</v>
      </c>
      <c r="H1369" s="30">
        <f t="shared" si="1341"/>
        <v>0</v>
      </c>
      <c r="I1369" s="34">
        <v>3</v>
      </c>
      <c r="J1369" s="26"/>
    </row>
    <row r="1370" spans="1:10">
      <c r="A1370" s="212">
        <v>4511</v>
      </c>
      <c r="B1370" s="216" t="s">
        <v>75</v>
      </c>
      <c r="C1370" s="139">
        <v>1630000</v>
      </c>
      <c r="D1370" s="175">
        <v>2123018</v>
      </c>
      <c r="F1370" s="631"/>
      <c r="G1370" s="631"/>
      <c r="H1370" s="631"/>
      <c r="I1370" s="34">
        <v>4</v>
      </c>
      <c r="J1370" s="26"/>
    </row>
    <row r="1371" spans="1:10">
      <c r="A1371" s="210">
        <v>452</v>
      </c>
      <c r="B1371" s="211" t="s">
        <v>89</v>
      </c>
      <c r="C1371" s="272">
        <f t="shared" ref="C1371" si="1342">C1372</f>
        <v>47300</v>
      </c>
      <c r="D1371" s="28">
        <v>17300</v>
      </c>
      <c r="F1371" s="28">
        <f t="shared" ref="F1371:H1371" si="1343">F1372</f>
        <v>0</v>
      </c>
      <c r="G1371" s="28">
        <f t="shared" si="1343"/>
        <v>0</v>
      </c>
      <c r="H1371" s="28">
        <f t="shared" si="1343"/>
        <v>0</v>
      </c>
      <c r="I1371" s="34">
        <v>3</v>
      </c>
      <c r="J1371" s="26"/>
    </row>
    <row r="1372" spans="1:10">
      <c r="A1372" s="212">
        <v>4521</v>
      </c>
      <c r="B1372" s="216" t="s">
        <v>89</v>
      </c>
      <c r="C1372" s="29">
        <v>47300</v>
      </c>
      <c r="D1372" s="175">
        <v>17300</v>
      </c>
      <c r="F1372" s="175"/>
      <c r="G1372" s="175"/>
      <c r="H1372" s="175"/>
      <c r="I1372" s="34">
        <v>4</v>
      </c>
      <c r="J1372" s="26"/>
    </row>
    <row r="1373" spans="1:10">
      <c r="A1373" s="206">
        <v>31</v>
      </c>
      <c r="B1373" s="207" t="s">
        <v>63</v>
      </c>
      <c r="C1373" s="31">
        <f t="shared" ref="C1373" si="1344">C1374+C1388</f>
        <v>291225</v>
      </c>
      <c r="D1373" s="31">
        <v>614199</v>
      </c>
      <c r="F1373" s="31">
        <f t="shared" ref="F1373:G1373" si="1345">F1374+F1388</f>
        <v>0</v>
      </c>
      <c r="G1373" s="31">
        <f t="shared" si="1345"/>
        <v>0</v>
      </c>
      <c r="H1373" s="31">
        <f t="shared" ref="H1373" si="1346">H1374+H1388</f>
        <v>0</v>
      </c>
      <c r="I1373" s="34" t="s">
        <v>64</v>
      </c>
      <c r="J1373" s="26"/>
    </row>
    <row r="1374" spans="1:10" ht="28.5">
      <c r="A1374" s="208">
        <v>42</v>
      </c>
      <c r="B1374" s="209" t="s">
        <v>30</v>
      </c>
      <c r="C1374" s="182">
        <f t="shared" ref="C1374" si="1347">C1375+C1382+C1384+C1386</f>
        <v>157742</v>
      </c>
      <c r="D1374" s="32">
        <v>440612</v>
      </c>
      <c r="F1374" s="32">
        <f t="shared" ref="F1374:G1374" si="1348">F1375+F1382+F1384+F1386</f>
        <v>0</v>
      </c>
      <c r="G1374" s="32">
        <f t="shared" si="1348"/>
        <v>0</v>
      </c>
      <c r="H1374" s="32">
        <f t="shared" ref="H1374" si="1349">H1375+H1382+H1384+H1386</f>
        <v>0</v>
      </c>
      <c r="I1374" s="34">
        <v>2</v>
      </c>
      <c r="J1374" s="26"/>
    </row>
    <row r="1375" spans="1:10">
      <c r="A1375" s="210">
        <v>422</v>
      </c>
      <c r="B1375" s="211" t="s">
        <v>57</v>
      </c>
      <c r="C1375" s="30">
        <f t="shared" ref="C1375" si="1350">SUM(C1376:C1381)</f>
        <v>98832</v>
      </c>
      <c r="D1375" s="30">
        <v>324780</v>
      </c>
      <c r="F1375" s="30">
        <f t="shared" ref="F1375:G1375" si="1351">SUM(F1376:F1381)</f>
        <v>0</v>
      </c>
      <c r="G1375" s="30">
        <f t="shared" si="1351"/>
        <v>0</v>
      </c>
      <c r="H1375" s="30">
        <f t="shared" ref="H1375" si="1352">SUM(H1376:H1381)</f>
        <v>0</v>
      </c>
      <c r="I1375" s="34">
        <v>3</v>
      </c>
      <c r="J1375" s="26"/>
    </row>
    <row r="1376" spans="1:10">
      <c r="A1376" s="212">
        <v>4221</v>
      </c>
      <c r="B1376" s="216" t="s">
        <v>65</v>
      </c>
      <c r="C1376" s="29">
        <v>17107</v>
      </c>
      <c r="D1376" s="175">
        <v>24008</v>
      </c>
      <c r="F1376" s="175"/>
      <c r="G1376" s="175"/>
      <c r="H1376" s="175"/>
      <c r="I1376" s="34">
        <v>4</v>
      </c>
      <c r="J1376" s="26"/>
    </row>
    <row r="1377" spans="1:10">
      <c r="A1377" s="51">
        <v>4222</v>
      </c>
      <c r="B1377" s="52" t="s">
        <v>73</v>
      </c>
      <c r="C1377" s="728"/>
      <c r="D1377" s="728">
        <v>2500</v>
      </c>
      <c r="F1377" s="728"/>
      <c r="G1377" s="728"/>
      <c r="H1377" s="728"/>
      <c r="I1377" s="73">
        <v>4</v>
      </c>
      <c r="J1377" s="228"/>
    </row>
    <row r="1378" spans="1:10">
      <c r="A1378" s="212">
        <v>4223</v>
      </c>
      <c r="B1378" s="216" t="s">
        <v>86</v>
      </c>
      <c r="C1378" s="29">
        <v>393</v>
      </c>
      <c r="D1378" s="175">
        <v>39792</v>
      </c>
      <c r="F1378" s="175"/>
      <c r="G1378" s="175"/>
      <c r="H1378" s="175"/>
      <c r="I1378" s="34">
        <v>4</v>
      </c>
      <c r="J1378" s="26"/>
    </row>
    <row r="1379" spans="1:10">
      <c r="A1379" s="212">
        <v>4224</v>
      </c>
      <c r="B1379" s="216" t="s">
        <v>58</v>
      </c>
      <c r="C1379" s="29">
        <v>73998</v>
      </c>
      <c r="D1379" s="175">
        <v>251592</v>
      </c>
      <c r="F1379" s="175"/>
      <c r="G1379" s="175"/>
      <c r="H1379" s="175"/>
      <c r="I1379" s="34">
        <v>4</v>
      </c>
      <c r="J1379" s="26"/>
    </row>
    <row r="1380" spans="1:10">
      <c r="A1380" s="212">
        <v>4225</v>
      </c>
      <c r="B1380" s="216" t="s">
        <v>87</v>
      </c>
      <c r="C1380" s="29">
        <v>715</v>
      </c>
      <c r="D1380" s="175">
        <v>2340</v>
      </c>
      <c r="F1380" s="175"/>
      <c r="G1380" s="175"/>
      <c r="H1380" s="175"/>
      <c r="I1380" s="34">
        <v>4</v>
      </c>
      <c r="J1380" s="26"/>
    </row>
    <row r="1381" spans="1:10">
      <c r="A1381" s="212">
        <v>4227</v>
      </c>
      <c r="B1381" s="216" t="s">
        <v>88</v>
      </c>
      <c r="C1381" s="29">
        <v>6619</v>
      </c>
      <c r="D1381" s="175">
        <v>4548</v>
      </c>
      <c r="F1381" s="175"/>
      <c r="G1381" s="175"/>
      <c r="H1381" s="175"/>
      <c r="I1381" s="34">
        <v>4</v>
      </c>
      <c r="J1381" s="26"/>
    </row>
    <row r="1382" spans="1:10">
      <c r="A1382" s="210">
        <v>423</v>
      </c>
      <c r="B1382" s="211" t="s">
        <v>98</v>
      </c>
      <c r="C1382" s="28">
        <f t="shared" ref="C1382" si="1353">C1383</f>
        <v>0</v>
      </c>
      <c r="D1382" s="28">
        <v>0</v>
      </c>
      <c r="F1382" s="28">
        <f t="shared" ref="F1382:H1382" si="1354">F1383</f>
        <v>0</v>
      </c>
      <c r="G1382" s="28">
        <f t="shared" si="1354"/>
        <v>0</v>
      </c>
      <c r="H1382" s="28">
        <f t="shared" si="1354"/>
        <v>0</v>
      </c>
      <c r="I1382" s="34">
        <v>3</v>
      </c>
      <c r="J1382" s="26"/>
    </row>
    <row r="1383" spans="1:10">
      <c r="A1383" s="212">
        <v>4231</v>
      </c>
      <c r="B1383" s="216" t="s">
        <v>106</v>
      </c>
      <c r="C1383" s="29"/>
      <c r="D1383" s="175">
        <v>0</v>
      </c>
      <c r="F1383" s="175"/>
      <c r="G1383" s="175"/>
      <c r="H1383" s="175"/>
      <c r="I1383" s="34">
        <v>4</v>
      </c>
      <c r="J1383" s="26"/>
    </row>
    <row r="1384" spans="1:10" ht="28.5">
      <c r="A1384" s="210">
        <v>424</v>
      </c>
      <c r="B1384" s="211" t="s">
        <v>138</v>
      </c>
      <c r="C1384" s="30">
        <f t="shared" ref="C1384" si="1355">C1385</f>
        <v>13</v>
      </c>
      <c r="D1384" s="30">
        <v>13</v>
      </c>
      <c r="F1384" s="30">
        <f t="shared" ref="F1384:H1384" si="1356">F1385</f>
        <v>0</v>
      </c>
      <c r="G1384" s="30">
        <f t="shared" si="1356"/>
        <v>0</v>
      </c>
      <c r="H1384" s="30">
        <f t="shared" si="1356"/>
        <v>0</v>
      </c>
      <c r="I1384" s="34">
        <v>3</v>
      </c>
      <c r="J1384" s="26"/>
    </row>
    <row r="1385" spans="1:10">
      <c r="A1385" s="212">
        <v>4241</v>
      </c>
      <c r="B1385" s="216" t="s">
        <v>139</v>
      </c>
      <c r="C1385" s="29">
        <v>13</v>
      </c>
      <c r="D1385" s="175">
        <v>13</v>
      </c>
      <c r="F1385" s="175"/>
      <c r="G1385" s="175"/>
      <c r="H1385" s="175"/>
      <c r="I1385" s="34">
        <v>4</v>
      </c>
      <c r="J1385" s="26"/>
    </row>
    <row r="1386" spans="1:10">
      <c r="A1386" s="210">
        <v>426</v>
      </c>
      <c r="B1386" s="211" t="s">
        <v>31</v>
      </c>
      <c r="C1386" s="30">
        <f t="shared" ref="C1386" si="1357">C1387</f>
        <v>58897</v>
      </c>
      <c r="D1386" s="30">
        <v>115819</v>
      </c>
      <c r="F1386" s="30">
        <f t="shared" ref="F1386:H1386" si="1358">F1387</f>
        <v>0</v>
      </c>
      <c r="G1386" s="30">
        <f t="shared" si="1358"/>
        <v>0</v>
      </c>
      <c r="H1386" s="30">
        <f t="shared" si="1358"/>
        <v>0</v>
      </c>
      <c r="I1386" s="34">
        <v>3</v>
      </c>
      <c r="J1386" s="26"/>
    </row>
    <row r="1387" spans="1:10">
      <c r="A1387" s="212">
        <v>4262</v>
      </c>
      <c r="B1387" s="216" t="s">
        <v>32</v>
      </c>
      <c r="C1387" s="29">
        <v>58897</v>
      </c>
      <c r="D1387" s="175">
        <v>115819</v>
      </c>
      <c r="F1387" s="175"/>
      <c r="G1387" s="175"/>
      <c r="H1387" s="175"/>
      <c r="I1387" s="34">
        <v>4</v>
      </c>
      <c r="J1387" s="26"/>
    </row>
    <row r="1388" spans="1:10" ht="28.5">
      <c r="A1388" s="208">
        <v>45</v>
      </c>
      <c r="B1388" s="209" t="s">
        <v>74</v>
      </c>
      <c r="C1388" s="182">
        <f t="shared" ref="C1388" si="1359">C1391+C1389</f>
        <v>133483</v>
      </c>
      <c r="D1388" s="32">
        <v>173587</v>
      </c>
      <c r="F1388" s="32">
        <f t="shared" ref="F1388:G1388" si="1360">F1391+F1389</f>
        <v>0</v>
      </c>
      <c r="G1388" s="32">
        <f t="shared" si="1360"/>
        <v>0</v>
      </c>
      <c r="H1388" s="32">
        <f t="shared" ref="H1388" si="1361">H1391+H1389</f>
        <v>0</v>
      </c>
      <c r="I1388" s="34">
        <v>2</v>
      </c>
      <c r="J1388" s="26"/>
    </row>
    <row r="1389" spans="1:10">
      <c r="A1389" s="210">
        <v>451</v>
      </c>
      <c r="B1389" s="211" t="s">
        <v>75</v>
      </c>
      <c r="C1389" s="30">
        <f t="shared" ref="C1389" si="1362">C1390</f>
        <v>18183</v>
      </c>
      <c r="D1389" s="30">
        <v>74643</v>
      </c>
      <c r="F1389" s="30">
        <f t="shared" ref="F1389:H1389" si="1363">F1390</f>
        <v>0</v>
      </c>
      <c r="G1389" s="30">
        <f t="shared" si="1363"/>
        <v>0</v>
      </c>
      <c r="H1389" s="30">
        <f t="shared" si="1363"/>
        <v>0</v>
      </c>
      <c r="I1389" s="34">
        <v>3</v>
      </c>
      <c r="J1389" s="26"/>
    </row>
    <row r="1390" spans="1:10">
      <c r="A1390" s="212">
        <v>4511</v>
      </c>
      <c r="B1390" s="216" t="s">
        <v>75</v>
      </c>
      <c r="C1390" s="29">
        <v>18183</v>
      </c>
      <c r="D1390" s="175">
        <v>74643</v>
      </c>
      <c r="F1390" s="175"/>
      <c r="G1390" s="175"/>
      <c r="H1390" s="175"/>
      <c r="I1390" s="34">
        <v>4</v>
      </c>
      <c r="J1390" s="26"/>
    </row>
    <row r="1391" spans="1:10">
      <c r="A1391" s="210">
        <v>452</v>
      </c>
      <c r="B1391" s="211" t="s">
        <v>89</v>
      </c>
      <c r="C1391" s="30">
        <f t="shared" ref="C1391" si="1364">C1392</f>
        <v>115300</v>
      </c>
      <c r="D1391" s="30">
        <v>98944</v>
      </c>
      <c r="F1391" s="30">
        <f t="shared" ref="F1391:H1391" si="1365">F1392</f>
        <v>0</v>
      </c>
      <c r="G1391" s="30">
        <f t="shared" si="1365"/>
        <v>0</v>
      </c>
      <c r="H1391" s="30">
        <f t="shared" si="1365"/>
        <v>0</v>
      </c>
      <c r="I1391" s="34">
        <v>3</v>
      </c>
      <c r="J1391" s="26"/>
    </row>
    <row r="1392" spans="1:10">
      <c r="A1392" s="212">
        <v>4521</v>
      </c>
      <c r="B1392" s="216" t="s">
        <v>89</v>
      </c>
      <c r="C1392" s="29">
        <v>115300</v>
      </c>
      <c r="D1392" s="175">
        <v>98944</v>
      </c>
      <c r="F1392" s="175"/>
      <c r="G1392" s="175"/>
      <c r="H1392" s="175"/>
      <c r="I1392" s="34">
        <v>4</v>
      </c>
      <c r="J1392" s="26"/>
    </row>
    <row r="1393" spans="1:10">
      <c r="A1393" s="206">
        <v>43</v>
      </c>
      <c r="B1393" s="207" t="s">
        <v>40</v>
      </c>
      <c r="C1393" s="31">
        <f t="shared" ref="C1393" si="1366">C1394+C1403</f>
        <v>0</v>
      </c>
      <c r="D1393" s="31">
        <v>0</v>
      </c>
      <c r="F1393" s="31">
        <f t="shared" ref="F1393:G1393" si="1367">F1394+F1403</f>
        <v>0</v>
      </c>
      <c r="G1393" s="31">
        <f t="shared" si="1367"/>
        <v>0</v>
      </c>
      <c r="H1393" s="31">
        <f t="shared" ref="H1393" si="1368">H1394+H1403</f>
        <v>0</v>
      </c>
      <c r="I1393" s="34" t="s">
        <v>41</v>
      </c>
      <c r="J1393" s="26"/>
    </row>
    <row r="1394" spans="1:10" ht="28.5">
      <c r="A1394" s="208">
        <v>42</v>
      </c>
      <c r="B1394" s="209" t="s">
        <v>30</v>
      </c>
      <c r="C1394" s="182">
        <f t="shared" ref="C1394" si="1369">C1395+C1401</f>
        <v>0</v>
      </c>
      <c r="D1394" s="32">
        <v>0</v>
      </c>
      <c r="F1394" s="32">
        <f t="shared" ref="F1394:G1394" si="1370">F1395+F1401</f>
        <v>0</v>
      </c>
      <c r="G1394" s="32">
        <f t="shared" si="1370"/>
        <v>0</v>
      </c>
      <c r="H1394" s="32">
        <f t="shared" ref="H1394" si="1371">H1395+H1401</f>
        <v>0</v>
      </c>
      <c r="I1394" s="34">
        <v>2</v>
      </c>
      <c r="J1394" s="26"/>
    </row>
    <row r="1395" spans="1:10">
      <c r="A1395" s="210">
        <v>422</v>
      </c>
      <c r="B1395" s="211" t="s">
        <v>57</v>
      </c>
      <c r="C1395" s="30">
        <f t="shared" ref="C1395" si="1372">SUM(C1396:C1400)</f>
        <v>0</v>
      </c>
      <c r="D1395" s="30">
        <v>0</v>
      </c>
      <c r="F1395" s="30">
        <f t="shared" ref="F1395:G1395" si="1373">SUM(F1396:F1400)</f>
        <v>0</v>
      </c>
      <c r="G1395" s="30">
        <f t="shared" si="1373"/>
        <v>0</v>
      </c>
      <c r="H1395" s="30">
        <f t="shared" ref="H1395" si="1374">SUM(H1396:H1400)</f>
        <v>0</v>
      </c>
      <c r="I1395" s="34">
        <v>3</v>
      </c>
      <c r="J1395" s="26"/>
    </row>
    <row r="1396" spans="1:10">
      <c r="A1396" s="212">
        <v>4221</v>
      </c>
      <c r="B1396" s="216" t="s">
        <v>65</v>
      </c>
      <c r="C1396" s="29"/>
      <c r="D1396" s="175">
        <v>0</v>
      </c>
      <c r="F1396" s="175"/>
      <c r="G1396" s="175"/>
      <c r="H1396" s="175"/>
      <c r="I1396" s="34">
        <v>4</v>
      </c>
      <c r="J1396" s="26"/>
    </row>
    <row r="1397" spans="1:10">
      <c r="A1397" s="212">
        <v>4222</v>
      </c>
      <c r="B1397" s="216" t="s">
        <v>73</v>
      </c>
      <c r="C1397" s="29"/>
      <c r="D1397" s="175">
        <v>0</v>
      </c>
      <c r="F1397" s="175"/>
      <c r="G1397" s="175"/>
      <c r="H1397" s="175"/>
      <c r="I1397" s="34">
        <v>4</v>
      </c>
      <c r="J1397" s="26"/>
    </row>
    <row r="1398" spans="1:10">
      <c r="A1398" s="212">
        <v>4223</v>
      </c>
      <c r="B1398" s="216" t="s">
        <v>86</v>
      </c>
      <c r="C1398" s="29"/>
      <c r="D1398" s="175">
        <v>0</v>
      </c>
      <c r="F1398" s="175"/>
      <c r="G1398" s="175"/>
      <c r="H1398" s="175"/>
      <c r="I1398" s="34">
        <v>4</v>
      </c>
      <c r="J1398" s="26"/>
    </row>
    <row r="1399" spans="1:10">
      <c r="A1399" s="212">
        <v>4224</v>
      </c>
      <c r="B1399" s="216" t="s">
        <v>58</v>
      </c>
      <c r="C1399" s="29"/>
      <c r="D1399" s="175">
        <v>0</v>
      </c>
      <c r="F1399" s="175"/>
      <c r="G1399" s="175"/>
      <c r="H1399" s="175"/>
      <c r="I1399" s="34">
        <v>4</v>
      </c>
      <c r="J1399" s="26"/>
    </row>
    <row r="1400" spans="1:10">
      <c r="A1400" s="212">
        <v>4227</v>
      </c>
      <c r="B1400" s="216" t="s">
        <v>88</v>
      </c>
      <c r="C1400" s="29"/>
      <c r="D1400" s="175">
        <v>0</v>
      </c>
      <c r="F1400" s="175"/>
      <c r="G1400" s="175"/>
      <c r="H1400" s="175"/>
      <c r="I1400" s="34">
        <v>4</v>
      </c>
      <c r="J1400" s="26"/>
    </row>
    <row r="1401" spans="1:10">
      <c r="A1401" s="210">
        <v>423</v>
      </c>
      <c r="B1401" s="211" t="s">
        <v>98</v>
      </c>
      <c r="C1401" s="28">
        <f t="shared" ref="C1401" si="1375">C1402</f>
        <v>0</v>
      </c>
      <c r="D1401" s="28">
        <v>0</v>
      </c>
      <c r="F1401" s="28">
        <f t="shared" ref="F1401:H1401" si="1376">F1402</f>
        <v>0</v>
      </c>
      <c r="G1401" s="28">
        <f t="shared" si="1376"/>
        <v>0</v>
      </c>
      <c r="H1401" s="28">
        <f t="shared" si="1376"/>
        <v>0</v>
      </c>
      <c r="I1401" s="34">
        <v>3</v>
      </c>
      <c r="J1401" s="26"/>
    </row>
    <row r="1402" spans="1:10">
      <c r="A1402" s="212">
        <v>4231</v>
      </c>
      <c r="B1402" s="216" t="s">
        <v>106</v>
      </c>
      <c r="C1402" s="29"/>
      <c r="D1402" s="175">
        <v>0</v>
      </c>
      <c r="F1402" s="175"/>
      <c r="G1402" s="175"/>
      <c r="H1402" s="175"/>
      <c r="I1402" s="34">
        <v>4</v>
      </c>
      <c r="J1402" s="26"/>
    </row>
    <row r="1403" spans="1:10" ht="28.5">
      <c r="A1403" s="208">
        <v>45</v>
      </c>
      <c r="B1403" s="209" t="s">
        <v>74</v>
      </c>
      <c r="C1403" s="182">
        <f t="shared" ref="C1403" si="1377">C1404+C1406</f>
        <v>0</v>
      </c>
      <c r="D1403" s="32">
        <v>0</v>
      </c>
      <c r="F1403" s="32">
        <f t="shared" ref="F1403:G1403" si="1378">F1404+F1406</f>
        <v>0</v>
      </c>
      <c r="G1403" s="32">
        <f t="shared" si="1378"/>
        <v>0</v>
      </c>
      <c r="H1403" s="32">
        <f t="shared" ref="H1403" si="1379">H1404+H1406</f>
        <v>0</v>
      </c>
      <c r="I1403" s="34">
        <v>2</v>
      </c>
      <c r="J1403" s="26"/>
    </row>
    <row r="1404" spans="1:10">
      <c r="A1404" s="210">
        <v>451</v>
      </c>
      <c r="B1404" s="211" t="s">
        <v>75</v>
      </c>
      <c r="C1404" s="30">
        <f t="shared" ref="C1404" si="1380">C1405</f>
        <v>0</v>
      </c>
      <c r="D1404" s="30">
        <v>0</v>
      </c>
      <c r="F1404" s="30">
        <f t="shared" ref="F1404:H1404" si="1381">F1405</f>
        <v>0</v>
      </c>
      <c r="G1404" s="30">
        <f t="shared" si="1381"/>
        <v>0</v>
      </c>
      <c r="H1404" s="30">
        <f t="shared" si="1381"/>
        <v>0</v>
      </c>
      <c r="I1404" s="34">
        <v>3</v>
      </c>
      <c r="J1404" s="26"/>
    </row>
    <row r="1405" spans="1:10">
      <c r="A1405" s="212">
        <v>4511</v>
      </c>
      <c r="B1405" s="216" t="s">
        <v>75</v>
      </c>
      <c r="C1405" s="29"/>
      <c r="D1405" s="175">
        <v>0</v>
      </c>
      <c r="F1405" s="175"/>
      <c r="G1405" s="175"/>
      <c r="H1405" s="175"/>
      <c r="I1405" s="34">
        <v>4</v>
      </c>
      <c r="J1405" s="26"/>
    </row>
    <row r="1406" spans="1:10">
      <c r="A1406" s="210">
        <v>452</v>
      </c>
      <c r="B1406" s="211" t="s">
        <v>89</v>
      </c>
      <c r="C1406" s="30">
        <f t="shared" ref="C1406" si="1382">C1407</f>
        <v>0</v>
      </c>
      <c r="D1406" s="30">
        <v>0</v>
      </c>
      <c r="F1406" s="30">
        <f t="shared" ref="F1406:H1406" si="1383">F1407</f>
        <v>0</v>
      </c>
      <c r="G1406" s="30">
        <f t="shared" si="1383"/>
        <v>0</v>
      </c>
      <c r="H1406" s="30">
        <f t="shared" si="1383"/>
        <v>0</v>
      </c>
      <c r="I1406" s="34">
        <v>3</v>
      </c>
      <c r="J1406" s="26"/>
    </row>
    <row r="1407" spans="1:10">
      <c r="A1407" s="212">
        <v>4521</v>
      </c>
      <c r="B1407" s="216" t="s">
        <v>89</v>
      </c>
      <c r="C1407" s="29"/>
      <c r="D1407" s="175">
        <v>0</v>
      </c>
      <c r="F1407" s="175"/>
      <c r="G1407" s="175"/>
      <c r="H1407" s="175"/>
      <c r="I1407" s="34">
        <v>4</v>
      </c>
      <c r="J1407" s="26"/>
    </row>
    <row r="1408" spans="1:10">
      <c r="A1408" s="206">
        <v>52</v>
      </c>
      <c r="B1408" s="207" t="s">
        <v>52</v>
      </c>
      <c r="C1408" s="31">
        <f t="shared" ref="C1408:C1410" si="1384">C1409</f>
        <v>0</v>
      </c>
      <c r="D1408" s="31">
        <v>100</v>
      </c>
      <c r="F1408" s="31">
        <f t="shared" ref="F1408:H1410" si="1385">F1409</f>
        <v>0</v>
      </c>
      <c r="G1408" s="31">
        <f t="shared" si="1385"/>
        <v>0</v>
      </c>
      <c r="H1408" s="31">
        <f t="shared" si="1385"/>
        <v>0</v>
      </c>
      <c r="I1408" s="34" t="s">
        <v>53</v>
      </c>
      <c r="J1408" s="26"/>
    </row>
    <row r="1409" spans="1:10" ht="28.5">
      <c r="A1409" s="208">
        <v>42</v>
      </c>
      <c r="B1409" s="209" t="s">
        <v>30</v>
      </c>
      <c r="C1409" s="182">
        <f t="shared" si="1384"/>
        <v>0</v>
      </c>
      <c r="D1409" s="32">
        <v>100</v>
      </c>
      <c r="F1409" s="32">
        <f t="shared" si="1385"/>
        <v>0</v>
      </c>
      <c r="G1409" s="32">
        <f t="shared" si="1385"/>
        <v>0</v>
      </c>
      <c r="H1409" s="32">
        <f t="shared" si="1385"/>
        <v>0</v>
      </c>
      <c r="I1409" s="34">
        <v>2</v>
      </c>
      <c r="J1409" s="26"/>
    </row>
    <row r="1410" spans="1:10">
      <c r="A1410" s="210">
        <v>422</v>
      </c>
      <c r="B1410" s="211" t="s">
        <v>57</v>
      </c>
      <c r="C1410" s="30">
        <f t="shared" si="1384"/>
        <v>0</v>
      </c>
      <c r="D1410" s="30">
        <v>100</v>
      </c>
      <c r="F1410" s="30">
        <f t="shared" si="1385"/>
        <v>0</v>
      </c>
      <c r="G1410" s="30">
        <f t="shared" si="1385"/>
        <v>0</v>
      </c>
      <c r="H1410" s="30">
        <f t="shared" si="1385"/>
        <v>0</v>
      </c>
      <c r="I1410" s="34">
        <v>3</v>
      </c>
      <c r="J1410" s="26"/>
    </row>
    <row r="1411" spans="1:10">
      <c r="A1411" s="212">
        <v>4224</v>
      </c>
      <c r="B1411" s="216" t="s">
        <v>58</v>
      </c>
      <c r="C1411" s="29"/>
      <c r="D1411" s="175">
        <v>100</v>
      </c>
      <c r="F1411" s="175"/>
      <c r="G1411" s="175"/>
      <c r="H1411" s="175"/>
      <c r="I1411" s="34">
        <v>4</v>
      </c>
      <c r="J1411" s="26"/>
    </row>
    <row r="1412" spans="1:10">
      <c r="A1412" s="206">
        <v>581</v>
      </c>
      <c r="B1412" s="231" t="s">
        <v>102</v>
      </c>
      <c r="C1412" s="31">
        <f t="shared" ref="C1412" si="1386">C1413</f>
        <v>0</v>
      </c>
      <c r="D1412" s="31">
        <v>0</v>
      </c>
      <c r="F1412" s="31">
        <f t="shared" ref="F1412:H1414" si="1387">F1413</f>
        <v>0</v>
      </c>
      <c r="G1412" s="31">
        <f t="shared" si="1387"/>
        <v>0</v>
      </c>
      <c r="H1412" s="31">
        <f t="shared" si="1387"/>
        <v>0</v>
      </c>
      <c r="I1412" s="34" t="s">
        <v>103</v>
      </c>
      <c r="J1412" s="26"/>
    </row>
    <row r="1413" spans="1:10" ht="28.5">
      <c r="A1413" s="208">
        <v>42</v>
      </c>
      <c r="B1413" s="209" t="s">
        <v>30</v>
      </c>
      <c r="C1413" s="182">
        <f t="shared" ref="C1413:C1414" si="1388">C1414</f>
        <v>0</v>
      </c>
      <c r="D1413" s="32">
        <v>0</v>
      </c>
      <c r="F1413" s="32">
        <f t="shared" si="1387"/>
        <v>0</v>
      </c>
      <c r="G1413" s="32">
        <f t="shared" si="1387"/>
        <v>0</v>
      </c>
      <c r="H1413" s="32">
        <f t="shared" si="1387"/>
        <v>0</v>
      </c>
      <c r="I1413" s="295">
        <v>2</v>
      </c>
      <c r="J1413" s="218"/>
    </row>
    <row r="1414" spans="1:10">
      <c r="A1414" s="210">
        <v>422</v>
      </c>
      <c r="B1414" s="211" t="s">
        <v>57</v>
      </c>
      <c r="C1414" s="30">
        <f t="shared" si="1388"/>
        <v>0</v>
      </c>
      <c r="D1414" s="30">
        <v>0</v>
      </c>
      <c r="F1414" s="30">
        <f t="shared" si="1387"/>
        <v>0</v>
      </c>
      <c r="G1414" s="30">
        <f t="shared" si="1387"/>
        <v>0</v>
      </c>
      <c r="H1414" s="30">
        <f t="shared" si="1387"/>
        <v>0</v>
      </c>
      <c r="I1414" s="295">
        <v>3</v>
      </c>
      <c r="J1414" s="218"/>
    </row>
    <row r="1415" spans="1:10">
      <c r="A1415" s="212">
        <v>4224</v>
      </c>
      <c r="B1415" s="213" t="s">
        <v>58</v>
      </c>
      <c r="C1415" s="29"/>
      <c r="D1415" s="175">
        <v>0</v>
      </c>
      <c r="F1415" s="175"/>
      <c r="G1415" s="175"/>
      <c r="H1415" s="175"/>
      <c r="I1415" s="214">
        <v>4</v>
      </c>
      <c r="J1415" s="218"/>
    </row>
    <row r="1416" spans="1:10">
      <c r="A1416" s="206">
        <v>61</v>
      </c>
      <c r="B1416" s="207" t="s">
        <v>80</v>
      </c>
      <c r="C1416" s="31">
        <f t="shared" ref="C1416" si="1389">C1417</f>
        <v>6875</v>
      </c>
      <c r="D1416" s="31">
        <v>2875</v>
      </c>
      <c r="F1416" s="31">
        <f t="shared" ref="F1416:H1416" si="1390">F1417</f>
        <v>0</v>
      </c>
      <c r="G1416" s="31">
        <f t="shared" si="1390"/>
        <v>0</v>
      </c>
      <c r="H1416" s="31">
        <f t="shared" si="1390"/>
        <v>0</v>
      </c>
      <c r="I1416" s="34" t="s">
        <v>81</v>
      </c>
      <c r="J1416" s="26"/>
    </row>
    <row r="1417" spans="1:10" ht="28.5">
      <c r="A1417" s="208">
        <v>42</v>
      </c>
      <c r="B1417" s="209" t="s">
        <v>30</v>
      </c>
      <c r="C1417" s="182">
        <f t="shared" ref="C1417" si="1391">C1418+C1424</f>
        <v>6875</v>
      </c>
      <c r="D1417" s="32">
        <v>2875</v>
      </c>
      <c r="F1417" s="32">
        <f t="shared" ref="F1417:G1417" si="1392">F1418+F1424</f>
        <v>0</v>
      </c>
      <c r="G1417" s="32">
        <f t="shared" si="1392"/>
        <v>0</v>
      </c>
      <c r="H1417" s="32">
        <f t="shared" ref="H1417" si="1393">H1418+H1424</f>
        <v>0</v>
      </c>
      <c r="I1417" s="34">
        <v>2</v>
      </c>
      <c r="J1417" s="26"/>
    </row>
    <row r="1418" spans="1:10">
      <c r="A1418" s="210">
        <v>422</v>
      </c>
      <c r="B1418" s="211" t="s">
        <v>57</v>
      </c>
      <c r="C1418" s="30">
        <f t="shared" ref="C1418" si="1394">SUM(C1419:C1423)</f>
        <v>6875</v>
      </c>
      <c r="D1418" s="30">
        <v>2875</v>
      </c>
      <c r="F1418" s="30">
        <f t="shared" ref="F1418:G1418" si="1395">SUM(F1419:F1423)</f>
        <v>0</v>
      </c>
      <c r="G1418" s="30">
        <f t="shared" si="1395"/>
        <v>0</v>
      </c>
      <c r="H1418" s="30">
        <f t="shared" ref="H1418" si="1396">SUM(H1419:H1423)</f>
        <v>0</v>
      </c>
      <c r="I1418" s="34">
        <v>3</v>
      </c>
      <c r="J1418" s="26"/>
    </row>
    <row r="1419" spans="1:10">
      <c r="A1419" s="212">
        <v>4221</v>
      </c>
      <c r="B1419" s="216" t="s">
        <v>65</v>
      </c>
      <c r="C1419" s="29">
        <v>50</v>
      </c>
      <c r="D1419" s="175">
        <v>50</v>
      </c>
      <c r="F1419" s="175"/>
      <c r="G1419" s="175"/>
      <c r="H1419" s="175"/>
      <c r="I1419" s="34">
        <v>4</v>
      </c>
      <c r="J1419" s="26"/>
    </row>
    <row r="1420" spans="1:10">
      <c r="A1420" s="212">
        <v>4222</v>
      </c>
      <c r="B1420" s="216" t="s">
        <v>73</v>
      </c>
      <c r="C1420" s="29">
        <v>336</v>
      </c>
      <c r="D1420" s="175">
        <v>336</v>
      </c>
      <c r="F1420" s="175"/>
      <c r="G1420" s="175"/>
      <c r="H1420" s="175"/>
      <c r="I1420" s="34">
        <v>4</v>
      </c>
      <c r="J1420" s="26"/>
    </row>
    <row r="1421" spans="1:10">
      <c r="A1421" s="212">
        <v>4223</v>
      </c>
      <c r="B1421" s="216" t="s">
        <v>86</v>
      </c>
      <c r="C1421" s="29">
        <v>50</v>
      </c>
      <c r="D1421" s="175">
        <v>50</v>
      </c>
      <c r="F1421" s="175"/>
      <c r="G1421" s="175"/>
      <c r="H1421" s="175"/>
      <c r="I1421" s="34">
        <v>4</v>
      </c>
      <c r="J1421" s="26"/>
    </row>
    <row r="1422" spans="1:10">
      <c r="A1422" s="212">
        <v>4224</v>
      </c>
      <c r="B1422" s="216" t="s">
        <v>58</v>
      </c>
      <c r="C1422" s="29">
        <v>6389</v>
      </c>
      <c r="D1422" s="175">
        <v>2389</v>
      </c>
      <c r="F1422" s="175"/>
      <c r="G1422" s="175"/>
      <c r="H1422" s="175"/>
      <c r="I1422" s="34">
        <v>4</v>
      </c>
      <c r="J1422" s="26"/>
    </row>
    <row r="1423" spans="1:10">
      <c r="A1423" s="212">
        <v>4227</v>
      </c>
      <c r="B1423" s="216" t="s">
        <v>88</v>
      </c>
      <c r="C1423" s="29">
        <v>50</v>
      </c>
      <c r="D1423" s="175">
        <v>50</v>
      </c>
      <c r="F1423" s="175"/>
      <c r="G1423" s="175"/>
      <c r="H1423" s="175"/>
      <c r="I1423" s="34">
        <v>4</v>
      </c>
      <c r="J1423" s="26"/>
    </row>
    <row r="1424" spans="1:10">
      <c r="A1424" s="210">
        <v>423</v>
      </c>
      <c r="B1424" s="211" t="s">
        <v>98</v>
      </c>
      <c r="C1424" s="28">
        <f t="shared" ref="C1424" si="1397">C1425</f>
        <v>0</v>
      </c>
      <c r="D1424" s="28">
        <v>0</v>
      </c>
      <c r="F1424" s="28">
        <f t="shared" ref="F1424:H1424" si="1398">F1425</f>
        <v>0</v>
      </c>
      <c r="G1424" s="28">
        <f t="shared" si="1398"/>
        <v>0</v>
      </c>
      <c r="H1424" s="28">
        <f t="shared" si="1398"/>
        <v>0</v>
      </c>
      <c r="I1424" s="34">
        <v>3</v>
      </c>
      <c r="J1424" s="26"/>
    </row>
    <row r="1425" spans="1:10">
      <c r="A1425" s="212">
        <v>4231</v>
      </c>
      <c r="B1425" s="216" t="s">
        <v>106</v>
      </c>
      <c r="C1425" s="29"/>
      <c r="D1425" s="175">
        <v>0</v>
      </c>
      <c r="F1425" s="175"/>
      <c r="G1425" s="175"/>
      <c r="H1425" s="175"/>
      <c r="I1425" s="34">
        <v>4</v>
      </c>
      <c r="J1425" s="26"/>
    </row>
    <row r="1426" spans="1:10" ht="28.5">
      <c r="A1426" s="206">
        <v>71</v>
      </c>
      <c r="B1426" s="207" t="s">
        <v>349</v>
      </c>
      <c r="C1426" s="31">
        <f t="shared" ref="C1426" si="1399">C1427+C1430</f>
        <v>2762</v>
      </c>
      <c r="D1426" s="31">
        <v>2262</v>
      </c>
      <c r="F1426" s="31">
        <f t="shared" ref="F1426:G1426" si="1400">F1427+F1430</f>
        <v>0</v>
      </c>
      <c r="G1426" s="31">
        <f t="shared" si="1400"/>
        <v>0</v>
      </c>
      <c r="H1426" s="31">
        <f t="shared" ref="H1426" si="1401">H1427+H1430</f>
        <v>0</v>
      </c>
      <c r="I1426" s="34" t="s">
        <v>145</v>
      </c>
      <c r="J1426" s="26"/>
    </row>
    <row r="1427" spans="1:10" ht="28.5">
      <c r="A1427" s="208">
        <v>42</v>
      </c>
      <c r="B1427" s="209" t="s">
        <v>30</v>
      </c>
      <c r="C1427" s="182">
        <f t="shared" ref="C1427" si="1402">C1429</f>
        <v>2762</v>
      </c>
      <c r="D1427" s="32">
        <v>2262</v>
      </c>
      <c r="F1427" s="32">
        <f t="shared" ref="F1427:G1427" si="1403">F1429</f>
        <v>0</v>
      </c>
      <c r="G1427" s="32">
        <f t="shared" si="1403"/>
        <v>0</v>
      </c>
      <c r="H1427" s="32">
        <f t="shared" ref="H1427" si="1404">H1429</f>
        <v>0</v>
      </c>
      <c r="I1427" s="34">
        <v>2</v>
      </c>
      <c r="J1427" s="26"/>
    </row>
    <row r="1428" spans="1:10">
      <c r="A1428" s="210">
        <v>422</v>
      </c>
      <c r="B1428" s="211" t="s">
        <v>57</v>
      </c>
      <c r="C1428" s="30">
        <f t="shared" ref="C1428" si="1405">C1429</f>
        <v>2762</v>
      </c>
      <c r="D1428" s="30">
        <v>2262</v>
      </c>
      <c r="F1428" s="30">
        <f t="shared" ref="F1428:H1428" si="1406">F1429</f>
        <v>0</v>
      </c>
      <c r="G1428" s="30">
        <f t="shared" si="1406"/>
        <v>0</v>
      </c>
      <c r="H1428" s="30">
        <f t="shared" si="1406"/>
        <v>0</v>
      </c>
      <c r="I1428" s="34">
        <v>3</v>
      </c>
      <c r="J1428" s="26"/>
    </row>
    <row r="1429" spans="1:10">
      <c r="A1429" s="212">
        <v>4224</v>
      </c>
      <c r="B1429" s="216" t="s">
        <v>58</v>
      </c>
      <c r="C1429" s="29">
        <v>2762</v>
      </c>
      <c r="D1429" s="175">
        <v>2262</v>
      </c>
      <c r="F1429" s="175"/>
      <c r="G1429" s="175"/>
      <c r="H1429" s="175"/>
      <c r="I1429" s="34">
        <v>4</v>
      </c>
      <c r="J1429" s="26"/>
    </row>
    <row r="1430" spans="1:10" ht="28.5">
      <c r="A1430" s="208">
        <v>45</v>
      </c>
      <c r="B1430" s="209" t="s">
        <v>74</v>
      </c>
      <c r="C1430" s="182">
        <f t="shared" ref="C1430:C1431" si="1407">C1431</f>
        <v>0</v>
      </c>
      <c r="D1430" s="32">
        <v>0</v>
      </c>
      <c r="F1430" s="32">
        <f t="shared" ref="F1430:H1431" si="1408">F1431</f>
        <v>0</v>
      </c>
      <c r="G1430" s="32">
        <f t="shared" si="1408"/>
        <v>0</v>
      </c>
      <c r="H1430" s="32">
        <f t="shared" si="1408"/>
        <v>0</v>
      </c>
      <c r="I1430" s="34">
        <v>2</v>
      </c>
      <c r="J1430" s="26"/>
    </row>
    <row r="1431" spans="1:10">
      <c r="A1431" s="210">
        <v>451</v>
      </c>
      <c r="B1431" s="211" t="s">
        <v>75</v>
      </c>
      <c r="C1431" s="30">
        <f t="shared" si="1407"/>
        <v>0</v>
      </c>
      <c r="D1431" s="30">
        <v>0</v>
      </c>
      <c r="F1431" s="30">
        <f t="shared" si="1408"/>
        <v>0</v>
      </c>
      <c r="G1431" s="30">
        <f t="shared" si="1408"/>
        <v>0</v>
      </c>
      <c r="H1431" s="30">
        <f t="shared" si="1408"/>
        <v>0</v>
      </c>
      <c r="I1431" s="34">
        <v>3</v>
      </c>
      <c r="J1431" s="26"/>
    </row>
    <row r="1432" spans="1:10">
      <c r="A1432" s="212">
        <v>4511</v>
      </c>
      <c r="B1432" s="216" t="s">
        <v>75</v>
      </c>
      <c r="C1432" s="29"/>
      <c r="D1432" s="175">
        <v>0</v>
      </c>
      <c r="F1432" s="175"/>
      <c r="G1432" s="175"/>
      <c r="H1432" s="175"/>
      <c r="I1432" s="34">
        <v>4</v>
      </c>
      <c r="J1432" s="26"/>
    </row>
    <row r="1433" spans="1:10" ht="28.5">
      <c r="A1433" s="203" t="s">
        <v>589</v>
      </c>
      <c r="B1433" s="204" t="s">
        <v>176</v>
      </c>
      <c r="C1433" s="205">
        <f t="shared" ref="C1433" si="1409">C1434+C1452</f>
        <v>260279</v>
      </c>
      <c r="D1433" s="205">
        <v>0</v>
      </c>
      <c r="F1433" s="205">
        <f t="shared" ref="F1433:G1433" si="1410">F1434+F1452</f>
        <v>0</v>
      </c>
      <c r="G1433" s="205">
        <f t="shared" si="1410"/>
        <v>0</v>
      </c>
      <c r="H1433" s="205">
        <f t="shared" ref="H1433" si="1411">H1434+H1452</f>
        <v>0</v>
      </c>
      <c r="I1433" s="34" t="s">
        <v>8</v>
      </c>
      <c r="J1433" s="26"/>
    </row>
    <row r="1434" spans="1:10">
      <c r="A1434" s="206">
        <v>12</v>
      </c>
      <c r="B1434" s="207" t="s">
        <v>61</v>
      </c>
      <c r="C1434" s="31">
        <f t="shared" ref="C1434" si="1412">C1435+C1443+C1449</f>
        <v>39042</v>
      </c>
      <c r="D1434" s="31">
        <v>0</v>
      </c>
      <c r="F1434" s="31">
        <f t="shared" ref="F1434:G1434" si="1413">F1435+F1443+F1449</f>
        <v>0</v>
      </c>
      <c r="G1434" s="31">
        <f t="shared" si="1413"/>
        <v>0</v>
      </c>
      <c r="H1434" s="31">
        <f t="shared" ref="H1434" si="1414">H1435+H1443+H1449</f>
        <v>0</v>
      </c>
      <c r="I1434" s="34" t="s">
        <v>62</v>
      </c>
      <c r="J1434" s="26"/>
    </row>
    <row r="1435" spans="1:10">
      <c r="A1435" s="208">
        <v>32</v>
      </c>
      <c r="B1435" s="209" t="s">
        <v>16</v>
      </c>
      <c r="C1435" s="182">
        <f t="shared" ref="C1435" si="1415">C1436+C1438+C1441</f>
        <v>12682</v>
      </c>
      <c r="D1435" s="32">
        <v>0</v>
      </c>
      <c r="F1435" s="32">
        <f t="shared" ref="F1435:G1435" si="1416">F1436+F1438+F1441</f>
        <v>0</v>
      </c>
      <c r="G1435" s="32">
        <f t="shared" si="1416"/>
        <v>0</v>
      </c>
      <c r="H1435" s="32">
        <f t="shared" ref="H1435" si="1417">H1436+H1438+H1441</f>
        <v>0</v>
      </c>
      <c r="I1435" s="34">
        <v>2</v>
      </c>
      <c r="J1435" s="26"/>
    </row>
    <row r="1436" spans="1:10">
      <c r="A1436" s="210">
        <v>322</v>
      </c>
      <c r="B1436" s="211" t="s">
        <v>42</v>
      </c>
      <c r="C1436" s="30">
        <f t="shared" ref="C1436" si="1418">C1437</f>
        <v>0</v>
      </c>
      <c r="D1436" s="30">
        <v>0</v>
      </c>
      <c r="F1436" s="30">
        <f t="shared" ref="F1436:H1436" si="1419">F1437</f>
        <v>0</v>
      </c>
      <c r="G1436" s="30">
        <f t="shared" si="1419"/>
        <v>0</v>
      </c>
      <c r="H1436" s="30">
        <f t="shared" si="1419"/>
        <v>0</v>
      </c>
      <c r="I1436" s="34">
        <v>3</v>
      </c>
      <c r="J1436" s="26"/>
    </row>
    <row r="1437" spans="1:10">
      <c r="A1437" s="212">
        <v>3225</v>
      </c>
      <c r="B1437" s="216" t="s">
        <v>92</v>
      </c>
      <c r="C1437" s="29"/>
      <c r="D1437" s="175">
        <v>0</v>
      </c>
      <c r="F1437" s="175"/>
      <c r="G1437" s="175"/>
      <c r="H1437" s="175"/>
      <c r="I1437" s="34">
        <v>4</v>
      </c>
      <c r="J1437" s="26"/>
    </row>
    <row r="1438" spans="1:10">
      <c r="A1438" s="210">
        <v>323</v>
      </c>
      <c r="B1438" s="211" t="s">
        <v>17</v>
      </c>
      <c r="C1438" s="30">
        <f>C1439+C1440</f>
        <v>12682</v>
      </c>
      <c r="D1438" s="30">
        <v>0</v>
      </c>
      <c r="F1438" s="30">
        <f>F1439+F1440</f>
        <v>0</v>
      </c>
      <c r="G1438" s="30">
        <f>G1439+G1440</f>
        <v>0</v>
      </c>
      <c r="H1438" s="30">
        <f>H1439+H1440</f>
        <v>0</v>
      </c>
      <c r="I1438" s="34">
        <v>3</v>
      </c>
      <c r="J1438" s="26"/>
    </row>
    <row r="1439" spans="1:10">
      <c r="A1439" s="335">
        <v>3233</v>
      </c>
      <c r="B1439" s="336" t="s">
        <v>19</v>
      </c>
      <c r="C1439" s="337">
        <v>1493</v>
      </c>
      <c r="D1439" s="175">
        <v>0</v>
      </c>
      <c r="F1439" s="337"/>
      <c r="G1439" s="337"/>
      <c r="H1439" s="337"/>
      <c r="I1439" s="73">
        <v>4</v>
      </c>
      <c r="J1439" s="228"/>
    </row>
    <row r="1440" spans="1:10">
      <c r="A1440" s="212">
        <v>3237</v>
      </c>
      <c r="B1440" s="216" t="s">
        <v>20</v>
      </c>
      <c r="C1440" s="29">
        <v>11189</v>
      </c>
      <c r="D1440" s="175">
        <v>0</v>
      </c>
      <c r="F1440" s="175"/>
      <c r="G1440" s="175"/>
      <c r="H1440" s="175"/>
      <c r="I1440" s="34">
        <v>4</v>
      </c>
      <c r="J1440" s="26"/>
    </row>
    <row r="1441" spans="1:10">
      <c r="A1441" s="210">
        <v>329</v>
      </c>
      <c r="B1441" s="211" t="s">
        <v>23</v>
      </c>
      <c r="C1441" s="30">
        <f t="shared" ref="C1441" si="1420">C1442</f>
        <v>0</v>
      </c>
      <c r="D1441" s="30">
        <v>0</v>
      </c>
      <c r="F1441" s="30">
        <f t="shared" ref="F1441:H1441" si="1421">F1442</f>
        <v>0</v>
      </c>
      <c r="G1441" s="30">
        <f t="shared" si="1421"/>
        <v>0</v>
      </c>
      <c r="H1441" s="30">
        <f t="shared" si="1421"/>
        <v>0</v>
      </c>
      <c r="I1441" s="34">
        <v>3</v>
      </c>
      <c r="J1441" s="26"/>
    </row>
    <row r="1442" spans="1:10">
      <c r="A1442" s="212">
        <v>3295</v>
      </c>
      <c r="B1442" s="216" t="s">
        <v>113</v>
      </c>
      <c r="C1442" s="29"/>
      <c r="D1442" s="175">
        <v>0</v>
      </c>
      <c r="F1442" s="175"/>
      <c r="G1442" s="175"/>
      <c r="H1442" s="175"/>
      <c r="I1442" s="34">
        <v>4</v>
      </c>
      <c r="J1442" s="26"/>
    </row>
    <row r="1443" spans="1:10" ht="28.5">
      <c r="A1443" s="208">
        <v>42</v>
      </c>
      <c r="B1443" s="209" t="s">
        <v>30</v>
      </c>
      <c r="C1443" s="182">
        <f>C1444+C1447</f>
        <v>2986</v>
      </c>
      <c r="D1443" s="32">
        <v>0</v>
      </c>
      <c r="F1443" s="32">
        <f>F1444+F1447</f>
        <v>0</v>
      </c>
      <c r="G1443" s="32">
        <f>G1444+G1447</f>
        <v>0</v>
      </c>
      <c r="H1443" s="32">
        <f>H1444+H1447</f>
        <v>0</v>
      </c>
      <c r="I1443" s="34">
        <v>2</v>
      </c>
      <c r="J1443" s="26"/>
    </row>
    <row r="1444" spans="1:10">
      <c r="A1444" s="210">
        <v>422</v>
      </c>
      <c r="B1444" s="211" t="s">
        <v>57</v>
      </c>
      <c r="C1444" s="30">
        <f t="shared" ref="C1444" si="1422">SUM(C1445:C1446)</f>
        <v>0</v>
      </c>
      <c r="D1444" s="30">
        <v>0</v>
      </c>
      <c r="F1444" s="30">
        <f t="shared" ref="F1444:G1444" si="1423">SUM(F1445:F1446)</f>
        <v>0</v>
      </c>
      <c r="G1444" s="30">
        <f t="shared" si="1423"/>
        <v>0</v>
      </c>
      <c r="H1444" s="30">
        <f t="shared" ref="H1444" si="1424">SUM(H1445:H1446)</f>
        <v>0</v>
      </c>
      <c r="I1444" s="34">
        <v>3</v>
      </c>
      <c r="J1444" s="26"/>
    </row>
    <row r="1445" spans="1:10">
      <c r="A1445" s="212">
        <v>4221</v>
      </c>
      <c r="B1445" s="216" t="s">
        <v>65</v>
      </c>
      <c r="C1445" s="29">
        <v>0</v>
      </c>
      <c r="D1445" s="175">
        <v>0</v>
      </c>
      <c r="F1445" s="175"/>
      <c r="G1445" s="175"/>
      <c r="H1445" s="175"/>
      <c r="I1445" s="34">
        <v>4</v>
      </c>
      <c r="J1445" s="26"/>
    </row>
    <row r="1446" spans="1:10">
      <c r="A1446" s="212">
        <v>4224</v>
      </c>
      <c r="B1446" s="216" t="s">
        <v>58</v>
      </c>
      <c r="C1446" s="29">
        <v>0</v>
      </c>
      <c r="D1446" s="175">
        <v>0</v>
      </c>
      <c r="F1446" s="175"/>
      <c r="G1446" s="175"/>
      <c r="H1446" s="175"/>
      <c r="I1446" s="34">
        <v>4</v>
      </c>
      <c r="J1446" s="26"/>
    </row>
    <row r="1447" spans="1:10">
      <c r="A1447" s="338">
        <v>426</v>
      </c>
      <c r="B1447" s="339" t="s">
        <v>32</v>
      </c>
      <c r="C1447" s="283">
        <f>C1448</f>
        <v>2986</v>
      </c>
      <c r="D1447" s="283">
        <v>0</v>
      </c>
      <c r="F1447" s="283">
        <f>F1448</f>
        <v>0</v>
      </c>
      <c r="G1447" s="283">
        <f>G1448</f>
        <v>0</v>
      </c>
      <c r="H1447" s="283">
        <f>H1448</f>
        <v>0</v>
      </c>
      <c r="I1447" s="73">
        <v>3</v>
      </c>
      <c r="J1447" s="228"/>
    </row>
    <row r="1448" spans="1:10">
      <c r="A1448" s="335">
        <v>4262</v>
      </c>
      <c r="B1448" s="340" t="s">
        <v>32</v>
      </c>
      <c r="C1448" s="39">
        <v>2986</v>
      </c>
      <c r="D1448" s="175">
        <v>0</v>
      </c>
      <c r="F1448" s="636"/>
      <c r="G1448" s="636"/>
      <c r="H1448" s="636"/>
      <c r="I1448" s="73">
        <v>4</v>
      </c>
      <c r="J1448" s="228"/>
    </row>
    <row r="1449" spans="1:10" ht="28.5">
      <c r="A1449" s="208">
        <v>45</v>
      </c>
      <c r="B1449" s="209" t="s">
        <v>74</v>
      </c>
      <c r="C1449" s="182">
        <f t="shared" ref="C1449:C1450" si="1425">C1450</f>
        <v>23374</v>
      </c>
      <c r="D1449" s="32">
        <v>0</v>
      </c>
      <c r="F1449" s="32">
        <f t="shared" ref="F1449:H1450" si="1426">F1450</f>
        <v>0</v>
      </c>
      <c r="G1449" s="32">
        <f t="shared" si="1426"/>
        <v>0</v>
      </c>
      <c r="H1449" s="32">
        <f t="shared" si="1426"/>
        <v>0</v>
      </c>
      <c r="I1449" s="34">
        <v>2</v>
      </c>
      <c r="J1449" s="26"/>
    </row>
    <row r="1450" spans="1:10">
      <c r="A1450" s="210">
        <v>451</v>
      </c>
      <c r="B1450" s="211" t="s">
        <v>75</v>
      </c>
      <c r="C1450" s="30">
        <f t="shared" si="1425"/>
        <v>23374</v>
      </c>
      <c r="D1450" s="30">
        <v>0</v>
      </c>
      <c r="F1450" s="30">
        <f t="shared" si="1426"/>
        <v>0</v>
      </c>
      <c r="G1450" s="30">
        <f t="shared" si="1426"/>
        <v>0</v>
      </c>
      <c r="H1450" s="30">
        <f t="shared" si="1426"/>
        <v>0</v>
      </c>
      <c r="I1450" s="34">
        <v>3</v>
      </c>
      <c r="J1450" s="26"/>
    </row>
    <row r="1451" spans="1:10">
      <c r="A1451" s="212">
        <v>4511</v>
      </c>
      <c r="B1451" s="216" t="s">
        <v>75</v>
      </c>
      <c r="C1451" s="29">
        <v>23374</v>
      </c>
      <c r="D1451" s="175">
        <v>0</v>
      </c>
      <c r="F1451" s="175"/>
      <c r="G1451" s="175"/>
      <c r="H1451" s="175"/>
      <c r="I1451" s="34">
        <v>4</v>
      </c>
      <c r="J1451" s="26"/>
    </row>
    <row r="1452" spans="1:10">
      <c r="A1452" s="206">
        <v>563</v>
      </c>
      <c r="B1452" s="207" t="s">
        <v>326</v>
      </c>
      <c r="C1452" s="31">
        <f t="shared" ref="C1452" si="1427">C1453+C1462+C1468</f>
        <v>221237</v>
      </c>
      <c r="D1452" s="31">
        <v>0</v>
      </c>
      <c r="F1452" s="31">
        <f t="shared" ref="F1452:G1452" si="1428">F1453+F1462+F1468</f>
        <v>0</v>
      </c>
      <c r="G1452" s="31">
        <f t="shared" si="1428"/>
        <v>0</v>
      </c>
      <c r="H1452" s="31">
        <f t="shared" ref="H1452" si="1429">H1453+H1462+H1468</f>
        <v>0</v>
      </c>
      <c r="I1452" s="34" t="s">
        <v>104</v>
      </c>
      <c r="J1452" s="26"/>
    </row>
    <row r="1453" spans="1:10">
      <c r="A1453" s="208">
        <v>32</v>
      </c>
      <c r="B1453" s="209" t="s">
        <v>16</v>
      </c>
      <c r="C1453" s="182">
        <f t="shared" ref="C1453" si="1430">C1454+C1460+C1456</f>
        <v>71863</v>
      </c>
      <c r="D1453" s="32">
        <v>0</v>
      </c>
      <c r="F1453" s="32">
        <f t="shared" ref="F1453:G1453" si="1431">F1454+F1460+F1456</f>
        <v>0</v>
      </c>
      <c r="G1453" s="32">
        <f t="shared" si="1431"/>
        <v>0</v>
      </c>
      <c r="H1453" s="32">
        <f t="shared" ref="H1453" si="1432">H1454+H1460+H1456</f>
        <v>0</v>
      </c>
      <c r="I1453" s="34">
        <v>2</v>
      </c>
      <c r="J1453" s="26"/>
    </row>
    <row r="1454" spans="1:10">
      <c r="A1454" s="210">
        <v>322</v>
      </c>
      <c r="B1454" s="211" t="s">
        <v>42</v>
      </c>
      <c r="C1454" s="30">
        <f t="shared" ref="C1454" si="1433">C1455</f>
        <v>0</v>
      </c>
      <c r="D1454" s="30">
        <v>0</v>
      </c>
      <c r="F1454" s="30">
        <f t="shared" ref="F1454:H1454" si="1434">F1455</f>
        <v>0</v>
      </c>
      <c r="G1454" s="30">
        <f t="shared" si="1434"/>
        <v>0</v>
      </c>
      <c r="H1454" s="30">
        <f t="shared" si="1434"/>
        <v>0</v>
      </c>
      <c r="I1454" s="34">
        <v>3</v>
      </c>
      <c r="J1454" s="26"/>
    </row>
    <row r="1455" spans="1:10">
      <c r="A1455" s="212">
        <v>3225</v>
      </c>
      <c r="B1455" s="216" t="s">
        <v>92</v>
      </c>
      <c r="C1455" s="29"/>
      <c r="D1455" s="175">
        <v>0</v>
      </c>
      <c r="F1455" s="175"/>
      <c r="G1455" s="175"/>
      <c r="H1455" s="175"/>
      <c r="I1455" s="34">
        <v>4</v>
      </c>
      <c r="J1455" s="26"/>
    </row>
    <row r="1456" spans="1:10">
      <c r="A1456" s="210">
        <v>323</v>
      </c>
      <c r="B1456" s="211" t="s">
        <v>17</v>
      </c>
      <c r="C1456" s="30">
        <f>C1457+C1458</f>
        <v>71863</v>
      </c>
      <c r="D1456" s="30">
        <v>0</v>
      </c>
      <c r="F1456" s="30">
        <f>F1457+F1458</f>
        <v>0</v>
      </c>
      <c r="G1456" s="30">
        <f>G1457+G1458</f>
        <v>0</v>
      </c>
      <c r="H1456" s="30">
        <f>H1457+H1458</f>
        <v>0</v>
      </c>
      <c r="I1456" s="34">
        <v>3</v>
      </c>
      <c r="J1456" s="26"/>
    </row>
    <row r="1457" spans="1:10">
      <c r="A1457" s="248">
        <v>3233</v>
      </c>
      <c r="B1457" s="336" t="s">
        <v>19</v>
      </c>
      <c r="C1457" s="139">
        <v>8461</v>
      </c>
      <c r="D1457" s="175">
        <v>0</v>
      </c>
      <c r="F1457" s="631"/>
      <c r="G1457" s="631"/>
      <c r="H1457" s="631"/>
      <c r="I1457" s="73">
        <v>4</v>
      </c>
      <c r="J1457" s="228"/>
    </row>
    <row r="1458" spans="1:10">
      <c r="A1458" s="212">
        <v>3237</v>
      </c>
      <c r="B1458" s="216" t="s">
        <v>20</v>
      </c>
      <c r="C1458" s="139">
        <v>63402</v>
      </c>
      <c r="D1458" s="175">
        <v>0</v>
      </c>
      <c r="F1458" s="631"/>
      <c r="G1458" s="631"/>
      <c r="H1458" s="631"/>
      <c r="I1458" s="34">
        <v>4</v>
      </c>
      <c r="J1458" s="26"/>
    </row>
    <row r="1459" spans="1:10">
      <c r="A1459" s="212">
        <v>3239</v>
      </c>
      <c r="B1459" s="216" t="s">
        <v>21</v>
      </c>
      <c r="C1459" s="29"/>
      <c r="D1459" s="175">
        <v>0</v>
      </c>
      <c r="F1459" s="175"/>
      <c r="G1459" s="175"/>
      <c r="H1459" s="175"/>
      <c r="I1459" s="214">
        <v>4</v>
      </c>
      <c r="J1459" s="218"/>
    </row>
    <row r="1460" spans="1:10">
      <c r="A1460" s="210">
        <v>329</v>
      </c>
      <c r="B1460" s="211" t="s">
        <v>23</v>
      </c>
      <c r="C1460" s="30">
        <f t="shared" ref="C1460" si="1435">C1461</f>
        <v>0</v>
      </c>
      <c r="D1460" s="30">
        <v>0</v>
      </c>
      <c r="F1460" s="30">
        <f t="shared" ref="F1460:H1460" si="1436">F1461</f>
        <v>0</v>
      </c>
      <c r="G1460" s="30">
        <f t="shared" si="1436"/>
        <v>0</v>
      </c>
      <c r="H1460" s="30">
        <f t="shared" si="1436"/>
        <v>0</v>
      </c>
      <c r="I1460" s="295">
        <v>3</v>
      </c>
      <c r="J1460" s="218"/>
    </row>
    <row r="1461" spans="1:10">
      <c r="A1461" s="212">
        <v>3295</v>
      </c>
      <c r="B1461" s="216" t="s">
        <v>113</v>
      </c>
      <c r="C1461" s="29"/>
      <c r="D1461" s="175">
        <v>0</v>
      </c>
      <c r="F1461" s="175"/>
      <c r="G1461" s="175"/>
      <c r="H1461" s="175"/>
      <c r="I1461" s="214">
        <v>4</v>
      </c>
      <c r="J1461" s="218"/>
    </row>
    <row r="1462" spans="1:10" ht="28.5">
      <c r="A1462" s="208">
        <v>42</v>
      </c>
      <c r="B1462" s="209" t="s">
        <v>30</v>
      </c>
      <c r="C1462" s="182">
        <f>C1463+C1466</f>
        <v>16922</v>
      </c>
      <c r="D1462" s="32">
        <v>0</v>
      </c>
      <c r="F1462" s="32">
        <f>F1463+F1466</f>
        <v>0</v>
      </c>
      <c r="G1462" s="32">
        <f>G1463+G1466</f>
        <v>0</v>
      </c>
      <c r="H1462" s="32">
        <f>H1463+H1466</f>
        <v>0</v>
      </c>
      <c r="I1462" s="34">
        <v>2</v>
      </c>
      <c r="J1462" s="26"/>
    </row>
    <row r="1463" spans="1:10">
      <c r="A1463" s="210">
        <v>422</v>
      </c>
      <c r="B1463" s="211" t="s">
        <v>57</v>
      </c>
      <c r="C1463" s="30">
        <f t="shared" ref="C1463" si="1437">SUM(C1464:C1465)</f>
        <v>0</v>
      </c>
      <c r="D1463" s="30">
        <v>0</v>
      </c>
      <c r="F1463" s="30">
        <f t="shared" ref="F1463:G1463" si="1438">SUM(F1464:F1465)</f>
        <v>0</v>
      </c>
      <c r="G1463" s="30">
        <f t="shared" si="1438"/>
        <v>0</v>
      </c>
      <c r="H1463" s="30">
        <f t="shared" ref="H1463" si="1439">SUM(H1464:H1465)</f>
        <v>0</v>
      </c>
      <c r="I1463" s="34">
        <v>3</v>
      </c>
      <c r="J1463" s="26"/>
    </row>
    <row r="1464" spans="1:10">
      <c r="A1464" s="212">
        <v>4221</v>
      </c>
      <c r="B1464" s="216" t="s">
        <v>65</v>
      </c>
      <c r="C1464" s="29"/>
      <c r="D1464" s="175">
        <v>0</v>
      </c>
      <c r="F1464" s="175"/>
      <c r="G1464" s="175"/>
      <c r="H1464" s="175"/>
      <c r="I1464" s="34">
        <v>4</v>
      </c>
      <c r="J1464" s="26"/>
    </row>
    <row r="1465" spans="1:10">
      <c r="A1465" s="212">
        <v>4224</v>
      </c>
      <c r="B1465" s="216" t="s">
        <v>58</v>
      </c>
      <c r="C1465" s="29"/>
      <c r="D1465" s="175">
        <v>0</v>
      </c>
      <c r="F1465" s="175"/>
      <c r="G1465" s="175"/>
      <c r="H1465" s="175"/>
      <c r="I1465" s="34">
        <v>4</v>
      </c>
      <c r="J1465" s="26"/>
    </row>
    <row r="1466" spans="1:10">
      <c r="A1466" s="210">
        <v>426</v>
      </c>
      <c r="B1466" s="211" t="s">
        <v>32</v>
      </c>
      <c r="C1466" s="30">
        <f>C1467</f>
        <v>16922</v>
      </c>
      <c r="D1466" s="30">
        <v>0</v>
      </c>
      <c r="F1466" s="30">
        <f>F1467</f>
        <v>0</v>
      </c>
      <c r="G1466" s="30">
        <f>G1467</f>
        <v>0</v>
      </c>
      <c r="H1466" s="30">
        <f>H1467</f>
        <v>0</v>
      </c>
      <c r="I1466" s="295">
        <v>3</v>
      </c>
      <c r="J1466" s="218"/>
    </row>
    <row r="1467" spans="1:10">
      <c r="A1467" s="212">
        <v>4262</v>
      </c>
      <c r="B1467" s="216" t="s">
        <v>32</v>
      </c>
      <c r="C1467" s="29">
        <v>16922</v>
      </c>
      <c r="D1467" s="175">
        <v>0</v>
      </c>
      <c r="F1467" s="175"/>
      <c r="G1467" s="175"/>
      <c r="H1467" s="175"/>
      <c r="I1467" s="214">
        <v>4</v>
      </c>
      <c r="J1467" s="218"/>
    </row>
    <row r="1468" spans="1:10" ht="28.5">
      <c r="A1468" s="208">
        <v>45</v>
      </c>
      <c r="B1468" s="209" t="s">
        <v>74</v>
      </c>
      <c r="C1468" s="182">
        <f t="shared" ref="C1468:C1469" si="1440">C1469</f>
        <v>132452</v>
      </c>
      <c r="D1468" s="32">
        <v>0</v>
      </c>
      <c r="F1468" s="32">
        <f t="shared" ref="F1468:H1469" si="1441">F1469</f>
        <v>0</v>
      </c>
      <c r="G1468" s="32">
        <f t="shared" si="1441"/>
        <v>0</v>
      </c>
      <c r="H1468" s="32">
        <f t="shared" si="1441"/>
        <v>0</v>
      </c>
      <c r="I1468" s="34">
        <v>2</v>
      </c>
      <c r="J1468" s="26"/>
    </row>
    <row r="1469" spans="1:10">
      <c r="A1469" s="210">
        <v>451</v>
      </c>
      <c r="B1469" s="211" t="s">
        <v>75</v>
      </c>
      <c r="C1469" s="30">
        <f t="shared" si="1440"/>
        <v>132452</v>
      </c>
      <c r="D1469" s="30">
        <v>0</v>
      </c>
      <c r="F1469" s="30">
        <f t="shared" si="1441"/>
        <v>0</v>
      </c>
      <c r="G1469" s="30">
        <f t="shared" si="1441"/>
        <v>0</v>
      </c>
      <c r="H1469" s="30">
        <f t="shared" si="1441"/>
        <v>0</v>
      </c>
      <c r="I1469" s="34">
        <v>3</v>
      </c>
      <c r="J1469" s="26"/>
    </row>
    <row r="1470" spans="1:10">
      <c r="A1470" s="212">
        <v>4511</v>
      </c>
      <c r="B1470" s="216" t="s">
        <v>75</v>
      </c>
      <c r="C1470" s="29">
        <v>132452</v>
      </c>
      <c r="D1470" s="175">
        <v>0</v>
      </c>
      <c r="F1470" s="175"/>
      <c r="G1470" s="175"/>
      <c r="H1470" s="175"/>
      <c r="I1470" s="34">
        <v>4</v>
      </c>
      <c r="J1470" s="26"/>
    </row>
    <row r="1471" spans="1:10">
      <c r="A1471" s="203" t="s">
        <v>200</v>
      </c>
      <c r="B1471" s="204" t="s">
        <v>151</v>
      </c>
      <c r="C1471" s="205">
        <f>C1472+C1496+C1513</f>
        <v>45092872</v>
      </c>
      <c r="D1471" s="205">
        <v>43773090</v>
      </c>
      <c r="F1471" s="205">
        <f>F1472+F1496+F1513</f>
        <v>0</v>
      </c>
      <c r="G1471" s="205">
        <f>G1472+G1496+G1513</f>
        <v>0</v>
      </c>
      <c r="H1471" s="205">
        <f>H1472+H1496+H1513</f>
        <v>0</v>
      </c>
      <c r="I1471" s="34" t="s">
        <v>8</v>
      </c>
      <c r="J1471" s="26"/>
    </row>
    <row r="1472" spans="1:10">
      <c r="A1472" s="206">
        <v>11</v>
      </c>
      <c r="B1472" s="207" t="s">
        <v>14</v>
      </c>
      <c r="C1472" s="31">
        <f t="shared" ref="C1472" si="1442">C1473+C1481+C1493</f>
        <v>26000000</v>
      </c>
      <c r="D1472" s="31">
        <v>22992585</v>
      </c>
      <c r="F1472" s="31">
        <f t="shared" ref="F1472:G1472" si="1443">F1473+F1481+F1493</f>
        <v>0</v>
      </c>
      <c r="G1472" s="31">
        <f t="shared" si="1443"/>
        <v>0</v>
      </c>
      <c r="H1472" s="31">
        <f t="shared" ref="H1472" si="1444">H1473+H1481+H1493</f>
        <v>0</v>
      </c>
      <c r="I1472" s="34" t="s">
        <v>15</v>
      </c>
      <c r="J1472" s="233"/>
    </row>
    <row r="1473" spans="1:10">
      <c r="A1473" s="208">
        <v>32</v>
      </c>
      <c r="B1473" s="209" t="s">
        <v>16</v>
      </c>
      <c r="C1473" s="182">
        <f t="shared" ref="C1473" si="1445">C1477</f>
        <v>0</v>
      </c>
      <c r="D1473" s="32">
        <v>248429</v>
      </c>
      <c r="F1473" s="32">
        <f t="shared" ref="F1473:G1473" si="1446">F1477+F1474</f>
        <v>0</v>
      </c>
      <c r="G1473" s="32">
        <f t="shared" si="1446"/>
        <v>0</v>
      </c>
      <c r="H1473" s="32">
        <f t="shared" ref="H1473" si="1447">H1477+H1474</f>
        <v>0</v>
      </c>
      <c r="I1473" s="34">
        <v>2</v>
      </c>
      <c r="J1473" s="26"/>
    </row>
    <row r="1474" spans="1:10">
      <c r="A1474" s="49">
        <v>322</v>
      </c>
      <c r="B1474" s="50" t="s">
        <v>42</v>
      </c>
      <c r="C1474" s="236">
        <f>SUM(C1475:C1476)</f>
        <v>0</v>
      </c>
      <c r="D1474" s="236">
        <v>248429</v>
      </c>
      <c r="F1474" s="236">
        <f>SUM(F1475:F1476)</f>
        <v>0</v>
      </c>
      <c r="G1474" s="236">
        <f>SUM(G1475:G1476)</f>
        <v>0</v>
      </c>
      <c r="H1474" s="236">
        <f>SUM(H1475:H1476)</f>
        <v>0</v>
      </c>
      <c r="I1474" s="73">
        <v>3</v>
      </c>
      <c r="J1474" s="228"/>
    </row>
    <row r="1475" spans="1:10">
      <c r="A1475" s="51">
        <v>3221</v>
      </c>
      <c r="B1475" s="52" t="s">
        <v>43</v>
      </c>
      <c r="C1475" s="728"/>
      <c r="D1475" s="728">
        <v>0</v>
      </c>
      <c r="F1475" s="728"/>
      <c r="G1475" s="728"/>
      <c r="H1475" s="728"/>
      <c r="I1475" s="73">
        <v>4</v>
      </c>
      <c r="J1475" s="228"/>
    </row>
    <row r="1476" spans="1:10">
      <c r="A1476" s="51">
        <v>3225</v>
      </c>
      <c r="B1476" s="52" t="s">
        <v>92</v>
      </c>
      <c r="C1476" s="728"/>
      <c r="D1476" s="728">
        <v>248429</v>
      </c>
      <c r="F1476" s="728"/>
      <c r="G1476" s="728"/>
      <c r="H1476" s="728"/>
      <c r="I1476" s="73">
        <v>4</v>
      </c>
      <c r="J1476" s="228"/>
    </row>
    <row r="1477" spans="1:10">
      <c r="A1477" s="210">
        <v>323</v>
      </c>
      <c r="B1477" s="211" t="s">
        <v>17</v>
      </c>
      <c r="C1477" s="30">
        <f t="shared" ref="C1477" si="1448">SUM(C1478:C1480)</f>
        <v>0</v>
      </c>
      <c r="D1477" s="30">
        <v>0</v>
      </c>
      <c r="F1477" s="30">
        <f t="shared" ref="F1477:G1477" si="1449">SUM(F1478:F1480)</f>
        <v>0</v>
      </c>
      <c r="G1477" s="30">
        <f t="shared" si="1449"/>
        <v>0</v>
      </c>
      <c r="H1477" s="30">
        <f t="shared" ref="H1477" si="1450">SUM(H1478:H1480)</f>
        <v>0</v>
      </c>
      <c r="I1477" s="34">
        <v>3</v>
      </c>
      <c r="J1477" s="26"/>
    </row>
    <row r="1478" spans="1:10">
      <c r="A1478" s="212">
        <v>3233</v>
      </c>
      <c r="B1478" s="216" t="s">
        <v>19</v>
      </c>
      <c r="C1478" s="29"/>
      <c r="D1478" s="175">
        <v>0</v>
      </c>
      <c r="F1478" s="175"/>
      <c r="G1478" s="175"/>
      <c r="H1478" s="175"/>
      <c r="I1478" s="34">
        <v>4</v>
      </c>
      <c r="J1478" s="26"/>
    </row>
    <row r="1479" spans="1:10">
      <c r="A1479" s="212">
        <v>3237</v>
      </c>
      <c r="B1479" s="216" t="s">
        <v>20</v>
      </c>
      <c r="C1479" s="29"/>
      <c r="D1479" s="175">
        <v>0</v>
      </c>
      <c r="F1479" s="175"/>
      <c r="G1479" s="175"/>
      <c r="H1479" s="175"/>
      <c r="I1479" s="34">
        <v>4</v>
      </c>
      <c r="J1479" s="26"/>
    </row>
    <row r="1480" spans="1:10">
      <c r="A1480" s="212">
        <v>3239</v>
      </c>
      <c r="B1480" s="216" t="s">
        <v>21</v>
      </c>
      <c r="C1480" s="29"/>
      <c r="D1480" s="175">
        <v>0</v>
      </c>
      <c r="F1480" s="175"/>
      <c r="G1480" s="175"/>
      <c r="H1480" s="175"/>
      <c r="I1480" s="34">
        <v>4</v>
      </c>
      <c r="J1480" s="26"/>
    </row>
    <row r="1481" spans="1:10" ht="28.5">
      <c r="A1481" s="208">
        <v>42</v>
      </c>
      <c r="B1481" s="209" t="s">
        <v>30</v>
      </c>
      <c r="C1481" s="188">
        <f>C1482+C1484+C1491</f>
        <v>24490875</v>
      </c>
      <c r="D1481" s="630">
        <v>22740031</v>
      </c>
      <c r="F1481" s="630">
        <f>F1482+F1484+F1491</f>
        <v>0</v>
      </c>
      <c r="G1481" s="630">
        <f>G1482+G1484+G1491</f>
        <v>0</v>
      </c>
      <c r="H1481" s="630">
        <f>H1482+H1484+H1491</f>
        <v>0</v>
      </c>
      <c r="I1481" s="34">
        <v>2</v>
      </c>
      <c r="J1481" s="26"/>
    </row>
    <row r="1482" spans="1:10">
      <c r="A1482" s="210">
        <v>421</v>
      </c>
      <c r="B1482" s="211" t="s">
        <v>96</v>
      </c>
      <c r="C1482" s="272">
        <f t="shared" ref="C1482" si="1451">C1483</f>
        <v>0</v>
      </c>
      <c r="D1482" s="28">
        <v>0</v>
      </c>
      <c r="F1482" s="28">
        <f t="shared" ref="F1482:H1482" si="1452">F1483</f>
        <v>0</v>
      </c>
      <c r="G1482" s="28">
        <f t="shared" si="1452"/>
        <v>0</v>
      </c>
      <c r="H1482" s="28">
        <f t="shared" si="1452"/>
        <v>0</v>
      </c>
      <c r="I1482" s="34">
        <v>3</v>
      </c>
      <c r="J1482" s="26"/>
    </row>
    <row r="1483" spans="1:10">
      <c r="A1483" s="212">
        <v>4212</v>
      </c>
      <c r="B1483" s="216" t="s">
        <v>97</v>
      </c>
      <c r="C1483" s="29"/>
      <c r="D1483" s="175">
        <v>0</v>
      </c>
      <c r="F1483" s="175"/>
      <c r="G1483" s="175"/>
      <c r="H1483" s="175"/>
      <c r="I1483" s="34">
        <v>4</v>
      </c>
      <c r="J1483" s="26"/>
    </row>
    <row r="1484" spans="1:10">
      <c r="A1484" s="338">
        <v>422</v>
      </c>
      <c r="B1484" s="339" t="s">
        <v>57</v>
      </c>
      <c r="C1484" s="283">
        <f>SUM(C1485:C1490)</f>
        <v>24366500</v>
      </c>
      <c r="D1484" s="283">
        <v>22615656</v>
      </c>
      <c r="F1484" s="283">
        <f>SUM(F1485:F1490)</f>
        <v>0</v>
      </c>
      <c r="G1484" s="283">
        <f>SUM(G1485:G1490)</f>
        <v>0</v>
      </c>
      <c r="H1484" s="283">
        <f>SUM(H1485:H1490)</f>
        <v>0</v>
      </c>
      <c r="I1484" s="73">
        <v>3</v>
      </c>
      <c r="J1484" s="228"/>
    </row>
    <row r="1485" spans="1:10">
      <c r="A1485" s="335">
        <v>4221</v>
      </c>
      <c r="B1485" s="340" t="s">
        <v>65</v>
      </c>
      <c r="C1485" s="39">
        <v>4141849</v>
      </c>
      <c r="D1485" s="175">
        <v>2498421</v>
      </c>
      <c r="F1485" s="636"/>
      <c r="G1485" s="636"/>
      <c r="H1485" s="636"/>
      <c r="I1485" s="73">
        <v>4</v>
      </c>
      <c r="J1485" s="228"/>
    </row>
    <row r="1486" spans="1:10">
      <c r="A1486" s="335">
        <v>4222</v>
      </c>
      <c r="B1486" s="340" t="s">
        <v>73</v>
      </c>
      <c r="C1486" s="39">
        <v>5000</v>
      </c>
      <c r="D1486" s="175">
        <v>82762</v>
      </c>
      <c r="F1486" s="636"/>
      <c r="G1486" s="636"/>
      <c r="H1486" s="636"/>
      <c r="I1486" s="73">
        <v>4</v>
      </c>
      <c r="J1486" s="228"/>
    </row>
    <row r="1487" spans="1:10">
      <c r="A1487" s="335">
        <v>4223</v>
      </c>
      <c r="B1487" s="340" t="s">
        <v>86</v>
      </c>
      <c r="C1487" s="39">
        <v>30000</v>
      </c>
      <c r="D1487" s="175">
        <v>5000</v>
      </c>
      <c r="F1487" s="636"/>
      <c r="G1487" s="636"/>
      <c r="H1487" s="636"/>
      <c r="I1487" s="73">
        <v>4</v>
      </c>
      <c r="J1487" s="228"/>
    </row>
    <row r="1488" spans="1:10">
      <c r="A1488" s="335">
        <v>4224</v>
      </c>
      <c r="B1488" s="340" t="s">
        <v>58</v>
      </c>
      <c r="C1488" s="39">
        <v>20129888</v>
      </c>
      <c r="D1488" s="175">
        <v>19679888</v>
      </c>
      <c r="F1488" s="636"/>
      <c r="G1488" s="636"/>
      <c r="H1488" s="636"/>
      <c r="I1488" s="73">
        <v>4</v>
      </c>
      <c r="J1488" s="228"/>
    </row>
    <row r="1489" spans="1:10">
      <c r="A1489" s="335">
        <v>4225</v>
      </c>
      <c r="B1489" s="340" t="s">
        <v>87</v>
      </c>
      <c r="C1489" s="39">
        <v>50000</v>
      </c>
      <c r="D1489" s="175">
        <v>5000</v>
      </c>
      <c r="F1489" s="636"/>
      <c r="G1489" s="636"/>
      <c r="H1489" s="636"/>
      <c r="I1489" s="73">
        <v>4</v>
      </c>
      <c r="J1489" s="228"/>
    </row>
    <row r="1490" spans="1:10">
      <c r="A1490" s="335">
        <v>4227</v>
      </c>
      <c r="B1490" s="340" t="s">
        <v>88</v>
      </c>
      <c r="C1490" s="39">
        <v>9763</v>
      </c>
      <c r="D1490" s="175">
        <v>344585</v>
      </c>
      <c r="F1490" s="636"/>
      <c r="G1490" s="636"/>
      <c r="H1490" s="636"/>
      <c r="I1490" s="73">
        <v>4</v>
      </c>
      <c r="J1490" s="228"/>
    </row>
    <row r="1491" spans="1:10">
      <c r="A1491" s="338">
        <v>426</v>
      </c>
      <c r="B1491" s="339" t="s">
        <v>31</v>
      </c>
      <c r="C1491" s="283">
        <f>C1492</f>
        <v>124375</v>
      </c>
      <c r="D1491" s="283">
        <v>124375</v>
      </c>
      <c r="F1491" s="283">
        <f>F1492</f>
        <v>0</v>
      </c>
      <c r="G1491" s="283">
        <f>G1492</f>
        <v>0</v>
      </c>
      <c r="H1491" s="283">
        <f>H1492</f>
        <v>0</v>
      </c>
      <c r="I1491" s="73">
        <v>3</v>
      </c>
      <c r="J1491" s="228"/>
    </row>
    <row r="1492" spans="1:10">
      <c r="A1492" s="335">
        <v>4262</v>
      </c>
      <c r="B1492" s="340" t="s">
        <v>32</v>
      </c>
      <c r="C1492" s="341">
        <v>124375</v>
      </c>
      <c r="D1492" s="175">
        <v>124375</v>
      </c>
      <c r="F1492" s="341"/>
      <c r="G1492" s="341"/>
      <c r="H1492" s="341"/>
      <c r="I1492" s="73">
        <v>4</v>
      </c>
      <c r="J1492" s="228"/>
    </row>
    <row r="1493" spans="1:10" ht="28.5">
      <c r="A1493" s="208">
        <v>45</v>
      </c>
      <c r="B1493" s="209" t="s">
        <v>74</v>
      </c>
      <c r="C1493" s="182">
        <f t="shared" ref="C1493:C1494" si="1453">C1494</f>
        <v>1509125</v>
      </c>
      <c r="D1493" s="32">
        <v>4125</v>
      </c>
      <c r="F1493" s="32">
        <f t="shared" ref="F1493:H1494" si="1454">F1494</f>
        <v>0</v>
      </c>
      <c r="G1493" s="32">
        <f t="shared" si="1454"/>
        <v>0</v>
      </c>
      <c r="H1493" s="32">
        <f t="shared" si="1454"/>
        <v>0</v>
      </c>
      <c r="I1493" s="34">
        <v>2</v>
      </c>
      <c r="J1493" s="26"/>
    </row>
    <row r="1494" spans="1:10">
      <c r="A1494" s="210">
        <v>451</v>
      </c>
      <c r="B1494" s="211" t="s">
        <v>75</v>
      </c>
      <c r="C1494" s="30">
        <f t="shared" si="1453"/>
        <v>1509125</v>
      </c>
      <c r="D1494" s="30">
        <v>4125</v>
      </c>
      <c r="F1494" s="30">
        <f t="shared" si="1454"/>
        <v>0</v>
      </c>
      <c r="G1494" s="30">
        <f t="shared" si="1454"/>
        <v>0</v>
      </c>
      <c r="H1494" s="30">
        <f t="shared" si="1454"/>
        <v>0</v>
      </c>
      <c r="I1494" s="34">
        <v>3</v>
      </c>
      <c r="J1494" s="26"/>
    </row>
    <row r="1495" spans="1:10">
      <c r="A1495" s="212">
        <v>4511</v>
      </c>
      <c r="B1495" s="216" t="s">
        <v>75</v>
      </c>
      <c r="C1495" s="29">
        <v>1509125</v>
      </c>
      <c r="D1495" s="175">
        <v>4125</v>
      </c>
      <c r="F1495" s="175"/>
      <c r="G1495" s="175"/>
      <c r="H1495" s="175"/>
      <c r="I1495" s="34">
        <v>4</v>
      </c>
      <c r="J1495" s="26"/>
    </row>
    <row r="1496" spans="1:10">
      <c r="A1496" s="206">
        <v>581</v>
      </c>
      <c r="B1496" s="231" t="s">
        <v>102</v>
      </c>
      <c r="C1496" s="31">
        <f t="shared" ref="C1496" si="1455">C1497+C1502+C1510</f>
        <v>0</v>
      </c>
      <c r="D1496" s="31">
        <v>0</v>
      </c>
      <c r="F1496" s="31">
        <f t="shared" ref="F1496:G1496" si="1456">F1497+F1502+F1510</f>
        <v>0</v>
      </c>
      <c r="G1496" s="31">
        <f t="shared" si="1456"/>
        <v>0</v>
      </c>
      <c r="H1496" s="31">
        <f t="shared" ref="H1496" si="1457">H1497+H1502+H1510</f>
        <v>0</v>
      </c>
      <c r="I1496" s="34" t="s">
        <v>103</v>
      </c>
      <c r="J1496" s="26"/>
    </row>
    <row r="1497" spans="1:10">
      <c r="A1497" s="208">
        <v>32</v>
      </c>
      <c r="B1497" s="209" t="s">
        <v>16</v>
      </c>
      <c r="C1497" s="182"/>
      <c r="D1497" s="32"/>
      <c r="F1497" s="32"/>
      <c r="G1497" s="32"/>
      <c r="H1497" s="32"/>
      <c r="I1497" s="34">
        <v>2</v>
      </c>
      <c r="J1497" s="26"/>
    </row>
    <row r="1498" spans="1:10">
      <c r="A1498" s="210">
        <v>322</v>
      </c>
      <c r="B1498" s="211" t="s">
        <v>42</v>
      </c>
      <c r="C1498" s="30">
        <f t="shared" ref="C1498" si="1458">C1499</f>
        <v>0</v>
      </c>
      <c r="D1498" s="30">
        <v>0</v>
      </c>
      <c r="F1498" s="30">
        <f t="shared" ref="F1498:H1498" si="1459">F1499</f>
        <v>0</v>
      </c>
      <c r="G1498" s="30">
        <f t="shared" si="1459"/>
        <v>0</v>
      </c>
      <c r="H1498" s="30">
        <f t="shared" si="1459"/>
        <v>0</v>
      </c>
      <c r="I1498" s="34">
        <v>3</v>
      </c>
      <c r="J1498" s="26"/>
    </row>
    <row r="1499" spans="1:10">
      <c r="A1499" s="212">
        <v>3225</v>
      </c>
      <c r="B1499" s="213" t="s">
        <v>92</v>
      </c>
      <c r="C1499" s="222"/>
      <c r="D1499" s="175">
        <v>0</v>
      </c>
      <c r="F1499" s="222"/>
      <c r="G1499" s="222"/>
      <c r="H1499" s="222"/>
      <c r="I1499" s="34">
        <v>4</v>
      </c>
      <c r="J1499" s="342"/>
    </row>
    <row r="1500" spans="1:10">
      <c r="A1500" s="210">
        <v>323</v>
      </c>
      <c r="B1500" s="211" t="s">
        <v>17</v>
      </c>
      <c r="C1500" s="30">
        <f t="shared" ref="C1500" si="1460">C1501</f>
        <v>0</v>
      </c>
      <c r="D1500" s="30">
        <v>0</v>
      </c>
      <c r="F1500" s="30">
        <f t="shared" ref="F1500:H1500" si="1461">F1501</f>
        <v>0</v>
      </c>
      <c r="G1500" s="30">
        <f t="shared" si="1461"/>
        <v>0</v>
      </c>
      <c r="H1500" s="30">
        <f t="shared" si="1461"/>
        <v>0</v>
      </c>
      <c r="I1500" s="34">
        <v>3</v>
      </c>
      <c r="J1500" s="26"/>
    </row>
    <row r="1501" spans="1:10">
      <c r="A1501" s="212">
        <v>3237</v>
      </c>
      <c r="B1501" s="216" t="s">
        <v>20</v>
      </c>
      <c r="C1501" s="222"/>
      <c r="D1501" s="175">
        <v>0</v>
      </c>
      <c r="F1501" s="222"/>
      <c r="G1501" s="222"/>
      <c r="H1501" s="222"/>
      <c r="I1501" s="34">
        <v>4</v>
      </c>
      <c r="J1501" s="342"/>
    </row>
    <row r="1502" spans="1:10" ht="28.5">
      <c r="A1502" s="208">
        <v>42</v>
      </c>
      <c r="B1502" s="209" t="s">
        <v>30</v>
      </c>
      <c r="C1502" s="182">
        <f t="shared" ref="C1502" si="1462">C1503</f>
        <v>0</v>
      </c>
      <c r="D1502" s="32">
        <v>0</v>
      </c>
      <c r="F1502" s="32">
        <f t="shared" ref="F1502:H1502" si="1463">F1503</f>
        <v>0</v>
      </c>
      <c r="G1502" s="32">
        <f t="shared" si="1463"/>
        <v>0</v>
      </c>
      <c r="H1502" s="32">
        <f t="shared" si="1463"/>
        <v>0</v>
      </c>
      <c r="I1502" s="34">
        <v>2</v>
      </c>
      <c r="J1502" s="26"/>
    </row>
    <row r="1503" spans="1:10">
      <c r="A1503" s="210">
        <v>422</v>
      </c>
      <c r="B1503" s="211" t="s">
        <v>57</v>
      </c>
      <c r="C1503" s="30">
        <f t="shared" ref="C1503" si="1464">C1504+C1505+C1506+C1507+C1508+C1509</f>
        <v>0</v>
      </c>
      <c r="D1503" s="30">
        <v>0</v>
      </c>
      <c r="F1503" s="30">
        <f t="shared" ref="F1503:G1503" si="1465">F1504+F1505+F1506+F1507+F1508+F1509</f>
        <v>0</v>
      </c>
      <c r="G1503" s="30">
        <f t="shared" si="1465"/>
        <v>0</v>
      </c>
      <c r="H1503" s="30">
        <f t="shared" ref="H1503" si="1466">H1504+H1505+H1506+H1507+H1508+H1509</f>
        <v>0</v>
      </c>
      <c r="I1503" s="34">
        <v>3</v>
      </c>
      <c r="J1503" s="26"/>
    </row>
    <row r="1504" spans="1:10">
      <c r="A1504" s="212">
        <v>4221</v>
      </c>
      <c r="B1504" s="216" t="s">
        <v>65</v>
      </c>
      <c r="C1504" s="222"/>
      <c r="D1504" s="175">
        <v>0</v>
      </c>
      <c r="F1504" s="222"/>
      <c r="G1504" s="222"/>
      <c r="H1504" s="222"/>
      <c r="I1504" s="34">
        <v>4</v>
      </c>
      <c r="J1504" s="342"/>
    </row>
    <row r="1505" spans="1:10">
      <c r="A1505" s="212">
        <v>4222</v>
      </c>
      <c r="B1505" s="216" t="s">
        <v>73</v>
      </c>
      <c r="C1505" s="222"/>
      <c r="D1505" s="175">
        <v>0</v>
      </c>
      <c r="F1505" s="222"/>
      <c r="G1505" s="222"/>
      <c r="H1505" s="222"/>
      <c r="I1505" s="34">
        <v>4</v>
      </c>
      <c r="J1505" s="342"/>
    </row>
    <row r="1506" spans="1:10">
      <c r="A1506" s="212">
        <v>4223</v>
      </c>
      <c r="B1506" s="216" t="s">
        <v>86</v>
      </c>
      <c r="C1506" s="222"/>
      <c r="D1506" s="175">
        <v>0</v>
      </c>
      <c r="F1506" s="222"/>
      <c r="G1506" s="222"/>
      <c r="H1506" s="222"/>
      <c r="I1506" s="34">
        <v>4</v>
      </c>
      <c r="J1506" s="342"/>
    </row>
    <row r="1507" spans="1:10">
      <c r="A1507" s="212">
        <v>4224</v>
      </c>
      <c r="B1507" s="216" t="s">
        <v>58</v>
      </c>
      <c r="C1507" s="222"/>
      <c r="D1507" s="175">
        <v>0</v>
      </c>
      <c r="F1507" s="222"/>
      <c r="G1507" s="222"/>
      <c r="H1507" s="222"/>
      <c r="I1507" s="34">
        <v>4</v>
      </c>
      <c r="J1507" s="342"/>
    </row>
    <row r="1508" spans="1:10">
      <c r="A1508" s="212">
        <v>4225</v>
      </c>
      <c r="B1508" s="216" t="s">
        <v>87</v>
      </c>
      <c r="C1508" s="222"/>
      <c r="D1508" s="175">
        <v>0</v>
      </c>
      <c r="F1508" s="222"/>
      <c r="G1508" s="222"/>
      <c r="H1508" s="222"/>
      <c r="I1508" s="34">
        <v>4</v>
      </c>
      <c r="J1508" s="342"/>
    </row>
    <row r="1509" spans="1:10">
      <c r="A1509" s="212">
        <v>4227</v>
      </c>
      <c r="B1509" s="216" t="s">
        <v>88</v>
      </c>
      <c r="C1509" s="222"/>
      <c r="D1509" s="175">
        <v>0</v>
      </c>
      <c r="F1509" s="222"/>
      <c r="G1509" s="222"/>
      <c r="H1509" s="222"/>
      <c r="I1509" s="34">
        <v>4</v>
      </c>
      <c r="J1509" s="342"/>
    </row>
    <row r="1510" spans="1:10" ht="28.5">
      <c r="A1510" s="208">
        <v>45</v>
      </c>
      <c r="B1510" s="209" t="s">
        <v>74</v>
      </c>
      <c r="C1510" s="182">
        <f t="shared" ref="C1510:C1511" si="1467">C1511</f>
        <v>0</v>
      </c>
      <c r="D1510" s="32">
        <v>0</v>
      </c>
      <c r="F1510" s="32">
        <f t="shared" ref="F1510:H1511" si="1468">F1511</f>
        <v>0</v>
      </c>
      <c r="G1510" s="32">
        <f t="shared" si="1468"/>
        <v>0</v>
      </c>
      <c r="H1510" s="32">
        <f t="shared" si="1468"/>
        <v>0</v>
      </c>
      <c r="I1510" s="34">
        <v>2</v>
      </c>
      <c r="J1510" s="26"/>
    </row>
    <row r="1511" spans="1:10">
      <c r="A1511" s="210">
        <v>451</v>
      </c>
      <c r="B1511" s="211" t="s">
        <v>75</v>
      </c>
      <c r="C1511" s="30">
        <f t="shared" si="1467"/>
        <v>0</v>
      </c>
      <c r="D1511" s="30">
        <v>0</v>
      </c>
      <c r="F1511" s="30">
        <f t="shared" si="1468"/>
        <v>0</v>
      </c>
      <c r="G1511" s="30">
        <f t="shared" si="1468"/>
        <v>0</v>
      </c>
      <c r="H1511" s="30">
        <f t="shared" si="1468"/>
        <v>0</v>
      </c>
      <c r="I1511" s="34">
        <v>3</v>
      </c>
      <c r="J1511" s="26"/>
    </row>
    <row r="1512" spans="1:10">
      <c r="A1512" s="212">
        <v>4511</v>
      </c>
      <c r="B1512" s="216" t="s">
        <v>75</v>
      </c>
      <c r="C1512" s="29">
        <v>0</v>
      </c>
      <c r="D1512" s="175">
        <v>0</v>
      </c>
      <c r="F1512" s="175"/>
      <c r="G1512" s="175"/>
      <c r="H1512" s="175"/>
      <c r="I1512" s="34">
        <v>4</v>
      </c>
      <c r="J1512" s="26"/>
    </row>
    <row r="1513" spans="1:10">
      <c r="A1513" s="206">
        <v>815</v>
      </c>
      <c r="B1513" s="207" t="s">
        <v>527</v>
      </c>
      <c r="C1513" s="31">
        <f>C1514</f>
        <v>19092872</v>
      </c>
      <c r="D1513" s="31">
        <v>20780505</v>
      </c>
      <c r="F1513" s="31">
        <f>F1514</f>
        <v>0</v>
      </c>
      <c r="G1513" s="31">
        <f>G1514</f>
        <v>0</v>
      </c>
      <c r="H1513" s="31">
        <f>H1514</f>
        <v>0</v>
      </c>
      <c r="I1513" s="34" t="s">
        <v>481</v>
      </c>
      <c r="J1513" s="26"/>
    </row>
    <row r="1514" spans="1:10" ht="28.5">
      <c r="A1514" s="208">
        <v>45</v>
      </c>
      <c r="B1514" s="209" t="s">
        <v>74</v>
      </c>
      <c r="C1514" s="182">
        <f t="shared" ref="C1514:C1515" si="1469">C1515</f>
        <v>19092872</v>
      </c>
      <c r="D1514" s="32">
        <v>20780505</v>
      </c>
      <c r="F1514" s="32">
        <f t="shared" ref="F1514:H1515" si="1470">F1515</f>
        <v>0</v>
      </c>
      <c r="G1514" s="32">
        <f t="shared" si="1470"/>
        <v>0</v>
      </c>
      <c r="H1514" s="32">
        <f t="shared" si="1470"/>
        <v>0</v>
      </c>
      <c r="I1514" s="34">
        <v>2</v>
      </c>
      <c r="J1514" s="26"/>
    </row>
    <row r="1515" spans="1:10">
      <c r="A1515" s="210">
        <v>451</v>
      </c>
      <c r="B1515" s="211" t="s">
        <v>75</v>
      </c>
      <c r="C1515" s="30">
        <f t="shared" si="1469"/>
        <v>19092872</v>
      </c>
      <c r="D1515" s="30">
        <v>20780505</v>
      </c>
      <c r="F1515" s="30">
        <f t="shared" si="1470"/>
        <v>0</v>
      </c>
      <c r="G1515" s="30">
        <f t="shared" si="1470"/>
        <v>0</v>
      </c>
      <c r="H1515" s="30">
        <f t="shared" si="1470"/>
        <v>0</v>
      </c>
      <c r="I1515" s="34">
        <v>3</v>
      </c>
      <c r="J1515" s="26"/>
    </row>
    <row r="1516" spans="1:10">
      <c r="A1516" s="212">
        <v>4511</v>
      </c>
      <c r="B1516" s="216" t="s">
        <v>75</v>
      </c>
      <c r="C1516" s="29">
        <v>19092872</v>
      </c>
      <c r="D1516" s="175">
        <v>20780505</v>
      </c>
      <c r="F1516" s="175"/>
      <c r="G1516" s="175"/>
      <c r="H1516" s="175"/>
      <c r="I1516" s="34">
        <v>4</v>
      </c>
      <c r="J1516" s="26"/>
    </row>
    <row r="1517" spans="1:10" ht="28.5">
      <c r="A1517" s="200">
        <v>3605</v>
      </c>
      <c r="B1517" s="201" t="s">
        <v>125</v>
      </c>
      <c r="C1517" s="202">
        <f>C1518+C1699</f>
        <v>81413240</v>
      </c>
      <c r="D1517" s="202">
        <v>85235071</v>
      </c>
      <c r="F1517" s="202">
        <f>F1518+F1699</f>
        <v>0</v>
      </c>
      <c r="G1517" s="202">
        <f>G1518+G1699</f>
        <v>0</v>
      </c>
      <c r="H1517" s="202">
        <f>H1518+H1699</f>
        <v>0</v>
      </c>
      <c r="I1517" s="34" t="s">
        <v>7</v>
      </c>
      <c r="J1517" s="26"/>
    </row>
    <row r="1518" spans="1:10">
      <c r="A1518" s="203" t="s">
        <v>201</v>
      </c>
      <c r="B1518" s="204" t="s">
        <v>107</v>
      </c>
      <c r="C1518" s="205">
        <f t="shared" ref="C1518" si="1471">C1530+C1590+C1645+C1665+C1692</f>
        <v>81413240</v>
      </c>
      <c r="D1518" s="205">
        <v>85235071</v>
      </c>
      <c r="F1518" s="205">
        <f t="shared" ref="F1518:G1518" si="1472">F1519+F1530+F1590+F1645+F1665+F1692</f>
        <v>0</v>
      </c>
      <c r="G1518" s="205">
        <f t="shared" si="1472"/>
        <v>0</v>
      </c>
      <c r="H1518" s="205">
        <f t="shared" ref="H1518" si="1473">H1519+H1530+H1590+H1645+H1665+H1692</f>
        <v>0</v>
      </c>
      <c r="I1518" s="34" t="s">
        <v>8</v>
      </c>
      <c r="J1518" s="26"/>
    </row>
    <row r="1519" spans="1:10">
      <c r="A1519" s="206">
        <v>11</v>
      </c>
      <c r="B1519" s="207" t="s">
        <v>14</v>
      </c>
      <c r="C1519" s="31">
        <f t="shared" ref="C1519" si="1474">C1525</f>
        <v>0</v>
      </c>
      <c r="D1519" s="31">
        <v>653094</v>
      </c>
      <c r="F1519" s="31">
        <f t="shared" ref="F1519:G1519" si="1475">F1520+F1525</f>
        <v>0</v>
      </c>
      <c r="G1519" s="31">
        <f t="shared" si="1475"/>
        <v>0</v>
      </c>
      <c r="H1519" s="31">
        <f t="shared" ref="H1519" si="1476">H1520+H1525</f>
        <v>0</v>
      </c>
      <c r="I1519" s="34" t="s">
        <v>15</v>
      </c>
      <c r="J1519" s="26"/>
    </row>
    <row r="1520" spans="1:10">
      <c r="A1520" s="208">
        <v>31</v>
      </c>
      <c r="B1520" s="209" t="s">
        <v>44</v>
      </c>
      <c r="C1520" s="182">
        <f t="shared" ref="C1520" si="1477">C1521+C1525</f>
        <v>0</v>
      </c>
      <c r="D1520" s="32">
        <v>3226</v>
      </c>
      <c r="F1520" s="32">
        <f t="shared" ref="F1520:G1520" si="1478">F1521+F1523</f>
        <v>0</v>
      </c>
      <c r="G1520" s="32">
        <f t="shared" si="1478"/>
        <v>0</v>
      </c>
      <c r="H1520" s="32">
        <f t="shared" ref="H1520" si="1479">H1521+H1523</f>
        <v>0</v>
      </c>
      <c r="I1520" s="34">
        <v>2</v>
      </c>
      <c r="J1520" s="26"/>
    </row>
    <row r="1521" spans="1:10">
      <c r="A1521" s="210">
        <v>311</v>
      </c>
      <c r="B1521" s="211" t="s">
        <v>45</v>
      </c>
      <c r="C1521" s="30">
        <f t="shared" ref="C1521" si="1480">SUM(C1522:C1523)</f>
        <v>0</v>
      </c>
      <c r="D1521" s="30">
        <v>2769</v>
      </c>
      <c r="F1521" s="30">
        <f t="shared" ref="F1521:H1521" si="1481">F1522</f>
        <v>0</v>
      </c>
      <c r="G1521" s="30">
        <f t="shared" si="1481"/>
        <v>0</v>
      </c>
      <c r="H1521" s="30">
        <f t="shared" si="1481"/>
        <v>0</v>
      </c>
      <c r="I1521" s="34">
        <v>3</v>
      </c>
      <c r="J1521" s="26"/>
    </row>
    <row r="1522" spans="1:10">
      <c r="A1522" s="212">
        <v>3111</v>
      </c>
      <c r="B1522" s="216" t="s">
        <v>46</v>
      </c>
      <c r="C1522" s="29"/>
      <c r="D1522" s="175">
        <v>2769</v>
      </c>
      <c r="F1522" s="175"/>
      <c r="G1522" s="175"/>
      <c r="H1522" s="175"/>
      <c r="I1522" s="34">
        <v>4</v>
      </c>
      <c r="J1522" s="26"/>
    </row>
    <row r="1523" spans="1:10">
      <c r="A1523" s="210">
        <v>313</v>
      </c>
      <c r="B1523" s="211" t="s">
        <v>48</v>
      </c>
      <c r="C1523" s="30">
        <f t="shared" ref="C1523" si="1482">SUM(C1524:C1525)</f>
        <v>0</v>
      </c>
      <c r="D1523" s="30">
        <v>457</v>
      </c>
      <c r="F1523" s="30">
        <f t="shared" ref="F1523:H1523" si="1483">F1524</f>
        <v>0</v>
      </c>
      <c r="G1523" s="30">
        <f t="shared" si="1483"/>
        <v>0</v>
      </c>
      <c r="H1523" s="30">
        <f t="shared" si="1483"/>
        <v>0</v>
      </c>
      <c r="I1523" s="34">
        <v>3</v>
      </c>
      <c r="J1523" s="26"/>
    </row>
    <row r="1524" spans="1:10">
      <c r="A1524" s="212">
        <v>3132</v>
      </c>
      <c r="B1524" s="216" t="s">
        <v>49</v>
      </c>
      <c r="C1524" s="29"/>
      <c r="D1524" s="175">
        <v>457</v>
      </c>
      <c r="F1524" s="175"/>
      <c r="G1524" s="175"/>
      <c r="H1524" s="175"/>
      <c r="I1524" s="34">
        <v>4</v>
      </c>
      <c r="J1524" s="26"/>
    </row>
    <row r="1525" spans="1:10">
      <c r="A1525" s="208">
        <v>32</v>
      </c>
      <c r="B1525" s="209" t="s">
        <v>16</v>
      </c>
      <c r="C1525" s="182">
        <f t="shared" ref="C1525:C1526" si="1484">C1526</f>
        <v>0</v>
      </c>
      <c r="D1525" s="32">
        <v>649868</v>
      </c>
      <c r="F1525" s="32">
        <f t="shared" ref="F1525:G1525" si="1485">F1526+F1528</f>
        <v>0</v>
      </c>
      <c r="G1525" s="32">
        <f t="shared" si="1485"/>
        <v>0</v>
      </c>
      <c r="H1525" s="32">
        <f t="shared" ref="H1525" si="1486">H1526+H1528</f>
        <v>0</v>
      </c>
      <c r="I1525" s="34">
        <v>2</v>
      </c>
      <c r="J1525" s="26"/>
    </row>
    <row r="1526" spans="1:10">
      <c r="A1526" s="210">
        <v>322</v>
      </c>
      <c r="B1526" s="211" t="s">
        <v>42</v>
      </c>
      <c r="C1526" s="30">
        <f t="shared" si="1484"/>
        <v>0</v>
      </c>
      <c r="D1526" s="30">
        <v>390404</v>
      </c>
      <c r="F1526" s="30">
        <f t="shared" ref="F1526:H1526" si="1487">F1527</f>
        <v>0</v>
      </c>
      <c r="G1526" s="30">
        <f t="shared" si="1487"/>
        <v>0</v>
      </c>
      <c r="H1526" s="30">
        <f t="shared" si="1487"/>
        <v>0</v>
      </c>
      <c r="I1526" s="34">
        <v>3</v>
      </c>
      <c r="J1526" s="26"/>
    </row>
    <row r="1527" spans="1:10">
      <c r="A1527" s="212">
        <v>3222</v>
      </c>
      <c r="B1527" s="216" t="s">
        <v>91</v>
      </c>
      <c r="C1527" s="29"/>
      <c r="D1527" s="175">
        <v>390404</v>
      </c>
      <c r="F1527" s="175"/>
      <c r="G1527" s="175"/>
      <c r="H1527" s="175"/>
      <c r="I1527" s="34">
        <v>4</v>
      </c>
      <c r="J1527" s="26"/>
    </row>
    <row r="1528" spans="1:10" ht="15">
      <c r="A1528" s="210">
        <v>329</v>
      </c>
      <c r="B1528" s="211" t="s">
        <v>23</v>
      </c>
      <c r="C1528" s="864">
        <f>SUM(C1529:C1535)</f>
        <v>1326137</v>
      </c>
      <c r="D1528" s="792">
        <v>259464</v>
      </c>
      <c r="F1528" s="792">
        <f>F1529</f>
        <v>0</v>
      </c>
      <c r="G1528" s="792">
        <f>G1529</f>
        <v>0</v>
      </c>
      <c r="H1528" s="792">
        <f>H1529</f>
        <v>0</v>
      </c>
      <c r="I1528" s="870">
        <v>3</v>
      </c>
      <c r="J1528" s="751"/>
    </row>
    <row r="1529" spans="1:10">
      <c r="A1529" s="212">
        <v>3292</v>
      </c>
      <c r="B1529" s="216" t="s">
        <v>112</v>
      </c>
      <c r="C1529" s="868"/>
      <c r="D1529" s="863">
        <v>259464</v>
      </c>
      <c r="F1529" s="863"/>
      <c r="G1529" s="863"/>
      <c r="H1529" s="863"/>
      <c r="I1529" s="870">
        <v>4</v>
      </c>
      <c r="J1529" s="751"/>
    </row>
    <row r="1530" spans="1:10">
      <c r="A1530" s="206">
        <v>31</v>
      </c>
      <c r="B1530" s="207" t="s">
        <v>63</v>
      </c>
      <c r="C1530" s="31">
        <f t="shared" ref="C1530" si="1488">C1531+C1539+C1566+C1572+C1575+C1585</f>
        <v>922848</v>
      </c>
      <c r="D1530" s="31">
        <v>836085</v>
      </c>
      <c r="F1530" s="31">
        <f t="shared" ref="F1530:G1530" si="1489">F1531+F1539+F1566+F1572+F1575+F1585</f>
        <v>0</v>
      </c>
      <c r="G1530" s="31">
        <f t="shared" si="1489"/>
        <v>0</v>
      </c>
      <c r="H1530" s="31">
        <f t="shared" ref="H1530" si="1490">H1531+H1539+H1566+H1572+H1575+H1585</f>
        <v>0</v>
      </c>
      <c r="I1530" s="34" t="s">
        <v>64</v>
      </c>
      <c r="J1530" s="26"/>
    </row>
    <row r="1531" spans="1:10">
      <c r="A1531" s="208">
        <v>31</v>
      </c>
      <c r="B1531" s="209" t="s">
        <v>44</v>
      </c>
      <c r="C1531" s="182">
        <f t="shared" ref="C1531" si="1491">C1532+C1536</f>
        <v>155111</v>
      </c>
      <c r="D1531" s="32">
        <v>181310</v>
      </c>
      <c r="F1531" s="32">
        <f t="shared" ref="F1531:G1531" si="1492">F1532+F1536</f>
        <v>0</v>
      </c>
      <c r="G1531" s="32">
        <f t="shared" si="1492"/>
        <v>0</v>
      </c>
      <c r="H1531" s="32">
        <f t="shared" ref="H1531" si="1493">H1532+H1536</f>
        <v>0</v>
      </c>
      <c r="I1531" s="34">
        <v>2</v>
      </c>
      <c r="J1531" s="26"/>
    </row>
    <row r="1532" spans="1:10">
      <c r="A1532" s="210">
        <v>311</v>
      </c>
      <c r="B1532" s="211" t="s">
        <v>45</v>
      </c>
      <c r="C1532" s="30">
        <f t="shared" ref="C1532" si="1494">SUM(C1533:C1534)</f>
        <v>124089</v>
      </c>
      <c r="D1532" s="30">
        <v>155661</v>
      </c>
      <c r="F1532" s="30">
        <f t="shared" ref="F1532:G1532" si="1495">SUM(F1533:F1534)</f>
        <v>0</v>
      </c>
      <c r="G1532" s="30">
        <f t="shared" si="1495"/>
        <v>0</v>
      </c>
      <c r="H1532" s="30">
        <f t="shared" ref="H1532" si="1496">SUM(H1533:H1534)</f>
        <v>0</v>
      </c>
      <c r="I1532" s="34">
        <v>3</v>
      </c>
      <c r="J1532" s="26"/>
    </row>
    <row r="1533" spans="1:10">
      <c r="A1533" s="212">
        <v>3111</v>
      </c>
      <c r="B1533" s="216" t="s">
        <v>46</v>
      </c>
      <c r="C1533" s="29">
        <v>64348</v>
      </c>
      <c r="D1533" s="175">
        <v>90148</v>
      </c>
      <c r="F1533" s="175"/>
      <c r="G1533" s="175"/>
      <c r="H1533" s="175"/>
      <c r="I1533" s="34">
        <v>4</v>
      </c>
      <c r="J1533" s="26"/>
    </row>
    <row r="1534" spans="1:10">
      <c r="A1534" s="212">
        <v>3113</v>
      </c>
      <c r="B1534" s="216" t="s">
        <v>202</v>
      </c>
      <c r="C1534" s="29">
        <v>59741</v>
      </c>
      <c r="D1534" s="175">
        <v>65513</v>
      </c>
      <c r="F1534" s="175"/>
      <c r="G1534" s="175"/>
      <c r="H1534" s="175"/>
      <c r="I1534" s="34">
        <v>4</v>
      </c>
      <c r="J1534" s="26"/>
    </row>
    <row r="1535" spans="1:10">
      <c r="A1535" s="212">
        <v>3114</v>
      </c>
      <c r="B1535" s="216" t="s">
        <v>47</v>
      </c>
      <c r="C1535" s="29"/>
      <c r="D1535" s="175">
        <v>0</v>
      </c>
      <c r="F1535" s="175"/>
      <c r="G1535" s="175"/>
      <c r="H1535" s="175"/>
      <c r="I1535" s="34">
        <v>4</v>
      </c>
      <c r="J1535" s="26"/>
    </row>
    <row r="1536" spans="1:10">
      <c r="A1536" s="210">
        <v>313</v>
      </c>
      <c r="B1536" s="211" t="s">
        <v>48</v>
      </c>
      <c r="C1536" s="30">
        <f t="shared" ref="C1536" si="1497">SUM(C1537:C1538)</f>
        <v>31022</v>
      </c>
      <c r="D1536" s="30">
        <v>25649</v>
      </c>
      <c r="F1536" s="30">
        <f t="shared" ref="F1536:G1536" si="1498">SUM(F1537:F1538)</f>
        <v>0</v>
      </c>
      <c r="G1536" s="30">
        <f t="shared" si="1498"/>
        <v>0</v>
      </c>
      <c r="H1536" s="30">
        <f t="shared" ref="H1536" si="1499">SUM(H1537:H1538)</f>
        <v>0</v>
      </c>
      <c r="I1536" s="34">
        <v>3</v>
      </c>
      <c r="J1536" s="26"/>
    </row>
    <row r="1537" spans="1:10">
      <c r="A1537" s="212">
        <v>3132</v>
      </c>
      <c r="B1537" s="216" t="s">
        <v>49</v>
      </c>
      <c r="C1537" s="29">
        <v>31022</v>
      </c>
      <c r="D1537" s="175">
        <v>25649</v>
      </c>
      <c r="F1537" s="175"/>
      <c r="G1537" s="175"/>
      <c r="H1537" s="175"/>
      <c r="I1537" s="34">
        <v>4</v>
      </c>
      <c r="J1537" s="26"/>
    </row>
    <row r="1538" spans="1:10" ht="28.5">
      <c r="A1538" s="212">
        <v>3133</v>
      </c>
      <c r="B1538" s="216" t="s">
        <v>119</v>
      </c>
      <c r="C1538" s="29"/>
      <c r="D1538" s="175">
        <v>0</v>
      </c>
      <c r="F1538" s="175"/>
      <c r="G1538" s="175"/>
      <c r="H1538" s="175"/>
      <c r="I1538" s="34">
        <v>4</v>
      </c>
      <c r="J1538" s="26"/>
    </row>
    <row r="1539" spans="1:10">
      <c r="A1539" s="208">
        <v>32</v>
      </c>
      <c r="B1539" s="209" t="s">
        <v>16</v>
      </c>
      <c r="C1539" s="182">
        <f t="shared" ref="C1539" si="1500">C1540+C1543+C1548+C1556+C1558</f>
        <v>190574</v>
      </c>
      <c r="D1539" s="32">
        <v>262608</v>
      </c>
      <c r="F1539" s="32">
        <f t="shared" ref="F1539:G1539" si="1501">F1540+F1543+F1548+F1556+F1558</f>
        <v>0</v>
      </c>
      <c r="G1539" s="32">
        <f t="shared" si="1501"/>
        <v>0</v>
      </c>
      <c r="H1539" s="32">
        <f t="shared" ref="H1539" si="1502">H1540+H1543+H1548+H1556+H1558</f>
        <v>0</v>
      </c>
      <c r="I1539" s="34">
        <v>2</v>
      </c>
      <c r="J1539" s="26"/>
    </row>
    <row r="1540" spans="1:10">
      <c r="A1540" s="210">
        <v>321</v>
      </c>
      <c r="B1540" s="211" t="s">
        <v>27</v>
      </c>
      <c r="C1540" s="30">
        <f t="shared" ref="C1540" si="1503">SUM(C1541:C1542)</f>
        <v>44411</v>
      </c>
      <c r="D1540" s="30">
        <v>70014</v>
      </c>
      <c r="F1540" s="30">
        <f t="shared" ref="F1540:G1540" si="1504">SUM(F1541:F1542)</f>
        <v>0</v>
      </c>
      <c r="G1540" s="30">
        <f t="shared" si="1504"/>
        <v>0</v>
      </c>
      <c r="H1540" s="30">
        <f t="shared" ref="H1540" si="1505">SUM(H1541:H1542)</f>
        <v>0</v>
      </c>
      <c r="I1540" s="34">
        <v>3</v>
      </c>
      <c r="J1540" s="26"/>
    </row>
    <row r="1541" spans="1:10">
      <c r="A1541" s="212">
        <v>3211</v>
      </c>
      <c r="B1541" s="216" t="s">
        <v>28</v>
      </c>
      <c r="C1541" s="29">
        <v>32899</v>
      </c>
      <c r="D1541" s="175">
        <v>57428</v>
      </c>
      <c r="F1541" s="175"/>
      <c r="G1541" s="175"/>
      <c r="H1541" s="175"/>
      <c r="I1541" s="34">
        <v>4</v>
      </c>
      <c r="J1541" s="26"/>
    </row>
    <row r="1542" spans="1:10">
      <c r="A1542" s="212">
        <v>3213</v>
      </c>
      <c r="B1542" s="216" t="s">
        <v>54</v>
      </c>
      <c r="C1542" s="29">
        <v>11512</v>
      </c>
      <c r="D1542" s="175">
        <v>12586</v>
      </c>
      <c r="F1542" s="175"/>
      <c r="G1542" s="175"/>
      <c r="H1542" s="175"/>
      <c r="I1542" s="34">
        <v>4</v>
      </c>
      <c r="J1542" s="26"/>
    </row>
    <row r="1543" spans="1:10">
      <c r="A1543" s="210">
        <v>322</v>
      </c>
      <c r="B1543" s="211" t="s">
        <v>42</v>
      </c>
      <c r="C1543" s="30">
        <f t="shared" ref="C1543" si="1506">SUM(C1544:C1547)</f>
        <v>227</v>
      </c>
      <c r="D1543" s="30">
        <v>2295</v>
      </c>
      <c r="F1543" s="30">
        <f t="shared" ref="F1543:G1543" si="1507">SUM(F1544:F1547)</f>
        <v>0</v>
      </c>
      <c r="G1543" s="30">
        <f t="shared" si="1507"/>
        <v>0</v>
      </c>
      <c r="H1543" s="30">
        <f t="shared" ref="H1543" si="1508">SUM(H1544:H1547)</f>
        <v>0</v>
      </c>
      <c r="I1543" s="34">
        <v>3</v>
      </c>
      <c r="J1543" s="26"/>
    </row>
    <row r="1544" spans="1:10">
      <c r="A1544" s="212">
        <v>3221</v>
      </c>
      <c r="B1544" s="216" t="s">
        <v>43</v>
      </c>
      <c r="C1544" s="29">
        <v>35</v>
      </c>
      <c r="D1544" s="175">
        <v>2103</v>
      </c>
      <c r="F1544" s="175"/>
      <c r="G1544" s="175"/>
      <c r="H1544" s="175"/>
      <c r="I1544" s="34">
        <v>4</v>
      </c>
      <c r="J1544" s="26"/>
    </row>
    <row r="1545" spans="1:10">
      <c r="A1545" s="212">
        <v>3222</v>
      </c>
      <c r="B1545" s="216" t="s">
        <v>91</v>
      </c>
      <c r="C1545" s="29">
        <v>5</v>
      </c>
      <c r="D1545" s="175">
        <v>5</v>
      </c>
      <c r="F1545" s="175"/>
      <c r="G1545" s="175"/>
      <c r="H1545" s="175"/>
      <c r="I1545" s="34">
        <v>4</v>
      </c>
      <c r="J1545" s="26"/>
    </row>
    <row r="1546" spans="1:10">
      <c r="A1546" s="212">
        <v>3223</v>
      </c>
      <c r="B1546" s="216" t="s">
        <v>109</v>
      </c>
      <c r="C1546" s="29">
        <v>187</v>
      </c>
      <c r="D1546" s="175">
        <v>187</v>
      </c>
      <c r="F1546" s="175"/>
      <c r="G1546" s="175"/>
      <c r="H1546" s="175"/>
      <c r="I1546" s="34">
        <v>4</v>
      </c>
      <c r="J1546" s="26"/>
    </row>
    <row r="1547" spans="1:10">
      <c r="A1547" s="212">
        <v>3225</v>
      </c>
      <c r="B1547" s="216" t="s">
        <v>92</v>
      </c>
      <c r="C1547" s="29"/>
      <c r="D1547" s="175">
        <v>0</v>
      </c>
      <c r="F1547" s="175"/>
      <c r="G1547" s="175"/>
      <c r="H1547" s="175"/>
      <c r="I1547" s="34">
        <v>4</v>
      </c>
      <c r="J1547" s="26"/>
    </row>
    <row r="1548" spans="1:10">
      <c r="A1548" s="210">
        <v>323</v>
      </c>
      <c r="B1548" s="211" t="s">
        <v>17</v>
      </c>
      <c r="C1548" s="30">
        <f t="shared" ref="C1548" si="1509">SUM(C1549:C1555)</f>
        <v>80961</v>
      </c>
      <c r="D1548" s="30">
        <v>97870</v>
      </c>
      <c r="F1548" s="30">
        <f t="shared" ref="F1548:G1548" si="1510">SUM(F1549:F1555)</f>
        <v>0</v>
      </c>
      <c r="G1548" s="30">
        <f t="shared" si="1510"/>
        <v>0</v>
      </c>
      <c r="H1548" s="30">
        <f t="shared" ref="H1548" si="1511">SUM(H1549:H1555)</f>
        <v>0</v>
      </c>
      <c r="I1548" s="34">
        <v>3</v>
      </c>
      <c r="J1548" s="26"/>
    </row>
    <row r="1549" spans="1:10">
      <c r="A1549" s="212">
        <v>3231</v>
      </c>
      <c r="B1549" s="216" t="s">
        <v>18</v>
      </c>
      <c r="C1549" s="29">
        <v>800</v>
      </c>
      <c r="D1549" s="175">
        <v>752</v>
      </c>
      <c r="F1549" s="175"/>
      <c r="G1549" s="175"/>
      <c r="H1549" s="175"/>
      <c r="I1549" s="34">
        <v>4</v>
      </c>
      <c r="J1549" s="26"/>
    </row>
    <row r="1550" spans="1:10">
      <c r="A1550" s="212">
        <v>3232</v>
      </c>
      <c r="B1550" s="216" t="s">
        <v>105</v>
      </c>
      <c r="C1550" s="29">
        <v>123</v>
      </c>
      <c r="D1550" s="175">
        <v>6708</v>
      </c>
      <c r="F1550" s="175"/>
      <c r="G1550" s="175"/>
      <c r="H1550" s="175"/>
      <c r="I1550" s="34">
        <v>4</v>
      </c>
      <c r="J1550" s="26"/>
    </row>
    <row r="1551" spans="1:10">
      <c r="A1551" s="212">
        <v>3234</v>
      </c>
      <c r="B1551" s="216" t="s">
        <v>111</v>
      </c>
      <c r="C1551" s="29">
        <v>10</v>
      </c>
      <c r="D1551" s="175">
        <v>10</v>
      </c>
      <c r="F1551" s="175"/>
      <c r="G1551" s="175"/>
      <c r="H1551" s="175"/>
      <c r="I1551" s="34">
        <v>4</v>
      </c>
      <c r="J1551" s="26"/>
    </row>
    <row r="1552" spans="1:10">
      <c r="A1552" s="212">
        <v>3235</v>
      </c>
      <c r="B1552" s="216" t="s">
        <v>68</v>
      </c>
      <c r="C1552" s="29">
        <v>14552</v>
      </c>
      <c r="D1552" s="175">
        <v>8601</v>
      </c>
      <c r="F1552" s="175"/>
      <c r="G1552" s="175"/>
      <c r="H1552" s="175"/>
      <c r="I1552" s="34">
        <v>4</v>
      </c>
      <c r="J1552" s="26"/>
    </row>
    <row r="1553" spans="1:10">
      <c r="A1553" s="212">
        <v>3236</v>
      </c>
      <c r="B1553" s="216" t="s">
        <v>56</v>
      </c>
      <c r="C1553" s="29">
        <v>10</v>
      </c>
      <c r="D1553" s="175">
        <v>15048</v>
      </c>
      <c r="F1553" s="175"/>
      <c r="G1553" s="175"/>
      <c r="H1553" s="175"/>
      <c r="I1553" s="34">
        <v>4</v>
      </c>
      <c r="J1553" s="26"/>
    </row>
    <row r="1554" spans="1:10">
      <c r="A1554" s="212">
        <v>3237</v>
      </c>
      <c r="B1554" s="216" t="s">
        <v>20</v>
      </c>
      <c r="C1554" s="29">
        <v>63882</v>
      </c>
      <c r="D1554" s="175">
        <v>63882</v>
      </c>
      <c r="F1554" s="175"/>
      <c r="G1554" s="175"/>
      <c r="H1554" s="175"/>
      <c r="I1554" s="34">
        <v>4</v>
      </c>
      <c r="J1554" s="26"/>
    </row>
    <row r="1555" spans="1:10">
      <c r="A1555" s="212">
        <v>3239</v>
      </c>
      <c r="B1555" s="216" t="s">
        <v>21</v>
      </c>
      <c r="C1555" s="29">
        <v>1584</v>
      </c>
      <c r="D1555" s="175">
        <v>2869</v>
      </c>
      <c r="F1555" s="175"/>
      <c r="G1555" s="175"/>
      <c r="H1555" s="175"/>
      <c r="I1555" s="34">
        <v>4</v>
      </c>
      <c r="J1555" s="26"/>
    </row>
    <row r="1556" spans="1:10" ht="28.5">
      <c r="A1556" s="210">
        <v>324</v>
      </c>
      <c r="B1556" s="211" t="s">
        <v>22</v>
      </c>
      <c r="C1556" s="30">
        <f t="shared" ref="C1556" si="1512">C1557</f>
        <v>0</v>
      </c>
      <c r="D1556" s="30">
        <v>0</v>
      </c>
      <c r="F1556" s="30">
        <f t="shared" ref="F1556:H1556" si="1513">F1557</f>
        <v>0</v>
      </c>
      <c r="G1556" s="30">
        <f t="shared" si="1513"/>
        <v>0</v>
      </c>
      <c r="H1556" s="30">
        <f t="shared" si="1513"/>
        <v>0</v>
      </c>
      <c r="I1556" s="34">
        <v>3</v>
      </c>
      <c r="J1556" s="26"/>
    </row>
    <row r="1557" spans="1:10" ht="28.5">
      <c r="A1557" s="212">
        <v>3241</v>
      </c>
      <c r="B1557" s="216" t="s">
        <v>22</v>
      </c>
      <c r="C1557" s="29"/>
      <c r="D1557" s="175">
        <v>0</v>
      </c>
      <c r="F1557" s="175"/>
      <c r="G1557" s="175"/>
      <c r="H1557" s="175"/>
      <c r="I1557" s="34">
        <v>4</v>
      </c>
      <c r="J1557" s="26"/>
    </row>
    <row r="1558" spans="1:10">
      <c r="A1558" s="210">
        <v>329</v>
      </c>
      <c r="B1558" s="211" t="s">
        <v>23</v>
      </c>
      <c r="C1558" s="30">
        <f t="shared" ref="C1558" si="1514">SUM(C1559:C1565)</f>
        <v>64975</v>
      </c>
      <c r="D1558" s="30">
        <v>92429</v>
      </c>
      <c r="F1558" s="30">
        <f t="shared" ref="F1558:G1558" si="1515">SUM(F1559:F1565)</f>
        <v>0</v>
      </c>
      <c r="G1558" s="30">
        <f t="shared" si="1515"/>
        <v>0</v>
      </c>
      <c r="H1558" s="30">
        <f t="shared" ref="H1558" si="1516">SUM(H1559:H1565)</f>
        <v>0</v>
      </c>
      <c r="I1558" s="34">
        <v>3</v>
      </c>
      <c r="J1558" s="26"/>
    </row>
    <row r="1559" spans="1:10" ht="28.5">
      <c r="A1559" s="212">
        <v>3291</v>
      </c>
      <c r="B1559" s="216" t="s">
        <v>24</v>
      </c>
      <c r="C1559" s="29">
        <v>9305</v>
      </c>
      <c r="D1559" s="175">
        <v>8623</v>
      </c>
      <c r="F1559" s="175"/>
      <c r="G1559" s="175"/>
      <c r="H1559" s="175"/>
      <c r="I1559" s="34">
        <v>4</v>
      </c>
      <c r="J1559" s="26"/>
    </row>
    <row r="1560" spans="1:10">
      <c r="A1560" s="212">
        <v>3292</v>
      </c>
      <c r="B1560" s="216" t="s">
        <v>112</v>
      </c>
      <c r="C1560" s="29"/>
      <c r="D1560" s="175">
        <v>0</v>
      </c>
      <c r="F1560" s="175"/>
      <c r="G1560" s="175"/>
      <c r="H1560" s="175"/>
      <c r="I1560" s="34">
        <v>4</v>
      </c>
      <c r="J1560" s="26"/>
    </row>
    <row r="1561" spans="1:10">
      <c r="A1561" s="212">
        <v>3293</v>
      </c>
      <c r="B1561" s="216" t="s">
        <v>29</v>
      </c>
      <c r="C1561" s="29"/>
      <c r="D1561" s="175">
        <v>0</v>
      </c>
      <c r="F1561" s="175"/>
      <c r="G1561" s="175"/>
      <c r="H1561" s="175"/>
      <c r="I1561" s="34">
        <v>4</v>
      </c>
      <c r="J1561" s="26"/>
    </row>
    <row r="1562" spans="1:10">
      <c r="A1562" s="212">
        <v>3294</v>
      </c>
      <c r="B1562" s="216" t="s">
        <v>55</v>
      </c>
      <c r="C1562" s="29">
        <v>165</v>
      </c>
      <c r="D1562" s="175">
        <v>65</v>
      </c>
      <c r="F1562" s="175"/>
      <c r="G1562" s="175"/>
      <c r="H1562" s="175"/>
      <c r="I1562" s="34">
        <v>4</v>
      </c>
      <c r="J1562" s="26"/>
    </row>
    <row r="1563" spans="1:10">
      <c r="A1563" s="212">
        <v>3295</v>
      </c>
      <c r="B1563" s="216" t="s">
        <v>113</v>
      </c>
      <c r="C1563" s="29">
        <v>150</v>
      </c>
      <c r="D1563" s="175">
        <v>8559</v>
      </c>
      <c r="F1563" s="175"/>
      <c r="G1563" s="175"/>
      <c r="H1563" s="175"/>
      <c r="I1563" s="34">
        <v>4</v>
      </c>
      <c r="J1563" s="26"/>
    </row>
    <row r="1564" spans="1:10">
      <c r="A1564" s="212">
        <v>3296</v>
      </c>
      <c r="B1564" s="216" t="s">
        <v>120</v>
      </c>
      <c r="C1564" s="29">
        <v>6060</v>
      </c>
      <c r="D1564" s="175">
        <v>1060</v>
      </c>
      <c r="F1564" s="175"/>
      <c r="G1564" s="175"/>
      <c r="H1564" s="175"/>
      <c r="I1564" s="34">
        <v>4</v>
      </c>
      <c r="J1564" s="26"/>
    </row>
    <row r="1565" spans="1:10">
      <c r="A1565" s="212">
        <v>3299</v>
      </c>
      <c r="B1565" s="216" t="s">
        <v>23</v>
      </c>
      <c r="C1565" s="29">
        <v>49295</v>
      </c>
      <c r="D1565" s="175">
        <v>74122</v>
      </c>
      <c r="F1565" s="175"/>
      <c r="G1565" s="175"/>
      <c r="H1565" s="175"/>
      <c r="I1565" s="34">
        <v>4</v>
      </c>
      <c r="J1565" s="26"/>
    </row>
    <row r="1566" spans="1:10">
      <c r="A1566" s="208">
        <v>34</v>
      </c>
      <c r="B1566" s="209" t="s">
        <v>114</v>
      </c>
      <c r="C1566" s="182">
        <f t="shared" ref="C1566" si="1517">C1567</f>
        <v>325680</v>
      </c>
      <c r="D1566" s="32">
        <v>189841</v>
      </c>
      <c r="F1566" s="32">
        <f t="shared" ref="F1566:H1566" si="1518">F1567</f>
        <v>0</v>
      </c>
      <c r="G1566" s="32">
        <f t="shared" si="1518"/>
        <v>0</v>
      </c>
      <c r="H1566" s="32">
        <f t="shared" si="1518"/>
        <v>0</v>
      </c>
      <c r="I1566" s="34">
        <v>2</v>
      </c>
      <c r="J1566" s="26"/>
    </row>
    <row r="1567" spans="1:10">
      <c r="A1567" s="210">
        <v>343</v>
      </c>
      <c r="B1567" s="211" t="s">
        <v>115</v>
      </c>
      <c r="C1567" s="30">
        <f t="shared" ref="C1567" si="1519">SUM(C1568:C1571)</f>
        <v>325680</v>
      </c>
      <c r="D1567" s="30">
        <v>189841</v>
      </c>
      <c r="F1567" s="30">
        <f t="shared" ref="F1567:G1567" si="1520">SUM(F1568:F1571)</f>
        <v>0</v>
      </c>
      <c r="G1567" s="30">
        <f t="shared" si="1520"/>
        <v>0</v>
      </c>
      <c r="H1567" s="30">
        <f t="shared" ref="H1567" si="1521">SUM(H1568:H1571)</f>
        <v>0</v>
      </c>
      <c r="I1567" s="34">
        <v>3</v>
      </c>
      <c r="J1567" s="26"/>
    </row>
    <row r="1568" spans="1:10">
      <c r="A1568" s="212">
        <v>3431</v>
      </c>
      <c r="B1568" s="216" t="s">
        <v>116</v>
      </c>
      <c r="C1568" s="29">
        <v>6285</v>
      </c>
      <c r="D1568" s="175">
        <v>10562</v>
      </c>
      <c r="F1568" s="175"/>
      <c r="G1568" s="175"/>
      <c r="H1568" s="175"/>
      <c r="I1568" s="34">
        <v>4</v>
      </c>
      <c r="J1568" s="26"/>
    </row>
    <row r="1569" spans="1:10" ht="28.5">
      <c r="A1569" s="212">
        <v>3432</v>
      </c>
      <c r="B1569" s="216" t="s">
        <v>135</v>
      </c>
      <c r="C1569" s="29">
        <v>10</v>
      </c>
      <c r="D1569" s="175">
        <v>10</v>
      </c>
      <c r="F1569" s="175"/>
      <c r="G1569" s="175"/>
      <c r="H1569" s="175"/>
      <c r="I1569" s="34">
        <v>4</v>
      </c>
      <c r="J1569" s="26"/>
    </row>
    <row r="1570" spans="1:10">
      <c r="A1570" s="212">
        <v>3433</v>
      </c>
      <c r="B1570" s="216" t="s">
        <v>117</v>
      </c>
      <c r="C1570" s="29">
        <v>319375</v>
      </c>
      <c r="D1570" s="175">
        <v>179259</v>
      </c>
      <c r="F1570" s="175"/>
      <c r="G1570" s="175"/>
      <c r="H1570" s="175"/>
      <c r="I1570" s="34">
        <v>4</v>
      </c>
      <c r="J1570" s="26"/>
    </row>
    <row r="1571" spans="1:10">
      <c r="A1571" s="212">
        <v>3434</v>
      </c>
      <c r="B1571" s="216" t="s">
        <v>118</v>
      </c>
      <c r="C1571" s="29">
        <v>10</v>
      </c>
      <c r="D1571" s="175">
        <v>10</v>
      </c>
      <c r="F1571" s="175"/>
      <c r="G1571" s="175"/>
      <c r="H1571" s="175"/>
      <c r="I1571" s="34">
        <v>4</v>
      </c>
      <c r="J1571" s="26"/>
    </row>
    <row r="1572" spans="1:10">
      <c r="A1572" s="208">
        <v>38</v>
      </c>
      <c r="B1572" s="209" t="s">
        <v>11</v>
      </c>
      <c r="C1572" s="182">
        <f t="shared" ref="C1572:C1573" si="1522">C1573</f>
        <v>251483</v>
      </c>
      <c r="D1572" s="32">
        <v>202326</v>
      </c>
      <c r="F1572" s="32">
        <f t="shared" ref="F1572:H1573" si="1523">F1573</f>
        <v>0</v>
      </c>
      <c r="G1572" s="32">
        <f t="shared" si="1523"/>
        <v>0</v>
      </c>
      <c r="H1572" s="32">
        <f t="shared" si="1523"/>
        <v>0</v>
      </c>
      <c r="I1572" s="34">
        <v>2</v>
      </c>
      <c r="J1572" s="26"/>
    </row>
    <row r="1573" spans="1:10">
      <c r="A1573" s="210">
        <v>383</v>
      </c>
      <c r="B1573" s="211" t="s">
        <v>121</v>
      </c>
      <c r="C1573" s="30">
        <f t="shared" si="1522"/>
        <v>251483</v>
      </c>
      <c r="D1573" s="30">
        <v>202326</v>
      </c>
      <c r="F1573" s="30">
        <f t="shared" si="1523"/>
        <v>0</v>
      </c>
      <c r="G1573" s="30">
        <f t="shared" si="1523"/>
        <v>0</v>
      </c>
      <c r="H1573" s="30">
        <f t="shared" si="1523"/>
        <v>0</v>
      </c>
      <c r="I1573" s="34">
        <v>3</v>
      </c>
      <c r="J1573" s="26"/>
    </row>
    <row r="1574" spans="1:10">
      <c r="A1574" s="212">
        <v>3831</v>
      </c>
      <c r="B1574" s="216" t="s">
        <v>122</v>
      </c>
      <c r="C1574" s="29">
        <v>251483</v>
      </c>
      <c r="D1574" s="175">
        <v>202326</v>
      </c>
      <c r="F1574" s="175"/>
      <c r="G1574" s="175"/>
      <c r="H1574" s="175"/>
      <c r="I1574" s="34">
        <v>4</v>
      </c>
      <c r="J1574" s="26"/>
    </row>
    <row r="1575" spans="1:10" ht="28.5">
      <c r="A1575" s="208">
        <v>42</v>
      </c>
      <c r="B1575" s="209" t="s">
        <v>30</v>
      </c>
      <c r="C1575" s="182">
        <f t="shared" ref="C1575" si="1524">C1576+C1581+C1583</f>
        <v>0</v>
      </c>
      <c r="D1575" s="32">
        <v>0</v>
      </c>
      <c r="F1575" s="32">
        <f t="shared" ref="F1575:G1575" si="1525">F1576+F1581+F1583</f>
        <v>0</v>
      </c>
      <c r="G1575" s="32">
        <f t="shared" si="1525"/>
        <v>0</v>
      </c>
      <c r="H1575" s="32">
        <f t="shared" ref="H1575" si="1526">H1576+H1581+H1583</f>
        <v>0</v>
      </c>
      <c r="I1575" s="34">
        <v>2</v>
      </c>
      <c r="J1575" s="26"/>
    </row>
    <row r="1576" spans="1:10">
      <c r="A1576" s="210">
        <v>422</v>
      </c>
      <c r="B1576" s="211" t="s">
        <v>57</v>
      </c>
      <c r="C1576" s="30">
        <f t="shared" ref="C1576" si="1527">SUM(C1577:C1580)</f>
        <v>0</v>
      </c>
      <c r="D1576" s="30">
        <v>0</v>
      </c>
      <c r="F1576" s="30">
        <f t="shared" ref="F1576:G1576" si="1528">SUM(F1577:F1580)</f>
        <v>0</v>
      </c>
      <c r="G1576" s="30">
        <f t="shared" si="1528"/>
        <v>0</v>
      </c>
      <c r="H1576" s="30">
        <f t="shared" ref="H1576" si="1529">SUM(H1577:H1580)</f>
        <v>0</v>
      </c>
      <c r="I1576" s="34">
        <v>3</v>
      </c>
      <c r="J1576" s="26"/>
    </row>
    <row r="1577" spans="1:10">
      <c r="A1577" s="212">
        <v>4221</v>
      </c>
      <c r="B1577" s="216" t="s">
        <v>65</v>
      </c>
      <c r="C1577" s="29"/>
      <c r="D1577" s="175">
        <v>0</v>
      </c>
      <c r="F1577" s="175"/>
      <c r="G1577" s="175"/>
      <c r="H1577" s="175"/>
      <c r="I1577" s="34">
        <v>4</v>
      </c>
      <c r="J1577" s="26"/>
    </row>
    <row r="1578" spans="1:10">
      <c r="A1578" s="212">
        <v>4223</v>
      </c>
      <c r="B1578" s="216" t="s">
        <v>86</v>
      </c>
      <c r="C1578" s="29"/>
      <c r="D1578" s="175">
        <v>0</v>
      </c>
      <c r="F1578" s="175"/>
      <c r="G1578" s="175"/>
      <c r="H1578" s="175"/>
      <c r="I1578" s="34">
        <v>4</v>
      </c>
      <c r="J1578" s="26"/>
    </row>
    <row r="1579" spans="1:10">
      <c r="A1579" s="212">
        <v>4224</v>
      </c>
      <c r="B1579" s="216" t="s">
        <v>58</v>
      </c>
      <c r="C1579" s="29"/>
      <c r="D1579" s="175">
        <v>0</v>
      </c>
      <c r="F1579" s="175"/>
      <c r="G1579" s="175"/>
      <c r="H1579" s="175"/>
      <c r="I1579" s="34">
        <v>4</v>
      </c>
      <c r="J1579" s="26"/>
    </row>
    <row r="1580" spans="1:10">
      <c r="A1580" s="212">
        <v>4227</v>
      </c>
      <c r="B1580" s="216" t="s">
        <v>88</v>
      </c>
      <c r="C1580" s="29"/>
      <c r="D1580" s="175">
        <v>0</v>
      </c>
      <c r="F1580" s="175"/>
      <c r="G1580" s="175"/>
      <c r="H1580" s="175"/>
      <c r="I1580" s="34">
        <v>4</v>
      </c>
      <c r="J1580" s="26"/>
    </row>
    <row r="1581" spans="1:10" ht="28.5">
      <c r="A1581" s="210">
        <v>424</v>
      </c>
      <c r="B1581" s="211" t="s">
        <v>138</v>
      </c>
      <c r="C1581" s="30">
        <f t="shared" ref="C1581" si="1530">C1582</f>
        <v>0</v>
      </c>
      <c r="D1581" s="30">
        <v>0</v>
      </c>
      <c r="F1581" s="30">
        <f t="shared" ref="F1581:H1581" si="1531">F1582</f>
        <v>0</v>
      </c>
      <c r="G1581" s="30">
        <f t="shared" si="1531"/>
        <v>0</v>
      </c>
      <c r="H1581" s="30">
        <f t="shared" si="1531"/>
        <v>0</v>
      </c>
      <c r="I1581" s="34">
        <v>3</v>
      </c>
      <c r="J1581" s="26"/>
    </row>
    <row r="1582" spans="1:10">
      <c r="A1582" s="212">
        <v>4241</v>
      </c>
      <c r="B1582" s="216" t="s">
        <v>139</v>
      </c>
      <c r="C1582" s="29"/>
      <c r="D1582" s="175">
        <v>0</v>
      </c>
      <c r="F1582" s="175"/>
      <c r="G1582" s="175"/>
      <c r="H1582" s="175"/>
      <c r="I1582" s="34">
        <v>4</v>
      </c>
      <c r="J1582" s="26"/>
    </row>
    <row r="1583" spans="1:10">
      <c r="A1583" s="210">
        <v>426</v>
      </c>
      <c r="B1583" s="211" t="s">
        <v>31</v>
      </c>
      <c r="C1583" s="30">
        <f t="shared" ref="C1583" si="1532">C1584</f>
        <v>0</v>
      </c>
      <c r="D1583" s="30">
        <v>0</v>
      </c>
      <c r="F1583" s="30">
        <f t="shared" ref="F1583:H1583" si="1533">F1584</f>
        <v>0</v>
      </c>
      <c r="G1583" s="30">
        <f t="shared" si="1533"/>
        <v>0</v>
      </c>
      <c r="H1583" s="30">
        <f t="shared" si="1533"/>
        <v>0</v>
      </c>
      <c r="I1583" s="34">
        <v>3</v>
      </c>
      <c r="J1583" s="26"/>
    </row>
    <row r="1584" spans="1:10">
      <c r="A1584" s="212">
        <v>4262</v>
      </c>
      <c r="B1584" s="216" t="s">
        <v>32</v>
      </c>
      <c r="C1584" s="29"/>
      <c r="D1584" s="175">
        <v>0</v>
      </c>
      <c r="F1584" s="175"/>
      <c r="G1584" s="175"/>
      <c r="H1584" s="175"/>
      <c r="I1584" s="34">
        <v>4</v>
      </c>
      <c r="J1584" s="26"/>
    </row>
    <row r="1585" spans="1:10" ht="28.5">
      <c r="A1585" s="208">
        <v>45</v>
      </c>
      <c r="B1585" s="209" t="s">
        <v>74</v>
      </c>
      <c r="C1585" s="182">
        <f t="shared" ref="C1585" si="1534">C1586+C1588</f>
        <v>0</v>
      </c>
      <c r="D1585" s="32">
        <v>0</v>
      </c>
      <c r="F1585" s="32">
        <f t="shared" ref="F1585:G1585" si="1535">F1586+F1588</f>
        <v>0</v>
      </c>
      <c r="G1585" s="32">
        <f t="shared" si="1535"/>
        <v>0</v>
      </c>
      <c r="H1585" s="32">
        <f t="shared" ref="H1585" si="1536">H1586+H1588</f>
        <v>0</v>
      </c>
      <c r="I1585" s="34">
        <v>2</v>
      </c>
      <c r="J1585" s="26"/>
    </row>
    <row r="1586" spans="1:10">
      <c r="A1586" s="210">
        <v>451</v>
      </c>
      <c r="B1586" s="211" t="s">
        <v>75</v>
      </c>
      <c r="C1586" s="30">
        <f t="shared" ref="C1586" si="1537">C1587</f>
        <v>0</v>
      </c>
      <c r="D1586" s="30">
        <v>0</v>
      </c>
      <c r="F1586" s="30">
        <f t="shared" ref="F1586:H1586" si="1538">F1587</f>
        <v>0</v>
      </c>
      <c r="G1586" s="30">
        <f t="shared" si="1538"/>
        <v>0</v>
      </c>
      <c r="H1586" s="30">
        <f t="shared" si="1538"/>
        <v>0</v>
      </c>
      <c r="I1586" s="34">
        <v>3</v>
      </c>
      <c r="J1586" s="26"/>
    </row>
    <row r="1587" spans="1:10">
      <c r="A1587" s="212">
        <v>4511</v>
      </c>
      <c r="B1587" s="216" t="s">
        <v>75</v>
      </c>
      <c r="C1587" s="29"/>
      <c r="D1587" s="175">
        <v>0</v>
      </c>
      <c r="F1587" s="175"/>
      <c r="G1587" s="175"/>
      <c r="H1587" s="175"/>
      <c r="I1587" s="34">
        <v>4</v>
      </c>
      <c r="J1587" s="26"/>
    </row>
    <row r="1588" spans="1:10">
      <c r="A1588" s="210">
        <v>452</v>
      </c>
      <c r="B1588" s="211" t="s">
        <v>89</v>
      </c>
      <c r="C1588" s="30">
        <f t="shared" ref="C1588" si="1539">C1589</f>
        <v>0</v>
      </c>
      <c r="D1588" s="30">
        <v>0</v>
      </c>
      <c r="F1588" s="30">
        <f t="shared" ref="F1588:H1588" si="1540">F1589</f>
        <v>0</v>
      </c>
      <c r="G1588" s="30">
        <f t="shared" si="1540"/>
        <v>0</v>
      </c>
      <c r="H1588" s="30">
        <f t="shared" si="1540"/>
        <v>0</v>
      </c>
      <c r="I1588" s="34">
        <v>3</v>
      </c>
      <c r="J1588" s="26"/>
    </row>
    <row r="1589" spans="1:10">
      <c r="A1589" s="212">
        <v>4521</v>
      </c>
      <c r="B1589" s="216" t="s">
        <v>89</v>
      </c>
      <c r="C1589" s="29"/>
      <c r="D1589" s="175">
        <v>0</v>
      </c>
      <c r="F1589" s="175"/>
      <c r="G1589" s="175"/>
      <c r="H1589" s="175"/>
      <c r="I1589" s="34">
        <v>4</v>
      </c>
      <c r="J1589" s="26"/>
    </row>
    <row r="1590" spans="1:10">
      <c r="A1590" s="206">
        <v>43</v>
      </c>
      <c r="B1590" s="207" t="s">
        <v>40</v>
      </c>
      <c r="C1590" s="31">
        <f t="shared" ref="C1590" si="1541">C1591+C1601+C1633+C1636+C1640</f>
        <v>80203313</v>
      </c>
      <c r="D1590" s="31">
        <v>82342547</v>
      </c>
      <c r="F1590" s="31">
        <f t="shared" ref="F1590:G1590" si="1542">F1591+F1601+F1633+F1636+F1640</f>
        <v>0</v>
      </c>
      <c r="G1590" s="31">
        <f t="shared" si="1542"/>
        <v>0</v>
      </c>
      <c r="H1590" s="31">
        <f t="shared" ref="H1590" si="1543">H1591+H1601+H1633+H1636+H1640</f>
        <v>0</v>
      </c>
      <c r="I1590" s="34" t="s">
        <v>41</v>
      </c>
      <c r="J1590" s="26"/>
    </row>
    <row r="1591" spans="1:10">
      <c r="A1591" s="208">
        <v>31</v>
      </c>
      <c r="B1591" s="209" t="s">
        <v>44</v>
      </c>
      <c r="C1591" s="182">
        <f t="shared" ref="C1591" si="1544">C1592+C1596+C1598</f>
        <v>48176150</v>
      </c>
      <c r="D1591" s="32">
        <v>48180555</v>
      </c>
      <c r="F1591" s="32">
        <f t="shared" ref="F1591:G1591" si="1545">F1592+F1596+F1598</f>
        <v>0</v>
      </c>
      <c r="G1591" s="32">
        <f t="shared" si="1545"/>
        <v>0</v>
      </c>
      <c r="H1591" s="32">
        <f t="shared" ref="H1591" si="1546">H1592+H1596+H1598</f>
        <v>0</v>
      </c>
      <c r="I1591" s="34">
        <v>2</v>
      </c>
      <c r="J1591" s="26"/>
    </row>
    <row r="1592" spans="1:10">
      <c r="A1592" s="210">
        <v>311</v>
      </c>
      <c r="B1592" s="211" t="s">
        <v>45</v>
      </c>
      <c r="C1592" s="30">
        <f t="shared" ref="C1592" si="1547">SUM(C1593:C1595)</f>
        <v>39510640</v>
      </c>
      <c r="D1592" s="30">
        <v>40619241</v>
      </c>
      <c r="F1592" s="30">
        <f t="shared" ref="F1592:G1592" si="1548">SUM(F1593:F1595)</f>
        <v>0</v>
      </c>
      <c r="G1592" s="30">
        <f t="shared" si="1548"/>
        <v>0</v>
      </c>
      <c r="H1592" s="30">
        <f t="shared" ref="H1592" si="1549">SUM(H1593:H1595)</f>
        <v>0</v>
      </c>
      <c r="I1592" s="34">
        <v>3</v>
      </c>
      <c r="J1592" s="26"/>
    </row>
    <row r="1593" spans="1:10">
      <c r="A1593" s="212">
        <v>3111</v>
      </c>
      <c r="B1593" s="216" t="s">
        <v>46</v>
      </c>
      <c r="C1593" s="29">
        <v>37340678</v>
      </c>
      <c r="D1593" s="175">
        <v>37340678</v>
      </c>
      <c r="F1593" s="175"/>
      <c r="G1593" s="175"/>
      <c r="H1593" s="175"/>
      <c r="I1593" s="34">
        <v>4</v>
      </c>
      <c r="J1593" s="26"/>
    </row>
    <row r="1594" spans="1:10">
      <c r="A1594" s="212">
        <v>3113</v>
      </c>
      <c r="B1594" s="216" t="s">
        <v>202</v>
      </c>
      <c r="C1594" s="29">
        <v>2169762</v>
      </c>
      <c r="D1594" s="175">
        <v>3278463</v>
      </c>
      <c r="F1594" s="175"/>
      <c r="G1594" s="175"/>
      <c r="H1594" s="175"/>
      <c r="I1594" s="34">
        <v>4</v>
      </c>
      <c r="J1594" s="26"/>
    </row>
    <row r="1595" spans="1:10">
      <c r="A1595" s="212">
        <v>3114</v>
      </c>
      <c r="B1595" s="216" t="s">
        <v>47</v>
      </c>
      <c r="C1595" s="29">
        <v>200</v>
      </c>
      <c r="D1595" s="175">
        <v>100</v>
      </c>
      <c r="F1595" s="175"/>
      <c r="G1595" s="175"/>
      <c r="H1595" s="175"/>
      <c r="I1595" s="34">
        <v>4</v>
      </c>
      <c r="J1595" s="26"/>
    </row>
    <row r="1596" spans="1:10">
      <c r="A1596" s="210">
        <v>312</v>
      </c>
      <c r="B1596" s="211" t="s">
        <v>67</v>
      </c>
      <c r="C1596" s="30">
        <f t="shared" ref="C1596" si="1550">C1597</f>
        <v>1244761</v>
      </c>
      <c r="D1596" s="30">
        <v>1244761</v>
      </c>
      <c r="F1596" s="30">
        <f t="shared" ref="F1596:H1596" si="1551">F1597</f>
        <v>0</v>
      </c>
      <c r="G1596" s="30">
        <f t="shared" si="1551"/>
        <v>0</v>
      </c>
      <c r="H1596" s="30">
        <f t="shared" si="1551"/>
        <v>0</v>
      </c>
      <c r="I1596" s="34">
        <v>3</v>
      </c>
      <c r="J1596" s="26"/>
    </row>
    <row r="1597" spans="1:10">
      <c r="A1597" s="212">
        <v>3121</v>
      </c>
      <c r="B1597" s="216" t="s">
        <v>67</v>
      </c>
      <c r="C1597" s="29">
        <v>1244761</v>
      </c>
      <c r="D1597" s="175">
        <v>1244761</v>
      </c>
      <c r="F1597" s="175"/>
      <c r="G1597" s="175"/>
      <c r="H1597" s="175"/>
      <c r="I1597" s="34">
        <v>4</v>
      </c>
      <c r="J1597" s="26"/>
    </row>
    <row r="1598" spans="1:10">
      <c r="A1598" s="210">
        <v>313</v>
      </c>
      <c r="B1598" s="211" t="s">
        <v>48</v>
      </c>
      <c r="C1598" s="30">
        <f t="shared" ref="C1598" si="1552">SUM(C1599:C1600)</f>
        <v>7420749</v>
      </c>
      <c r="D1598" s="30">
        <v>6316553</v>
      </c>
      <c r="F1598" s="30">
        <f t="shared" ref="F1598:G1598" si="1553">SUM(F1599:F1600)</f>
        <v>0</v>
      </c>
      <c r="G1598" s="30">
        <f t="shared" si="1553"/>
        <v>0</v>
      </c>
      <c r="H1598" s="30">
        <f t="shared" ref="H1598" si="1554">SUM(H1599:H1600)</f>
        <v>0</v>
      </c>
      <c r="I1598" s="34">
        <v>3</v>
      </c>
      <c r="J1598" s="26"/>
    </row>
    <row r="1599" spans="1:10">
      <c r="A1599" s="212">
        <v>3132</v>
      </c>
      <c r="B1599" s="216" t="s">
        <v>49</v>
      </c>
      <c r="C1599" s="29">
        <v>7407202</v>
      </c>
      <c r="D1599" s="175">
        <v>6312148</v>
      </c>
      <c r="F1599" s="175"/>
      <c r="G1599" s="175"/>
      <c r="H1599" s="175"/>
      <c r="I1599" s="34">
        <v>4</v>
      </c>
      <c r="J1599" s="26"/>
    </row>
    <row r="1600" spans="1:10" ht="28.5">
      <c r="A1600" s="212">
        <v>3133</v>
      </c>
      <c r="B1600" s="216" t="s">
        <v>119</v>
      </c>
      <c r="C1600" s="29">
        <v>13547</v>
      </c>
      <c r="D1600" s="175">
        <v>4405</v>
      </c>
      <c r="F1600" s="175"/>
      <c r="G1600" s="175"/>
      <c r="H1600" s="175"/>
      <c r="I1600" s="34">
        <v>4</v>
      </c>
      <c r="J1600" s="26"/>
    </row>
    <row r="1601" spans="1:10">
      <c r="A1601" s="208">
        <v>32</v>
      </c>
      <c r="B1601" s="209" t="s">
        <v>16</v>
      </c>
      <c r="C1601" s="182">
        <f t="shared" ref="C1601" si="1555">C1602+C1606+C1613+C1623+C1625</f>
        <v>31277163</v>
      </c>
      <c r="D1601" s="32">
        <v>33611992</v>
      </c>
      <c r="F1601" s="32">
        <f t="shared" ref="F1601:G1601" si="1556">F1602+F1606+F1613+F1623+F1625</f>
        <v>0</v>
      </c>
      <c r="G1601" s="32">
        <f t="shared" si="1556"/>
        <v>0</v>
      </c>
      <c r="H1601" s="32">
        <f t="shared" ref="H1601" si="1557">H1602+H1606+H1613+H1623+H1625</f>
        <v>0</v>
      </c>
      <c r="I1601" s="34">
        <v>2</v>
      </c>
      <c r="J1601" s="26"/>
    </row>
    <row r="1602" spans="1:10">
      <c r="A1602" s="210">
        <v>321</v>
      </c>
      <c r="B1602" s="211" t="s">
        <v>27</v>
      </c>
      <c r="C1602" s="30">
        <f t="shared" ref="C1602" si="1558">SUM(C1603:C1605)</f>
        <v>1318994</v>
      </c>
      <c r="D1602" s="30">
        <v>1084505</v>
      </c>
      <c r="F1602" s="30">
        <f t="shared" ref="F1602:G1602" si="1559">SUM(F1603:F1605)</f>
        <v>0</v>
      </c>
      <c r="G1602" s="30">
        <f t="shared" si="1559"/>
        <v>0</v>
      </c>
      <c r="H1602" s="30">
        <f t="shared" ref="H1602" si="1560">SUM(H1603:H1605)</f>
        <v>0</v>
      </c>
      <c r="I1602" s="34">
        <v>3</v>
      </c>
      <c r="J1602" s="26"/>
    </row>
    <row r="1603" spans="1:10">
      <c r="A1603" s="212">
        <v>3211</v>
      </c>
      <c r="B1603" s="216" t="s">
        <v>28</v>
      </c>
      <c r="C1603" s="29"/>
      <c r="D1603" s="175">
        <v>0</v>
      </c>
      <c r="F1603" s="175"/>
      <c r="G1603" s="175"/>
      <c r="H1603" s="175"/>
      <c r="I1603" s="34">
        <v>4</v>
      </c>
      <c r="J1603" s="26"/>
    </row>
    <row r="1604" spans="1:10" ht="28.5">
      <c r="A1604" s="212">
        <v>3212</v>
      </c>
      <c r="B1604" s="216" t="s">
        <v>50</v>
      </c>
      <c r="C1604" s="29">
        <v>1259339</v>
      </c>
      <c r="D1604" s="175">
        <v>1043559</v>
      </c>
      <c r="F1604" s="175"/>
      <c r="G1604" s="175"/>
      <c r="H1604" s="175"/>
      <c r="I1604" s="34">
        <v>4</v>
      </c>
      <c r="J1604" s="26"/>
    </row>
    <row r="1605" spans="1:10">
      <c r="A1605" s="212">
        <v>3213</v>
      </c>
      <c r="B1605" s="216" t="s">
        <v>54</v>
      </c>
      <c r="C1605" s="29">
        <v>59655</v>
      </c>
      <c r="D1605" s="175">
        <v>40946</v>
      </c>
      <c r="F1605" s="175"/>
      <c r="G1605" s="175"/>
      <c r="H1605" s="175"/>
      <c r="I1605" s="34">
        <v>4</v>
      </c>
      <c r="J1605" s="26"/>
    </row>
    <row r="1606" spans="1:10">
      <c r="A1606" s="210">
        <v>322</v>
      </c>
      <c r="B1606" s="211" t="s">
        <v>42</v>
      </c>
      <c r="C1606" s="30">
        <f t="shared" ref="C1606" si="1561">SUM(C1607:C1612)</f>
        <v>24184160</v>
      </c>
      <c r="D1606" s="30">
        <v>26635860</v>
      </c>
      <c r="F1606" s="30">
        <f t="shared" ref="F1606:G1606" si="1562">SUM(F1607:F1612)</f>
        <v>0</v>
      </c>
      <c r="G1606" s="30">
        <f t="shared" si="1562"/>
        <v>0</v>
      </c>
      <c r="H1606" s="30">
        <f t="shared" ref="H1606" si="1563">SUM(H1607:H1612)</f>
        <v>0</v>
      </c>
      <c r="I1606" s="34">
        <v>3</v>
      </c>
      <c r="J1606" s="26"/>
    </row>
    <row r="1607" spans="1:10">
      <c r="A1607" s="212">
        <v>3221</v>
      </c>
      <c r="B1607" s="216" t="s">
        <v>43</v>
      </c>
      <c r="C1607" s="29">
        <v>875323</v>
      </c>
      <c r="D1607" s="175">
        <v>734565</v>
      </c>
      <c r="F1607" s="175"/>
      <c r="G1607" s="175"/>
      <c r="H1607" s="175"/>
      <c r="I1607" s="34">
        <v>4</v>
      </c>
      <c r="J1607" s="26"/>
    </row>
    <row r="1608" spans="1:10">
      <c r="A1608" s="212">
        <v>3222</v>
      </c>
      <c r="B1608" s="216" t="s">
        <v>91</v>
      </c>
      <c r="C1608" s="29">
        <v>22027145</v>
      </c>
      <c r="D1608" s="175">
        <v>24738948</v>
      </c>
      <c r="F1608" s="175"/>
      <c r="G1608" s="175"/>
      <c r="H1608" s="175"/>
      <c r="I1608" s="34">
        <v>4</v>
      </c>
      <c r="J1608" s="26"/>
    </row>
    <row r="1609" spans="1:10">
      <c r="A1609" s="212">
        <v>3223</v>
      </c>
      <c r="B1609" s="216" t="s">
        <v>109</v>
      </c>
      <c r="C1609" s="29">
        <v>989108</v>
      </c>
      <c r="D1609" s="175">
        <v>858013</v>
      </c>
      <c r="F1609" s="175"/>
      <c r="G1609" s="175"/>
      <c r="H1609" s="175"/>
      <c r="I1609" s="34">
        <v>4</v>
      </c>
      <c r="J1609" s="26"/>
    </row>
    <row r="1610" spans="1:10" ht="28.5">
      <c r="A1610" s="212">
        <v>3224</v>
      </c>
      <c r="B1610" s="216" t="s">
        <v>110</v>
      </c>
      <c r="C1610" s="29">
        <v>148132</v>
      </c>
      <c r="D1610" s="175">
        <v>144581</v>
      </c>
      <c r="F1610" s="175"/>
      <c r="G1610" s="175"/>
      <c r="H1610" s="175"/>
      <c r="I1610" s="34">
        <v>4</v>
      </c>
      <c r="J1610" s="26"/>
    </row>
    <row r="1611" spans="1:10">
      <c r="A1611" s="212">
        <v>3225</v>
      </c>
      <c r="B1611" s="216" t="s">
        <v>92</v>
      </c>
      <c r="C1611" s="29">
        <v>83117</v>
      </c>
      <c r="D1611" s="175">
        <v>73472</v>
      </c>
      <c r="F1611" s="175"/>
      <c r="G1611" s="175"/>
      <c r="H1611" s="175"/>
      <c r="I1611" s="34">
        <v>4</v>
      </c>
      <c r="J1611" s="26"/>
    </row>
    <row r="1612" spans="1:10">
      <c r="A1612" s="212">
        <v>3227</v>
      </c>
      <c r="B1612" s="216" t="s">
        <v>93</v>
      </c>
      <c r="C1612" s="29">
        <v>61335</v>
      </c>
      <c r="D1612" s="175">
        <v>86281</v>
      </c>
      <c r="F1612" s="175"/>
      <c r="G1612" s="175"/>
      <c r="H1612" s="175"/>
      <c r="I1612" s="34">
        <v>4</v>
      </c>
      <c r="J1612" s="26"/>
    </row>
    <row r="1613" spans="1:10">
      <c r="A1613" s="210">
        <v>323</v>
      </c>
      <c r="B1613" s="211" t="s">
        <v>17</v>
      </c>
      <c r="C1613" s="30">
        <f t="shared" ref="C1613" si="1564">SUM(C1614:C1622)</f>
        <v>5210969</v>
      </c>
      <c r="D1613" s="30">
        <v>5395430</v>
      </c>
      <c r="F1613" s="30">
        <f t="shared" ref="F1613:G1613" si="1565">SUM(F1614:F1622)</f>
        <v>0</v>
      </c>
      <c r="G1613" s="30">
        <f t="shared" si="1565"/>
        <v>0</v>
      </c>
      <c r="H1613" s="30">
        <f t="shared" ref="H1613" si="1566">SUM(H1614:H1622)</f>
        <v>0</v>
      </c>
      <c r="I1613" s="34">
        <v>3</v>
      </c>
      <c r="J1613" s="26"/>
    </row>
    <row r="1614" spans="1:10">
      <c r="A1614" s="212">
        <v>3231</v>
      </c>
      <c r="B1614" s="216" t="s">
        <v>18</v>
      </c>
      <c r="C1614" s="29">
        <v>163711</v>
      </c>
      <c r="D1614" s="175">
        <v>184107</v>
      </c>
      <c r="F1614" s="175"/>
      <c r="G1614" s="175"/>
      <c r="H1614" s="175"/>
      <c r="I1614" s="34">
        <v>4</v>
      </c>
      <c r="J1614" s="26"/>
    </row>
    <row r="1615" spans="1:10">
      <c r="A1615" s="212">
        <v>3232</v>
      </c>
      <c r="B1615" s="216" t="s">
        <v>105</v>
      </c>
      <c r="C1615" s="29">
        <v>1734056</v>
      </c>
      <c r="D1615" s="175">
        <v>1701373</v>
      </c>
      <c r="F1615" s="175"/>
      <c r="G1615" s="175"/>
      <c r="H1615" s="175"/>
      <c r="I1615" s="34">
        <v>4</v>
      </c>
      <c r="J1615" s="26"/>
    </row>
    <row r="1616" spans="1:10">
      <c r="A1616" s="212">
        <v>3233</v>
      </c>
      <c r="B1616" s="340" t="s">
        <v>19</v>
      </c>
      <c r="C1616" s="39">
        <v>2291</v>
      </c>
      <c r="D1616" s="175">
        <v>2000</v>
      </c>
      <c r="F1616" s="636"/>
      <c r="G1616" s="636"/>
      <c r="H1616" s="636"/>
      <c r="I1616" s="73">
        <v>4</v>
      </c>
      <c r="J1616" s="228"/>
    </row>
    <row r="1617" spans="1:10">
      <c r="A1617" s="212">
        <v>3234</v>
      </c>
      <c r="B1617" s="216" t="s">
        <v>111</v>
      </c>
      <c r="C1617" s="29">
        <v>486794</v>
      </c>
      <c r="D1617" s="175">
        <v>543702</v>
      </c>
      <c r="F1617" s="175"/>
      <c r="G1617" s="175"/>
      <c r="H1617" s="175"/>
      <c r="I1617" s="34">
        <v>4</v>
      </c>
      <c r="J1617" s="26"/>
    </row>
    <row r="1618" spans="1:10">
      <c r="A1618" s="212">
        <v>3235</v>
      </c>
      <c r="B1618" s="216" t="s">
        <v>68</v>
      </c>
      <c r="C1618" s="29">
        <v>631556</v>
      </c>
      <c r="D1618" s="175">
        <v>799981</v>
      </c>
      <c r="F1618" s="175"/>
      <c r="G1618" s="175"/>
      <c r="H1618" s="175"/>
      <c r="I1618" s="34">
        <v>4</v>
      </c>
      <c r="J1618" s="26"/>
    </row>
    <row r="1619" spans="1:10">
      <c r="A1619" s="212">
        <v>3236</v>
      </c>
      <c r="B1619" s="216" t="s">
        <v>56</v>
      </c>
      <c r="C1619" s="29">
        <v>1545488</v>
      </c>
      <c r="D1619" s="175">
        <v>1628653</v>
      </c>
      <c r="F1619" s="175"/>
      <c r="G1619" s="175"/>
      <c r="H1619" s="175"/>
      <c r="I1619" s="34">
        <v>4</v>
      </c>
      <c r="J1619" s="26"/>
    </row>
    <row r="1620" spans="1:10">
      <c r="A1620" s="212">
        <v>3237</v>
      </c>
      <c r="B1620" s="216" t="s">
        <v>20</v>
      </c>
      <c r="C1620" s="29">
        <v>174841</v>
      </c>
      <c r="D1620" s="175">
        <v>196681</v>
      </c>
      <c r="F1620" s="175"/>
      <c r="G1620" s="175"/>
      <c r="H1620" s="175"/>
      <c r="I1620" s="34">
        <v>4</v>
      </c>
      <c r="J1620" s="26"/>
    </row>
    <row r="1621" spans="1:10">
      <c r="A1621" s="212">
        <v>3238</v>
      </c>
      <c r="B1621" s="216" t="s">
        <v>51</v>
      </c>
      <c r="C1621" s="29">
        <v>18568</v>
      </c>
      <c r="D1621" s="175">
        <v>18568</v>
      </c>
      <c r="F1621" s="175"/>
      <c r="G1621" s="175"/>
      <c r="H1621" s="175"/>
      <c r="I1621" s="34">
        <v>4</v>
      </c>
      <c r="J1621" s="26"/>
    </row>
    <row r="1622" spans="1:10">
      <c r="A1622" s="212">
        <v>3239</v>
      </c>
      <c r="B1622" s="216" t="s">
        <v>21</v>
      </c>
      <c r="C1622" s="29">
        <v>453664</v>
      </c>
      <c r="D1622" s="175">
        <v>320365</v>
      </c>
      <c r="F1622" s="175"/>
      <c r="G1622" s="175"/>
      <c r="H1622" s="175"/>
      <c r="I1622" s="34">
        <v>4</v>
      </c>
      <c r="J1622" s="26"/>
    </row>
    <row r="1623" spans="1:10" ht="28.5">
      <c r="A1623" s="210">
        <v>324</v>
      </c>
      <c r="B1623" s="211" t="s">
        <v>22</v>
      </c>
      <c r="C1623" s="30">
        <f t="shared" ref="C1623" si="1567">C1624</f>
        <v>0</v>
      </c>
      <c r="D1623" s="30">
        <v>0</v>
      </c>
      <c r="F1623" s="30">
        <f t="shared" ref="F1623:H1623" si="1568">F1624</f>
        <v>0</v>
      </c>
      <c r="G1623" s="30">
        <f t="shared" si="1568"/>
        <v>0</v>
      </c>
      <c r="H1623" s="30">
        <f t="shared" si="1568"/>
        <v>0</v>
      </c>
      <c r="I1623" s="34">
        <v>3</v>
      </c>
      <c r="J1623" s="26"/>
    </row>
    <row r="1624" spans="1:10" ht="28.5">
      <c r="A1624" s="212">
        <v>3241</v>
      </c>
      <c r="B1624" s="216" t="s">
        <v>22</v>
      </c>
      <c r="C1624" s="29"/>
      <c r="D1624" s="175">
        <v>0</v>
      </c>
      <c r="F1624" s="175"/>
      <c r="G1624" s="175"/>
      <c r="H1624" s="175"/>
      <c r="I1624" s="34">
        <v>4</v>
      </c>
      <c r="J1624" s="26"/>
    </row>
    <row r="1625" spans="1:10">
      <c r="A1625" s="210">
        <v>329</v>
      </c>
      <c r="B1625" s="211" t="s">
        <v>23</v>
      </c>
      <c r="C1625" s="30">
        <f t="shared" ref="C1625" si="1569">SUM(C1626:C1632)</f>
        <v>563040</v>
      </c>
      <c r="D1625" s="30">
        <v>496197</v>
      </c>
      <c r="F1625" s="30">
        <f t="shared" ref="F1625:G1625" si="1570">SUM(F1626:F1632)</f>
        <v>0</v>
      </c>
      <c r="G1625" s="30">
        <f t="shared" si="1570"/>
        <v>0</v>
      </c>
      <c r="H1625" s="30">
        <f t="shared" ref="H1625" si="1571">SUM(H1626:H1632)</f>
        <v>0</v>
      </c>
      <c r="I1625" s="34">
        <v>3</v>
      </c>
      <c r="J1625" s="26"/>
    </row>
    <row r="1626" spans="1:10" ht="28.5">
      <c r="A1626" s="212">
        <v>3291</v>
      </c>
      <c r="B1626" s="216" t="s">
        <v>24</v>
      </c>
      <c r="C1626" s="29"/>
      <c r="D1626" s="175">
        <v>0</v>
      </c>
      <c r="F1626" s="175"/>
      <c r="G1626" s="175"/>
      <c r="H1626" s="175"/>
      <c r="I1626" s="34">
        <v>4</v>
      </c>
      <c r="J1626" s="26"/>
    </row>
    <row r="1627" spans="1:10">
      <c r="A1627" s="212">
        <v>3292</v>
      </c>
      <c r="B1627" s="216" t="s">
        <v>112</v>
      </c>
      <c r="C1627" s="29">
        <v>135377</v>
      </c>
      <c r="D1627" s="175">
        <v>281269</v>
      </c>
      <c r="F1627" s="175"/>
      <c r="G1627" s="175"/>
      <c r="H1627" s="175"/>
      <c r="I1627" s="34">
        <v>4</v>
      </c>
      <c r="J1627" s="26"/>
    </row>
    <row r="1628" spans="1:10">
      <c r="A1628" s="212">
        <v>3293</v>
      </c>
      <c r="B1628" s="216" t="s">
        <v>29</v>
      </c>
      <c r="C1628" s="29"/>
      <c r="D1628" s="175">
        <v>0</v>
      </c>
      <c r="F1628" s="175"/>
      <c r="G1628" s="175"/>
      <c r="H1628" s="175"/>
      <c r="I1628" s="34">
        <v>4</v>
      </c>
      <c r="J1628" s="26"/>
    </row>
    <row r="1629" spans="1:10">
      <c r="A1629" s="212">
        <v>3294</v>
      </c>
      <c r="B1629" s="216" t="s">
        <v>55</v>
      </c>
      <c r="C1629" s="29">
        <v>41567</v>
      </c>
      <c r="D1629" s="175">
        <v>41567</v>
      </c>
      <c r="F1629" s="175"/>
      <c r="G1629" s="175"/>
      <c r="H1629" s="175"/>
      <c r="I1629" s="34">
        <v>4</v>
      </c>
      <c r="J1629" s="26"/>
    </row>
    <row r="1630" spans="1:10">
      <c r="A1630" s="212">
        <v>3295</v>
      </c>
      <c r="B1630" s="216" t="s">
        <v>113</v>
      </c>
      <c r="C1630" s="29">
        <v>33611</v>
      </c>
      <c r="D1630" s="175">
        <v>21876</v>
      </c>
      <c r="F1630" s="175"/>
      <c r="G1630" s="175"/>
      <c r="H1630" s="175"/>
      <c r="I1630" s="34">
        <v>4</v>
      </c>
      <c r="J1630" s="26"/>
    </row>
    <row r="1631" spans="1:10">
      <c r="A1631" s="212">
        <v>3296</v>
      </c>
      <c r="B1631" s="216" t="s">
        <v>120</v>
      </c>
      <c r="C1631" s="29">
        <v>352485</v>
      </c>
      <c r="D1631" s="175">
        <v>151485</v>
      </c>
      <c r="F1631" s="175"/>
      <c r="G1631" s="175"/>
      <c r="H1631" s="175"/>
      <c r="I1631" s="34">
        <v>4</v>
      </c>
      <c r="J1631" s="26"/>
    </row>
    <row r="1632" spans="1:10">
      <c r="A1632" s="212">
        <v>3299</v>
      </c>
      <c r="B1632" s="216" t="s">
        <v>23</v>
      </c>
      <c r="C1632" s="29"/>
      <c r="D1632" s="175">
        <v>0</v>
      </c>
      <c r="F1632" s="175"/>
      <c r="G1632" s="175"/>
      <c r="H1632" s="175"/>
      <c r="I1632" s="34">
        <v>4</v>
      </c>
      <c r="J1632" s="26"/>
    </row>
    <row r="1633" spans="1:10">
      <c r="A1633" s="208">
        <v>38</v>
      </c>
      <c r="B1633" s="209" t="s">
        <v>11</v>
      </c>
      <c r="C1633" s="182">
        <f t="shared" ref="C1633" si="1572">C1634+C1636</f>
        <v>750000</v>
      </c>
      <c r="D1633" s="32">
        <v>550000</v>
      </c>
      <c r="F1633" s="32">
        <f t="shared" ref="F1633:G1633" si="1573">F1634+F1636</f>
        <v>0</v>
      </c>
      <c r="G1633" s="32">
        <f t="shared" si="1573"/>
        <v>0</v>
      </c>
      <c r="H1633" s="32">
        <f t="shared" ref="H1633" si="1574">H1634+H1636</f>
        <v>0</v>
      </c>
      <c r="I1633" s="34">
        <v>2</v>
      </c>
      <c r="J1633" s="26"/>
    </row>
    <row r="1634" spans="1:10">
      <c r="A1634" s="210">
        <v>383</v>
      </c>
      <c r="B1634" s="211" t="s">
        <v>121</v>
      </c>
      <c r="C1634" s="30">
        <f t="shared" ref="C1634" si="1575">C1635</f>
        <v>750000</v>
      </c>
      <c r="D1634" s="30">
        <v>550000</v>
      </c>
      <c r="F1634" s="30">
        <f t="shared" ref="F1634:H1634" si="1576">F1635</f>
        <v>0</v>
      </c>
      <c r="G1634" s="30">
        <f t="shared" si="1576"/>
        <v>0</v>
      </c>
      <c r="H1634" s="30">
        <f t="shared" si="1576"/>
        <v>0</v>
      </c>
      <c r="I1634" s="34">
        <v>3</v>
      </c>
      <c r="J1634" s="26"/>
    </row>
    <row r="1635" spans="1:10">
      <c r="A1635" s="212">
        <v>3831</v>
      </c>
      <c r="B1635" s="216" t="s">
        <v>122</v>
      </c>
      <c r="C1635" s="29">
        <v>750000</v>
      </c>
      <c r="D1635" s="175">
        <v>550000</v>
      </c>
      <c r="F1635" s="175"/>
      <c r="G1635" s="175"/>
      <c r="H1635" s="175"/>
      <c r="I1635" s="34">
        <v>4</v>
      </c>
      <c r="J1635" s="26"/>
    </row>
    <row r="1636" spans="1:10" ht="28.5">
      <c r="A1636" s="208">
        <v>42</v>
      </c>
      <c r="B1636" s="209" t="s">
        <v>30</v>
      </c>
      <c r="C1636" s="182">
        <f t="shared" ref="C1636" si="1577">C1637</f>
        <v>0</v>
      </c>
      <c r="D1636" s="32">
        <v>0</v>
      </c>
      <c r="F1636" s="32">
        <f t="shared" ref="F1636:H1636" si="1578">F1637</f>
        <v>0</v>
      </c>
      <c r="G1636" s="32">
        <f t="shared" si="1578"/>
        <v>0</v>
      </c>
      <c r="H1636" s="32">
        <f t="shared" si="1578"/>
        <v>0</v>
      </c>
      <c r="I1636" s="34">
        <v>2</v>
      </c>
      <c r="J1636" s="26"/>
    </row>
    <row r="1637" spans="1:10">
      <c r="A1637" s="210">
        <v>422</v>
      </c>
      <c r="B1637" s="211" t="s">
        <v>57</v>
      </c>
      <c r="C1637" s="30">
        <f t="shared" ref="C1637" si="1579">SUM(C1638:C1639)</f>
        <v>0</v>
      </c>
      <c r="D1637" s="30">
        <v>0</v>
      </c>
      <c r="F1637" s="30">
        <f t="shared" ref="F1637:G1637" si="1580">SUM(F1638:F1639)</f>
        <v>0</v>
      </c>
      <c r="G1637" s="30">
        <f t="shared" si="1580"/>
        <v>0</v>
      </c>
      <c r="H1637" s="30">
        <f t="shared" ref="H1637" si="1581">SUM(H1638:H1639)</f>
        <v>0</v>
      </c>
      <c r="I1637" s="34">
        <v>3</v>
      </c>
      <c r="J1637" s="26"/>
    </row>
    <row r="1638" spans="1:10">
      <c r="A1638" s="212">
        <v>4223</v>
      </c>
      <c r="B1638" s="216" t="s">
        <v>86</v>
      </c>
      <c r="C1638" s="29"/>
      <c r="D1638" s="175">
        <v>0</v>
      </c>
      <c r="F1638" s="175"/>
      <c r="G1638" s="175"/>
      <c r="H1638" s="175"/>
      <c r="I1638" s="34">
        <v>4</v>
      </c>
      <c r="J1638" s="26"/>
    </row>
    <row r="1639" spans="1:10">
      <c r="A1639" s="212">
        <v>4224</v>
      </c>
      <c r="B1639" s="216" t="s">
        <v>58</v>
      </c>
      <c r="C1639" s="29"/>
      <c r="D1639" s="175">
        <v>0</v>
      </c>
      <c r="F1639" s="175"/>
      <c r="G1639" s="175"/>
      <c r="H1639" s="175"/>
      <c r="I1639" s="34">
        <v>4</v>
      </c>
      <c r="J1639" s="26"/>
    </row>
    <row r="1640" spans="1:10" ht="28.5">
      <c r="A1640" s="208">
        <v>45</v>
      </c>
      <c r="B1640" s="209" t="s">
        <v>74</v>
      </c>
      <c r="C1640" s="182">
        <f t="shared" ref="C1640" si="1582">C1641+C1643</f>
        <v>0</v>
      </c>
      <c r="D1640" s="32">
        <v>0</v>
      </c>
      <c r="F1640" s="32">
        <f t="shared" ref="F1640:G1640" si="1583">F1641+F1643</f>
        <v>0</v>
      </c>
      <c r="G1640" s="32">
        <f t="shared" si="1583"/>
        <v>0</v>
      </c>
      <c r="H1640" s="32">
        <f t="shared" ref="H1640" si="1584">H1641+H1643</f>
        <v>0</v>
      </c>
      <c r="I1640" s="34">
        <v>2</v>
      </c>
      <c r="J1640" s="26"/>
    </row>
    <row r="1641" spans="1:10">
      <c r="A1641" s="210">
        <v>451</v>
      </c>
      <c r="B1641" s="211" t="s">
        <v>75</v>
      </c>
      <c r="C1641" s="30">
        <f t="shared" ref="C1641" si="1585">C1642</f>
        <v>0</v>
      </c>
      <c r="D1641" s="30">
        <v>0</v>
      </c>
      <c r="F1641" s="30">
        <f t="shared" ref="F1641:H1641" si="1586">F1642</f>
        <v>0</v>
      </c>
      <c r="G1641" s="30">
        <f t="shared" si="1586"/>
        <v>0</v>
      </c>
      <c r="H1641" s="30">
        <f t="shared" si="1586"/>
        <v>0</v>
      </c>
      <c r="I1641" s="34">
        <v>3</v>
      </c>
      <c r="J1641" s="26"/>
    </row>
    <row r="1642" spans="1:10">
      <c r="A1642" s="212">
        <v>4511</v>
      </c>
      <c r="B1642" s="216" t="s">
        <v>75</v>
      </c>
      <c r="C1642" s="29"/>
      <c r="D1642" s="175">
        <v>0</v>
      </c>
      <c r="F1642" s="175"/>
      <c r="G1642" s="175"/>
      <c r="H1642" s="175"/>
      <c r="I1642" s="34">
        <v>4</v>
      </c>
      <c r="J1642" s="26"/>
    </row>
    <row r="1643" spans="1:10">
      <c r="A1643" s="210">
        <v>452</v>
      </c>
      <c r="B1643" s="211" t="s">
        <v>89</v>
      </c>
      <c r="C1643" s="30">
        <f t="shared" ref="C1643" si="1587">C1644</f>
        <v>0</v>
      </c>
      <c r="D1643" s="30">
        <v>0</v>
      </c>
      <c r="F1643" s="30">
        <f t="shared" ref="F1643:H1643" si="1588">F1644</f>
        <v>0</v>
      </c>
      <c r="G1643" s="30">
        <f t="shared" si="1588"/>
        <v>0</v>
      </c>
      <c r="H1643" s="30">
        <f t="shared" si="1588"/>
        <v>0</v>
      </c>
      <c r="I1643" s="34">
        <v>3</v>
      </c>
      <c r="J1643" s="26"/>
    </row>
    <row r="1644" spans="1:10">
      <c r="A1644" s="212">
        <v>4521</v>
      </c>
      <c r="B1644" s="216" t="s">
        <v>89</v>
      </c>
      <c r="C1644" s="29"/>
      <c r="D1644" s="175">
        <v>0</v>
      </c>
      <c r="F1644" s="175"/>
      <c r="G1644" s="175"/>
      <c r="H1644" s="175"/>
      <c r="I1644" s="34">
        <v>4</v>
      </c>
      <c r="J1644" s="26"/>
    </row>
    <row r="1645" spans="1:10">
      <c r="A1645" s="206">
        <v>52</v>
      </c>
      <c r="B1645" s="207" t="s">
        <v>52</v>
      </c>
      <c r="C1645" s="31">
        <f t="shared" ref="C1645" si="1589">C1646+C1652+C1657+C1660</f>
        <v>219227</v>
      </c>
      <c r="D1645" s="31">
        <v>1035948</v>
      </c>
      <c r="F1645" s="31">
        <f t="shared" ref="F1645:G1645" si="1590">F1646+F1652+F1657+F1660</f>
        <v>0</v>
      </c>
      <c r="G1645" s="31">
        <f t="shared" si="1590"/>
        <v>0</v>
      </c>
      <c r="H1645" s="31">
        <f t="shared" ref="H1645" si="1591">H1646+H1652+H1657+H1660</f>
        <v>0</v>
      </c>
      <c r="I1645" s="34" t="s">
        <v>53</v>
      </c>
      <c r="J1645" s="26"/>
    </row>
    <row r="1646" spans="1:10">
      <c r="A1646" s="208">
        <v>31</v>
      </c>
      <c r="B1646" s="209" t="s">
        <v>44</v>
      </c>
      <c r="C1646" s="182">
        <f t="shared" ref="C1646" si="1592">C1647+C1650</f>
        <v>208488</v>
      </c>
      <c r="D1646" s="32">
        <v>232542</v>
      </c>
      <c r="F1646" s="32">
        <f t="shared" ref="F1646:G1646" si="1593">F1647+F1650</f>
        <v>0</v>
      </c>
      <c r="G1646" s="32">
        <f t="shared" si="1593"/>
        <v>0</v>
      </c>
      <c r="H1646" s="32">
        <f t="shared" ref="H1646" si="1594">H1647+H1650</f>
        <v>0</v>
      </c>
      <c r="I1646" s="34">
        <v>2</v>
      </c>
      <c r="J1646" s="26"/>
    </row>
    <row r="1647" spans="1:10">
      <c r="A1647" s="210">
        <v>311</v>
      </c>
      <c r="B1647" s="211" t="s">
        <v>45</v>
      </c>
      <c r="C1647" s="30">
        <f t="shared" ref="C1647" si="1595">C1648+C1649</f>
        <v>198275</v>
      </c>
      <c r="D1647" s="30">
        <v>214275</v>
      </c>
      <c r="F1647" s="30">
        <f t="shared" ref="F1647:G1647" si="1596">F1648+F1649</f>
        <v>0</v>
      </c>
      <c r="G1647" s="30">
        <f t="shared" si="1596"/>
        <v>0</v>
      </c>
      <c r="H1647" s="30">
        <f t="shared" ref="H1647" si="1597">H1648+H1649</f>
        <v>0</v>
      </c>
      <c r="I1647" s="34">
        <v>3</v>
      </c>
      <c r="J1647" s="26"/>
    </row>
    <row r="1648" spans="1:10">
      <c r="A1648" s="212">
        <v>3111</v>
      </c>
      <c r="B1648" s="216" t="s">
        <v>46</v>
      </c>
      <c r="C1648" s="29">
        <v>188012</v>
      </c>
      <c r="D1648" s="175">
        <v>208012</v>
      </c>
      <c r="F1648" s="175"/>
      <c r="G1648" s="175"/>
      <c r="H1648" s="175"/>
      <c r="I1648" s="34">
        <v>4</v>
      </c>
      <c r="J1648" s="26"/>
    </row>
    <row r="1649" spans="1:10">
      <c r="A1649" s="212">
        <v>3114</v>
      </c>
      <c r="B1649" s="216" t="s">
        <v>47</v>
      </c>
      <c r="C1649" s="29">
        <v>10263</v>
      </c>
      <c r="D1649" s="175">
        <v>6263</v>
      </c>
      <c r="F1649" s="175"/>
      <c r="G1649" s="175"/>
      <c r="H1649" s="175"/>
      <c r="I1649" s="34">
        <v>4</v>
      </c>
      <c r="J1649" s="26"/>
    </row>
    <row r="1650" spans="1:10">
      <c r="A1650" s="210">
        <v>313</v>
      </c>
      <c r="B1650" s="211" t="s">
        <v>48</v>
      </c>
      <c r="C1650" s="30">
        <f t="shared" ref="C1650" si="1598">C1651</f>
        <v>10213</v>
      </c>
      <c r="D1650" s="30">
        <v>18267</v>
      </c>
      <c r="F1650" s="30">
        <f t="shared" ref="F1650:H1650" si="1599">F1651</f>
        <v>0</v>
      </c>
      <c r="G1650" s="30">
        <f t="shared" si="1599"/>
        <v>0</v>
      </c>
      <c r="H1650" s="30">
        <f t="shared" si="1599"/>
        <v>0</v>
      </c>
      <c r="I1650" s="34">
        <v>3</v>
      </c>
      <c r="J1650" s="26"/>
    </row>
    <row r="1651" spans="1:10">
      <c r="A1651" s="212">
        <v>3132</v>
      </c>
      <c r="B1651" s="216" t="s">
        <v>49</v>
      </c>
      <c r="C1651" s="29">
        <v>10213</v>
      </c>
      <c r="D1651" s="175">
        <v>18267</v>
      </c>
      <c r="F1651" s="175"/>
      <c r="G1651" s="175"/>
      <c r="H1651" s="175"/>
      <c r="I1651" s="34">
        <v>4</v>
      </c>
      <c r="J1651" s="26"/>
    </row>
    <row r="1652" spans="1:10">
      <c r="A1652" s="208">
        <v>32</v>
      </c>
      <c r="B1652" s="209" t="s">
        <v>16</v>
      </c>
      <c r="C1652" s="182">
        <f t="shared" ref="C1652" si="1600">C1653+C1655</f>
        <v>10739</v>
      </c>
      <c r="D1652" s="32">
        <v>803406</v>
      </c>
      <c r="F1652" s="32">
        <f t="shared" ref="F1652:G1652" si="1601">F1653+F1655</f>
        <v>0</v>
      </c>
      <c r="G1652" s="32">
        <f t="shared" si="1601"/>
        <v>0</v>
      </c>
      <c r="H1652" s="32">
        <f t="shared" ref="H1652" si="1602">H1653+H1655</f>
        <v>0</v>
      </c>
      <c r="I1652" s="34">
        <v>2</v>
      </c>
      <c r="J1652" s="26"/>
    </row>
    <row r="1653" spans="1:10">
      <c r="A1653" s="210">
        <v>321</v>
      </c>
      <c r="B1653" s="211" t="s">
        <v>27</v>
      </c>
      <c r="C1653" s="30">
        <f t="shared" ref="C1653" si="1603">C1654</f>
        <v>10739</v>
      </c>
      <c r="D1653" s="30">
        <v>20965</v>
      </c>
      <c r="F1653" s="30">
        <f t="shared" ref="F1653:H1653" si="1604">F1654</f>
        <v>0</v>
      </c>
      <c r="G1653" s="30">
        <f t="shared" si="1604"/>
        <v>0</v>
      </c>
      <c r="H1653" s="30">
        <f t="shared" si="1604"/>
        <v>0</v>
      </c>
      <c r="I1653" s="34">
        <v>3</v>
      </c>
      <c r="J1653" s="26"/>
    </row>
    <row r="1654" spans="1:10" ht="28.5">
      <c r="A1654" s="212">
        <v>3212</v>
      </c>
      <c r="B1654" s="216" t="s">
        <v>50</v>
      </c>
      <c r="C1654" s="29">
        <v>10739</v>
      </c>
      <c r="D1654" s="175">
        <v>20965</v>
      </c>
      <c r="F1654" s="175"/>
      <c r="G1654" s="175"/>
      <c r="H1654" s="175"/>
      <c r="I1654" s="34">
        <v>4</v>
      </c>
      <c r="J1654" s="26"/>
    </row>
    <row r="1655" spans="1:10">
      <c r="A1655" s="210">
        <v>322</v>
      </c>
      <c r="B1655" s="211" t="s">
        <v>42</v>
      </c>
      <c r="C1655" s="30">
        <f t="shared" ref="C1655" si="1605">C1656</f>
        <v>0</v>
      </c>
      <c r="D1655" s="30">
        <v>782441</v>
      </c>
      <c r="F1655" s="30">
        <f t="shared" ref="F1655:H1655" si="1606">F1656</f>
        <v>0</v>
      </c>
      <c r="G1655" s="30">
        <f t="shared" si="1606"/>
        <v>0</v>
      </c>
      <c r="H1655" s="30">
        <f t="shared" si="1606"/>
        <v>0</v>
      </c>
      <c r="I1655" s="34">
        <v>3</v>
      </c>
      <c r="J1655" s="26"/>
    </row>
    <row r="1656" spans="1:10">
      <c r="A1656" s="212">
        <v>3222</v>
      </c>
      <c r="B1656" s="216" t="s">
        <v>91</v>
      </c>
      <c r="C1656" s="29"/>
      <c r="D1656" s="175">
        <v>782441</v>
      </c>
      <c r="F1656" s="175"/>
      <c r="G1656" s="175"/>
      <c r="H1656" s="175"/>
      <c r="I1656" s="34">
        <v>4</v>
      </c>
      <c r="J1656" s="26"/>
    </row>
    <row r="1657" spans="1:10" ht="28.5">
      <c r="A1657" s="208">
        <v>42</v>
      </c>
      <c r="B1657" s="209" t="s">
        <v>30</v>
      </c>
      <c r="C1657" s="182">
        <f t="shared" ref="C1657:C1658" si="1607">C1658</f>
        <v>0</v>
      </c>
      <c r="D1657" s="32">
        <v>0</v>
      </c>
      <c r="F1657" s="32">
        <f t="shared" ref="F1657:H1658" si="1608">F1658</f>
        <v>0</v>
      </c>
      <c r="G1657" s="32">
        <f t="shared" si="1608"/>
        <v>0</v>
      </c>
      <c r="H1657" s="32">
        <f t="shared" si="1608"/>
        <v>0</v>
      </c>
      <c r="I1657" s="34">
        <v>2</v>
      </c>
      <c r="J1657" s="26"/>
    </row>
    <row r="1658" spans="1:10">
      <c r="A1658" s="210">
        <v>422</v>
      </c>
      <c r="B1658" s="211" t="s">
        <v>57</v>
      </c>
      <c r="C1658" s="30">
        <f t="shared" si="1607"/>
        <v>0</v>
      </c>
      <c r="D1658" s="30">
        <v>0</v>
      </c>
      <c r="F1658" s="30">
        <f t="shared" si="1608"/>
        <v>0</v>
      </c>
      <c r="G1658" s="30">
        <f t="shared" si="1608"/>
        <v>0</v>
      </c>
      <c r="H1658" s="30">
        <f t="shared" si="1608"/>
        <v>0</v>
      </c>
      <c r="I1658" s="34">
        <v>3</v>
      </c>
      <c r="J1658" s="26"/>
    </row>
    <row r="1659" spans="1:10">
      <c r="A1659" s="212">
        <v>4224</v>
      </c>
      <c r="B1659" s="216" t="s">
        <v>58</v>
      </c>
      <c r="C1659" s="29"/>
      <c r="D1659" s="175">
        <v>0</v>
      </c>
      <c r="F1659" s="175"/>
      <c r="G1659" s="175"/>
      <c r="H1659" s="175"/>
      <c r="I1659" s="34">
        <v>4</v>
      </c>
      <c r="J1659" s="26"/>
    </row>
    <row r="1660" spans="1:10" ht="28.5">
      <c r="A1660" s="208">
        <v>45</v>
      </c>
      <c r="B1660" s="209" t="s">
        <v>74</v>
      </c>
      <c r="C1660" s="182">
        <f t="shared" ref="C1660" si="1609">C1661+C1663</f>
        <v>0</v>
      </c>
      <c r="D1660" s="32">
        <v>0</v>
      </c>
      <c r="F1660" s="32">
        <f t="shared" ref="F1660:G1660" si="1610">F1661+F1663</f>
        <v>0</v>
      </c>
      <c r="G1660" s="32">
        <f t="shared" si="1610"/>
        <v>0</v>
      </c>
      <c r="H1660" s="32">
        <f t="shared" ref="H1660" si="1611">H1661+H1663</f>
        <v>0</v>
      </c>
      <c r="I1660" s="34">
        <v>2</v>
      </c>
      <c r="J1660" s="26"/>
    </row>
    <row r="1661" spans="1:10">
      <c r="A1661" s="210">
        <v>451</v>
      </c>
      <c r="B1661" s="211" t="s">
        <v>75</v>
      </c>
      <c r="C1661" s="30">
        <f t="shared" ref="C1661" si="1612">C1662</f>
        <v>0</v>
      </c>
      <c r="D1661" s="30">
        <v>0</v>
      </c>
      <c r="F1661" s="30">
        <f t="shared" ref="F1661:H1661" si="1613">F1662</f>
        <v>0</v>
      </c>
      <c r="G1661" s="30">
        <f t="shared" si="1613"/>
        <v>0</v>
      </c>
      <c r="H1661" s="30">
        <f t="shared" si="1613"/>
        <v>0</v>
      </c>
      <c r="I1661" s="34">
        <v>3</v>
      </c>
      <c r="J1661" s="26"/>
    </row>
    <row r="1662" spans="1:10">
      <c r="A1662" s="212">
        <v>4511</v>
      </c>
      <c r="B1662" s="216" t="s">
        <v>75</v>
      </c>
      <c r="C1662" s="29"/>
      <c r="D1662" s="175">
        <v>0</v>
      </c>
      <c r="F1662" s="175"/>
      <c r="G1662" s="175"/>
      <c r="H1662" s="175"/>
      <c r="I1662" s="34">
        <v>4</v>
      </c>
      <c r="J1662" s="26"/>
    </row>
    <row r="1663" spans="1:10">
      <c r="A1663" s="210">
        <v>452</v>
      </c>
      <c r="B1663" s="211" t="s">
        <v>89</v>
      </c>
      <c r="C1663" s="30">
        <f t="shared" ref="C1663" si="1614">C1664</f>
        <v>0</v>
      </c>
      <c r="D1663" s="30">
        <v>0</v>
      </c>
      <c r="F1663" s="30">
        <f t="shared" ref="F1663:H1663" si="1615">F1664</f>
        <v>0</v>
      </c>
      <c r="G1663" s="30">
        <f t="shared" si="1615"/>
        <v>0</v>
      </c>
      <c r="H1663" s="30">
        <f t="shared" si="1615"/>
        <v>0</v>
      </c>
      <c r="I1663" s="34">
        <v>3</v>
      </c>
      <c r="J1663" s="26"/>
    </row>
    <row r="1664" spans="1:10">
      <c r="A1664" s="212">
        <v>4521</v>
      </c>
      <c r="B1664" s="216" t="s">
        <v>89</v>
      </c>
      <c r="C1664" s="29"/>
      <c r="D1664" s="175">
        <v>0</v>
      </c>
      <c r="F1664" s="175"/>
      <c r="G1664" s="175"/>
      <c r="H1664" s="175"/>
      <c r="I1664" s="34">
        <v>4</v>
      </c>
      <c r="J1664" s="26"/>
    </row>
    <row r="1665" spans="1:10">
      <c r="A1665" s="206">
        <v>61</v>
      </c>
      <c r="B1665" s="207" t="s">
        <v>80</v>
      </c>
      <c r="C1665" s="31">
        <f t="shared" ref="C1665" si="1616">C1666+C1672+C1687</f>
        <v>67852</v>
      </c>
      <c r="D1665" s="31">
        <v>367397</v>
      </c>
      <c r="F1665" s="31">
        <f t="shared" ref="F1665:G1665" si="1617">F1666+F1672+F1687</f>
        <v>0</v>
      </c>
      <c r="G1665" s="31">
        <f t="shared" si="1617"/>
        <v>0</v>
      </c>
      <c r="H1665" s="31">
        <f t="shared" ref="H1665" si="1618">H1666+H1672+H1687</f>
        <v>0</v>
      </c>
      <c r="I1665" s="34" t="s">
        <v>81</v>
      </c>
      <c r="J1665" s="26"/>
    </row>
    <row r="1666" spans="1:10">
      <c r="A1666" s="208">
        <v>31</v>
      </c>
      <c r="B1666" s="209" t="s">
        <v>44</v>
      </c>
      <c r="C1666" s="182">
        <f t="shared" ref="C1666" si="1619">C1667+C1670</f>
        <v>3931</v>
      </c>
      <c r="D1666" s="32">
        <v>230637</v>
      </c>
      <c r="F1666" s="32">
        <f t="shared" ref="F1666:G1666" si="1620">F1667+F1670</f>
        <v>0</v>
      </c>
      <c r="G1666" s="32">
        <f t="shared" si="1620"/>
        <v>0</v>
      </c>
      <c r="H1666" s="32">
        <f t="shared" ref="H1666" si="1621">H1667+H1670</f>
        <v>0</v>
      </c>
      <c r="I1666" s="34">
        <v>2</v>
      </c>
      <c r="J1666" s="26"/>
    </row>
    <row r="1667" spans="1:10">
      <c r="A1667" s="210">
        <v>311</v>
      </c>
      <c r="B1667" s="211" t="s">
        <v>45</v>
      </c>
      <c r="C1667" s="30">
        <f t="shared" ref="C1667" si="1622">C1668+C1669</f>
        <v>3145</v>
      </c>
      <c r="D1667" s="30">
        <v>194622</v>
      </c>
      <c r="F1667" s="30">
        <f t="shared" ref="F1667:G1667" si="1623">F1668+F1669</f>
        <v>0</v>
      </c>
      <c r="G1667" s="30">
        <f t="shared" si="1623"/>
        <v>0</v>
      </c>
      <c r="H1667" s="30">
        <f t="shared" ref="H1667" si="1624">H1668+H1669</f>
        <v>0</v>
      </c>
      <c r="I1667" s="34">
        <v>3</v>
      </c>
      <c r="J1667" s="26"/>
    </row>
    <row r="1668" spans="1:10">
      <c r="A1668" s="212">
        <v>3111</v>
      </c>
      <c r="B1668" s="216" t="s">
        <v>46</v>
      </c>
      <c r="C1668" s="29">
        <v>3145</v>
      </c>
      <c r="D1668" s="175">
        <v>194622</v>
      </c>
      <c r="F1668" s="175"/>
      <c r="G1668" s="175"/>
      <c r="H1668" s="175"/>
      <c r="I1668" s="34">
        <v>4</v>
      </c>
      <c r="J1668" s="26"/>
    </row>
    <row r="1669" spans="1:10">
      <c r="A1669" s="212">
        <v>3114</v>
      </c>
      <c r="B1669" s="216" t="s">
        <v>47</v>
      </c>
      <c r="C1669" s="29"/>
      <c r="D1669" s="175">
        <v>0</v>
      </c>
      <c r="F1669" s="175"/>
      <c r="G1669" s="175"/>
      <c r="H1669" s="175"/>
      <c r="I1669" s="34">
        <v>4</v>
      </c>
      <c r="J1669" s="26"/>
    </row>
    <row r="1670" spans="1:10">
      <c r="A1670" s="210">
        <v>313</v>
      </c>
      <c r="B1670" s="211" t="s">
        <v>48</v>
      </c>
      <c r="C1670" s="30">
        <f t="shared" ref="C1670" si="1625">C1671</f>
        <v>786</v>
      </c>
      <c r="D1670" s="30">
        <v>36015</v>
      </c>
      <c r="F1670" s="30">
        <f t="shared" ref="F1670:H1670" si="1626">F1671</f>
        <v>0</v>
      </c>
      <c r="G1670" s="30">
        <f t="shared" si="1626"/>
        <v>0</v>
      </c>
      <c r="H1670" s="30">
        <f t="shared" si="1626"/>
        <v>0</v>
      </c>
      <c r="I1670" s="34">
        <v>3</v>
      </c>
      <c r="J1670" s="26"/>
    </row>
    <row r="1671" spans="1:10">
      <c r="A1671" s="212">
        <v>3132</v>
      </c>
      <c r="B1671" s="216" t="s">
        <v>49</v>
      </c>
      <c r="C1671" s="29">
        <v>786</v>
      </c>
      <c r="D1671" s="175">
        <v>36015</v>
      </c>
      <c r="F1671" s="175"/>
      <c r="G1671" s="175"/>
      <c r="H1671" s="175"/>
      <c r="I1671" s="34">
        <v>4</v>
      </c>
      <c r="J1671" s="26"/>
    </row>
    <row r="1672" spans="1:10">
      <c r="A1672" s="208">
        <v>32</v>
      </c>
      <c r="B1672" s="209" t="s">
        <v>16</v>
      </c>
      <c r="C1672" s="182">
        <f t="shared" ref="C1672" si="1627">C1673+C1677+C1683+C1685</f>
        <v>63921</v>
      </c>
      <c r="D1672" s="32">
        <v>136760</v>
      </c>
      <c r="F1672" s="32">
        <f t="shared" ref="F1672:G1672" si="1628">F1673+F1677+F1683+F1685</f>
        <v>0</v>
      </c>
      <c r="G1672" s="32">
        <f t="shared" si="1628"/>
        <v>0</v>
      </c>
      <c r="H1672" s="32">
        <f t="shared" ref="H1672" si="1629">H1673+H1677+H1683+H1685</f>
        <v>0</v>
      </c>
      <c r="I1672" s="34">
        <v>2</v>
      </c>
      <c r="J1672" s="26"/>
    </row>
    <row r="1673" spans="1:10">
      <c r="A1673" s="210">
        <v>321</v>
      </c>
      <c r="B1673" s="211" t="s">
        <v>27</v>
      </c>
      <c r="C1673" s="30">
        <f t="shared" ref="C1673" si="1630">SUM(C1674:C1676)</f>
        <v>53838</v>
      </c>
      <c r="D1673" s="30">
        <v>44204</v>
      </c>
      <c r="F1673" s="30">
        <f t="shared" ref="F1673:G1673" si="1631">SUM(F1674:F1676)</f>
        <v>0</v>
      </c>
      <c r="G1673" s="30">
        <f t="shared" si="1631"/>
        <v>0</v>
      </c>
      <c r="H1673" s="30">
        <f t="shared" ref="H1673" si="1632">SUM(H1674:H1676)</f>
        <v>0</v>
      </c>
      <c r="I1673" s="34">
        <v>3</v>
      </c>
      <c r="J1673" s="26"/>
    </row>
    <row r="1674" spans="1:10">
      <c r="A1674" s="212">
        <v>3211</v>
      </c>
      <c r="B1674" s="216" t="s">
        <v>28</v>
      </c>
      <c r="C1674" s="29">
        <v>33082</v>
      </c>
      <c r="D1674" s="175">
        <v>26277</v>
      </c>
      <c r="F1674" s="175"/>
      <c r="G1674" s="175"/>
      <c r="H1674" s="175"/>
      <c r="I1674" s="34">
        <v>4</v>
      </c>
      <c r="J1674" s="26"/>
    </row>
    <row r="1675" spans="1:10" ht="28.5">
      <c r="A1675" s="212">
        <v>3212</v>
      </c>
      <c r="B1675" s="216" t="s">
        <v>50</v>
      </c>
      <c r="C1675" s="29">
        <v>10</v>
      </c>
      <c r="D1675" s="175">
        <v>10</v>
      </c>
      <c r="F1675" s="175"/>
      <c r="G1675" s="175"/>
      <c r="H1675" s="175"/>
      <c r="I1675" s="34">
        <v>4</v>
      </c>
      <c r="J1675" s="26"/>
    </row>
    <row r="1676" spans="1:10">
      <c r="A1676" s="212">
        <v>3213</v>
      </c>
      <c r="B1676" s="216" t="s">
        <v>54</v>
      </c>
      <c r="C1676" s="29">
        <v>20746</v>
      </c>
      <c r="D1676" s="175">
        <v>17917</v>
      </c>
      <c r="F1676" s="175"/>
      <c r="G1676" s="175"/>
      <c r="H1676" s="175"/>
      <c r="I1676" s="34">
        <v>4</v>
      </c>
      <c r="J1676" s="26"/>
    </row>
    <row r="1677" spans="1:10">
      <c r="A1677" s="210">
        <v>322</v>
      </c>
      <c r="B1677" s="211" t="s">
        <v>42</v>
      </c>
      <c r="C1677" s="30">
        <f t="shared" ref="C1677" si="1633">SUM(C1678:C1682)</f>
        <v>9883</v>
      </c>
      <c r="D1677" s="30">
        <v>89856</v>
      </c>
      <c r="F1677" s="30">
        <f t="shared" ref="F1677:G1677" si="1634">SUM(F1678:F1682)</f>
        <v>0</v>
      </c>
      <c r="G1677" s="30">
        <f t="shared" si="1634"/>
        <v>0</v>
      </c>
      <c r="H1677" s="30">
        <f t="shared" ref="H1677" si="1635">SUM(H1678:H1682)</f>
        <v>0</v>
      </c>
      <c r="I1677" s="34">
        <v>3</v>
      </c>
      <c r="J1677" s="26"/>
    </row>
    <row r="1678" spans="1:10">
      <c r="A1678" s="212">
        <v>3221</v>
      </c>
      <c r="B1678" s="216" t="s">
        <v>43</v>
      </c>
      <c r="C1678" s="29">
        <v>500</v>
      </c>
      <c r="D1678" s="175">
        <v>200</v>
      </c>
      <c r="F1678" s="175"/>
      <c r="G1678" s="175"/>
      <c r="H1678" s="175"/>
      <c r="I1678" s="34">
        <v>4</v>
      </c>
      <c r="J1678" s="26"/>
    </row>
    <row r="1679" spans="1:10">
      <c r="A1679" s="212">
        <v>3222</v>
      </c>
      <c r="B1679" s="216" t="s">
        <v>91</v>
      </c>
      <c r="C1679" s="29">
        <v>6622</v>
      </c>
      <c r="D1679" s="175">
        <v>89195</v>
      </c>
      <c r="F1679" s="175"/>
      <c r="G1679" s="175"/>
      <c r="H1679" s="175"/>
      <c r="I1679" s="34">
        <v>4</v>
      </c>
      <c r="J1679" s="26"/>
    </row>
    <row r="1680" spans="1:10" ht="28.5">
      <c r="A1680" s="212">
        <v>3224</v>
      </c>
      <c r="B1680" s="216" t="s">
        <v>110</v>
      </c>
      <c r="C1680" s="29">
        <v>1761</v>
      </c>
      <c r="D1680" s="175">
        <v>261</v>
      </c>
      <c r="F1680" s="175"/>
      <c r="G1680" s="175"/>
      <c r="H1680" s="175"/>
      <c r="I1680" s="34">
        <v>4</v>
      </c>
      <c r="J1680" s="26"/>
    </row>
    <row r="1681" spans="1:10">
      <c r="A1681" s="212">
        <v>3225</v>
      </c>
      <c r="B1681" s="216" t="s">
        <v>92</v>
      </c>
      <c r="C1681" s="29">
        <v>500</v>
      </c>
      <c r="D1681" s="175">
        <v>100</v>
      </c>
      <c r="F1681" s="175"/>
      <c r="G1681" s="175"/>
      <c r="H1681" s="175"/>
      <c r="I1681" s="34">
        <v>4</v>
      </c>
      <c r="J1681" s="26"/>
    </row>
    <row r="1682" spans="1:10">
      <c r="A1682" s="212">
        <v>3227</v>
      </c>
      <c r="B1682" s="216" t="s">
        <v>93</v>
      </c>
      <c r="C1682" s="29">
        <v>500</v>
      </c>
      <c r="D1682" s="175">
        <v>100</v>
      </c>
      <c r="F1682" s="175"/>
      <c r="G1682" s="175"/>
      <c r="H1682" s="175"/>
      <c r="I1682" s="34">
        <v>4</v>
      </c>
      <c r="J1682" s="26"/>
    </row>
    <row r="1683" spans="1:10">
      <c r="A1683" s="210">
        <v>323</v>
      </c>
      <c r="B1683" s="211" t="s">
        <v>17</v>
      </c>
      <c r="C1683" s="30">
        <f t="shared" ref="C1683" si="1636">C1684</f>
        <v>100</v>
      </c>
      <c r="D1683" s="30">
        <v>1600</v>
      </c>
      <c r="F1683" s="30">
        <f t="shared" ref="F1683:H1683" si="1637">F1684</f>
        <v>0</v>
      </c>
      <c r="G1683" s="30">
        <f t="shared" si="1637"/>
        <v>0</v>
      </c>
      <c r="H1683" s="30">
        <f t="shared" si="1637"/>
        <v>0</v>
      </c>
      <c r="I1683" s="34">
        <v>3</v>
      </c>
      <c r="J1683" s="26"/>
    </row>
    <row r="1684" spans="1:10">
      <c r="A1684" s="212">
        <v>3239</v>
      </c>
      <c r="B1684" s="216" t="s">
        <v>21</v>
      </c>
      <c r="C1684" s="29">
        <v>100</v>
      </c>
      <c r="D1684" s="175">
        <v>1600</v>
      </c>
      <c r="F1684" s="175"/>
      <c r="G1684" s="175"/>
      <c r="H1684" s="175"/>
      <c r="I1684" s="34">
        <v>4</v>
      </c>
      <c r="J1684" s="26"/>
    </row>
    <row r="1685" spans="1:10">
      <c r="A1685" s="210">
        <v>329</v>
      </c>
      <c r="B1685" s="211" t="s">
        <v>23</v>
      </c>
      <c r="C1685" s="30">
        <f t="shared" ref="C1685" si="1638">C1686</f>
        <v>100</v>
      </c>
      <c r="D1685" s="30">
        <v>1100</v>
      </c>
      <c r="F1685" s="30">
        <f t="shared" ref="F1685:H1685" si="1639">F1686</f>
        <v>0</v>
      </c>
      <c r="G1685" s="30">
        <f t="shared" si="1639"/>
        <v>0</v>
      </c>
      <c r="H1685" s="30">
        <f t="shared" si="1639"/>
        <v>0</v>
      </c>
      <c r="I1685" s="34">
        <v>3</v>
      </c>
      <c r="J1685" s="26"/>
    </row>
    <row r="1686" spans="1:10">
      <c r="A1686" s="212">
        <v>3294</v>
      </c>
      <c r="B1686" s="216" t="s">
        <v>55</v>
      </c>
      <c r="C1686" s="29">
        <v>100</v>
      </c>
      <c r="D1686" s="175">
        <v>1100</v>
      </c>
      <c r="F1686" s="175"/>
      <c r="G1686" s="175"/>
      <c r="H1686" s="175"/>
      <c r="I1686" s="34">
        <v>4</v>
      </c>
      <c r="J1686" s="26"/>
    </row>
    <row r="1687" spans="1:10" ht="28.5">
      <c r="A1687" s="208">
        <v>42</v>
      </c>
      <c r="B1687" s="209" t="s">
        <v>30</v>
      </c>
      <c r="C1687" s="182">
        <f t="shared" ref="C1687" si="1640">C1688</f>
        <v>0</v>
      </c>
      <c r="D1687" s="32">
        <v>0</v>
      </c>
      <c r="F1687" s="32">
        <f t="shared" ref="F1687:H1687" si="1641">F1688</f>
        <v>0</v>
      </c>
      <c r="G1687" s="32">
        <f t="shared" si="1641"/>
        <v>0</v>
      </c>
      <c r="H1687" s="32">
        <f t="shared" si="1641"/>
        <v>0</v>
      </c>
      <c r="I1687" s="34">
        <v>2</v>
      </c>
      <c r="J1687" s="26"/>
    </row>
    <row r="1688" spans="1:10">
      <c r="A1688" s="210">
        <v>422</v>
      </c>
      <c r="B1688" s="211" t="s">
        <v>57</v>
      </c>
      <c r="C1688" s="30">
        <f t="shared" ref="C1688" si="1642">SUM(C1689:C1691)</f>
        <v>0</v>
      </c>
      <c r="D1688" s="30">
        <v>0</v>
      </c>
      <c r="F1688" s="30">
        <f t="shared" ref="F1688:G1688" si="1643">SUM(F1689:F1691)</f>
        <v>0</v>
      </c>
      <c r="G1688" s="30">
        <f t="shared" si="1643"/>
        <v>0</v>
      </c>
      <c r="H1688" s="30">
        <f t="shared" ref="H1688" si="1644">SUM(H1689:H1691)</f>
        <v>0</v>
      </c>
      <c r="I1688" s="34">
        <v>3</v>
      </c>
      <c r="J1688" s="26"/>
    </row>
    <row r="1689" spans="1:10">
      <c r="A1689" s="212">
        <v>4221</v>
      </c>
      <c r="B1689" s="216" t="s">
        <v>65</v>
      </c>
      <c r="C1689" s="29"/>
      <c r="D1689" s="175">
        <v>0</v>
      </c>
      <c r="F1689" s="175"/>
      <c r="G1689" s="175"/>
      <c r="H1689" s="175"/>
      <c r="I1689" s="34">
        <v>4</v>
      </c>
      <c r="J1689" s="26"/>
    </row>
    <row r="1690" spans="1:10">
      <c r="A1690" s="212">
        <v>4223</v>
      </c>
      <c r="B1690" s="216" t="s">
        <v>86</v>
      </c>
      <c r="C1690" s="29"/>
      <c r="D1690" s="175">
        <v>0</v>
      </c>
      <c r="F1690" s="175"/>
      <c r="G1690" s="175"/>
      <c r="H1690" s="175"/>
      <c r="I1690" s="34">
        <v>4</v>
      </c>
      <c r="J1690" s="26"/>
    </row>
    <row r="1691" spans="1:10">
      <c r="A1691" s="212">
        <v>4224</v>
      </c>
      <c r="B1691" s="216" t="s">
        <v>58</v>
      </c>
      <c r="C1691" s="29"/>
      <c r="D1691" s="175">
        <v>0</v>
      </c>
      <c r="F1691" s="175"/>
      <c r="G1691" s="175"/>
      <c r="H1691" s="175"/>
      <c r="I1691" s="34">
        <v>4</v>
      </c>
      <c r="J1691" s="26"/>
    </row>
    <row r="1692" spans="1:10" ht="28.5">
      <c r="A1692" s="206">
        <v>71</v>
      </c>
      <c r="B1692" s="207" t="s">
        <v>349</v>
      </c>
      <c r="C1692" s="31">
        <f t="shared" ref="C1692" si="1645">C1693+C1696</f>
        <v>0</v>
      </c>
      <c r="D1692" s="31">
        <v>0</v>
      </c>
      <c r="F1692" s="31">
        <f t="shared" ref="F1692:G1692" si="1646">F1693+F1696</f>
        <v>0</v>
      </c>
      <c r="G1692" s="31">
        <f t="shared" si="1646"/>
        <v>0</v>
      </c>
      <c r="H1692" s="31">
        <f t="shared" ref="H1692" si="1647">H1693+H1696</f>
        <v>0</v>
      </c>
      <c r="I1692" s="34" t="s">
        <v>145</v>
      </c>
      <c r="J1692" s="26"/>
    </row>
    <row r="1693" spans="1:10" ht="28.5">
      <c r="A1693" s="208">
        <v>42</v>
      </c>
      <c r="B1693" s="209" t="s">
        <v>30</v>
      </c>
      <c r="C1693" s="182">
        <f t="shared" ref="C1693:C1694" si="1648">C1694</f>
        <v>0</v>
      </c>
      <c r="D1693" s="32">
        <v>0</v>
      </c>
      <c r="F1693" s="32">
        <f t="shared" ref="F1693:H1694" si="1649">F1694</f>
        <v>0</v>
      </c>
      <c r="G1693" s="32">
        <f t="shared" si="1649"/>
        <v>0</v>
      </c>
      <c r="H1693" s="32">
        <f t="shared" si="1649"/>
        <v>0</v>
      </c>
      <c r="I1693" s="34">
        <v>2</v>
      </c>
      <c r="J1693" s="26"/>
    </row>
    <row r="1694" spans="1:10">
      <c r="A1694" s="210">
        <v>422</v>
      </c>
      <c r="B1694" s="211" t="s">
        <v>57</v>
      </c>
      <c r="C1694" s="30">
        <f t="shared" si="1648"/>
        <v>0</v>
      </c>
      <c r="D1694" s="30">
        <v>0</v>
      </c>
      <c r="F1694" s="30">
        <f t="shared" si="1649"/>
        <v>0</v>
      </c>
      <c r="G1694" s="30">
        <f t="shared" si="1649"/>
        <v>0</v>
      </c>
      <c r="H1694" s="30">
        <f t="shared" si="1649"/>
        <v>0</v>
      </c>
      <c r="I1694" s="34">
        <v>3</v>
      </c>
      <c r="J1694" s="26"/>
    </row>
    <row r="1695" spans="1:10">
      <c r="A1695" s="212">
        <v>4224</v>
      </c>
      <c r="B1695" s="216" t="s">
        <v>58</v>
      </c>
      <c r="C1695" s="29"/>
      <c r="D1695" s="175">
        <v>0</v>
      </c>
      <c r="F1695" s="175"/>
      <c r="G1695" s="175"/>
      <c r="H1695" s="175"/>
      <c r="I1695" s="34">
        <v>4</v>
      </c>
      <c r="J1695" s="26"/>
    </row>
    <row r="1696" spans="1:10" ht="28.5">
      <c r="A1696" s="208">
        <v>45</v>
      </c>
      <c r="B1696" s="209" t="s">
        <v>74</v>
      </c>
      <c r="C1696" s="182">
        <f t="shared" ref="C1696:C1697" si="1650">C1697</f>
        <v>0</v>
      </c>
      <c r="D1696" s="32">
        <v>0</v>
      </c>
      <c r="F1696" s="32">
        <f t="shared" ref="F1696:H1697" si="1651">F1697</f>
        <v>0</v>
      </c>
      <c r="G1696" s="32">
        <f t="shared" si="1651"/>
        <v>0</v>
      </c>
      <c r="H1696" s="32">
        <f t="shared" si="1651"/>
        <v>0</v>
      </c>
      <c r="I1696" s="34">
        <v>2</v>
      </c>
      <c r="J1696" s="26"/>
    </row>
    <row r="1697" spans="1:10">
      <c r="A1697" s="210">
        <v>451</v>
      </c>
      <c r="B1697" s="211" t="s">
        <v>75</v>
      </c>
      <c r="C1697" s="30">
        <f t="shared" si="1650"/>
        <v>0</v>
      </c>
      <c r="D1697" s="30">
        <v>0</v>
      </c>
      <c r="F1697" s="30">
        <f t="shared" si="1651"/>
        <v>0</v>
      </c>
      <c r="G1697" s="30">
        <f t="shared" si="1651"/>
        <v>0</v>
      </c>
      <c r="H1697" s="30">
        <f t="shared" si="1651"/>
        <v>0</v>
      </c>
      <c r="I1697" s="34">
        <v>3</v>
      </c>
      <c r="J1697" s="26"/>
    </row>
    <row r="1698" spans="1:10">
      <c r="A1698" s="212">
        <v>4511</v>
      </c>
      <c r="B1698" s="216" t="s">
        <v>75</v>
      </c>
      <c r="C1698" s="29"/>
      <c r="D1698" s="175">
        <v>0</v>
      </c>
      <c r="F1698" s="175"/>
      <c r="G1698" s="175"/>
      <c r="H1698" s="175"/>
      <c r="I1698" s="34">
        <v>4</v>
      </c>
      <c r="J1698" s="26"/>
    </row>
    <row r="1699" spans="1:10" ht="28.5">
      <c r="A1699" s="203" t="s">
        <v>203</v>
      </c>
      <c r="B1699" s="204" t="s">
        <v>204</v>
      </c>
      <c r="C1699" s="205">
        <f t="shared" ref="C1699" si="1652">C1700+C1728</f>
        <v>0</v>
      </c>
      <c r="D1699" s="205">
        <v>0</v>
      </c>
      <c r="F1699" s="205">
        <f t="shared" ref="F1699:G1699" si="1653">F1700+F1728</f>
        <v>0</v>
      </c>
      <c r="G1699" s="205">
        <f t="shared" si="1653"/>
        <v>0</v>
      </c>
      <c r="H1699" s="205">
        <f t="shared" ref="H1699" si="1654">H1700+H1728</f>
        <v>0</v>
      </c>
      <c r="I1699" s="34" t="s">
        <v>8</v>
      </c>
      <c r="J1699" s="26"/>
    </row>
    <row r="1700" spans="1:10">
      <c r="A1700" s="206">
        <v>12</v>
      </c>
      <c r="B1700" s="207" t="s">
        <v>61</v>
      </c>
      <c r="C1700" s="31">
        <f t="shared" ref="C1700" si="1655">C1701+C1707+C1721+C1725</f>
        <v>0</v>
      </c>
      <c r="D1700" s="31">
        <v>0</v>
      </c>
      <c r="F1700" s="31">
        <f t="shared" ref="F1700:G1700" si="1656">F1701+F1707+F1721+F1725</f>
        <v>0</v>
      </c>
      <c r="G1700" s="31">
        <f t="shared" si="1656"/>
        <v>0</v>
      </c>
      <c r="H1700" s="31">
        <f t="shared" ref="H1700" si="1657">H1701+H1707+H1721+H1725</f>
        <v>0</v>
      </c>
      <c r="I1700" s="34" t="s">
        <v>62</v>
      </c>
      <c r="J1700" s="26"/>
    </row>
    <row r="1701" spans="1:10">
      <c r="A1701" s="208">
        <v>31</v>
      </c>
      <c r="B1701" s="209" t="s">
        <v>44</v>
      </c>
      <c r="C1701" s="182">
        <f t="shared" ref="C1701" si="1658">C1702+C1705</f>
        <v>0</v>
      </c>
      <c r="D1701" s="32">
        <v>0</v>
      </c>
      <c r="F1701" s="32">
        <f t="shared" ref="F1701:G1701" si="1659">F1702+F1705</f>
        <v>0</v>
      </c>
      <c r="G1701" s="32">
        <f t="shared" si="1659"/>
        <v>0</v>
      </c>
      <c r="H1701" s="32">
        <f t="shared" ref="H1701" si="1660">H1702+H1705</f>
        <v>0</v>
      </c>
      <c r="I1701" s="34">
        <v>2</v>
      </c>
      <c r="J1701" s="26"/>
    </row>
    <row r="1702" spans="1:10">
      <c r="A1702" s="210">
        <v>311</v>
      </c>
      <c r="B1702" s="211" t="s">
        <v>45</v>
      </c>
      <c r="C1702" s="30">
        <f t="shared" ref="C1702" si="1661">SUM(C1703:C1704)</f>
        <v>0</v>
      </c>
      <c r="D1702" s="30">
        <v>0</v>
      </c>
      <c r="F1702" s="30">
        <f t="shared" ref="F1702:G1702" si="1662">SUM(F1703:F1704)</f>
        <v>0</v>
      </c>
      <c r="G1702" s="30">
        <f t="shared" si="1662"/>
        <v>0</v>
      </c>
      <c r="H1702" s="30">
        <f t="shared" ref="H1702" si="1663">SUM(H1703:H1704)</f>
        <v>0</v>
      </c>
      <c r="I1702" s="34">
        <v>3</v>
      </c>
      <c r="J1702" s="26"/>
    </row>
    <row r="1703" spans="1:10">
      <c r="A1703" s="212">
        <v>3111</v>
      </c>
      <c r="B1703" s="216" t="s">
        <v>46</v>
      </c>
      <c r="C1703" s="29"/>
      <c r="D1703" s="175">
        <v>0</v>
      </c>
      <c r="F1703" s="175"/>
      <c r="G1703" s="175"/>
      <c r="H1703" s="175"/>
      <c r="I1703" s="34">
        <v>4</v>
      </c>
      <c r="J1703" s="26"/>
    </row>
    <row r="1704" spans="1:10">
      <c r="A1704" s="212">
        <v>3113</v>
      </c>
      <c r="B1704" s="216" t="s">
        <v>66</v>
      </c>
      <c r="C1704" s="29"/>
      <c r="D1704" s="175">
        <v>0</v>
      </c>
      <c r="F1704" s="175"/>
      <c r="G1704" s="175"/>
      <c r="H1704" s="175"/>
      <c r="I1704" s="34">
        <v>4</v>
      </c>
      <c r="J1704" s="26"/>
    </row>
    <row r="1705" spans="1:10">
      <c r="A1705" s="210">
        <v>313</v>
      </c>
      <c r="B1705" s="211" t="s">
        <v>48</v>
      </c>
      <c r="C1705" s="30">
        <f t="shared" ref="C1705" si="1664">C1706</f>
        <v>0</v>
      </c>
      <c r="D1705" s="30">
        <v>0</v>
      </c>
      <c r="F1705" s="30">
        <f t="shared" ref="F1705:H1705" si="1665">F1706</f>
        <v>0</v>
      </c>
      <c r="G1705" s="30">
        <f t="shared" si="1665"/>
        <v>0</v>
      </c>
      <c r="H1705" s="30">
        <f t="shared" si="1665"/>
        <v>0</v>
      </c>
      <c r="I1705" s="34">
        <v>3</v>
      </c>
      <c r="J1705" s="26"/>
    </row>
    <row r="1706" spans="1:10">
      <c r="A1706" s="212">
        <v>3132</v>
      </c>
      <c r="B1706" s="216" t="s">
        <v>49</v>
      </c>
      <c r="C1706" s="29"/>
      <c r="D1706" s="175">
        <v>0</v>
      </c>
      <c r="F1706" s="175"/>
      <c r="G1706" s="175"/>
      <c r="H1706" s="175"/>
      <c r="I1706" s="34">
        <v>4</v>
      </c>
      <c r="J1706" s="26"/>
    </row>
    <row r="1707" spans="1:10">
      <c r="A1707" s="208">
        <v>32</v>
      </c>
      <c r="B1707" s="209" t="s">
        <v>16</v>
      </c>
      <c r="C1707" s="182">
        <f t="shared" ref="C1707" si="1666">C1708+C1710+C1714+C1718</f>
        <v>0</v>
      </c>
      <c r="D1707" s="32">
        <v>0</v>
      </c>
      <c r="F1707" s="32">
        <f t="shared" ref="F1707:G1707" si="1667">F1708+F1710+F1714+F1718</f>
        <v>0</v>
      </c>
      <c r="G1707" s="32">
        <f t="shared" si="1667"/>
        <v>0</v>
      </c>
      <c r="H1707" s="32">
        <f t="shared" ref="H1707" si="1668">H1708+H1710+H1714+H1718</f>
        <v>0</v>
      </c>
      <c r="I1707" s="34">
        <v>2</v>
      </c>
      <c r="J1707" s="26"/>
    </row>
    <row r="1708" spans="1:10">
      <c r="A1708" s="210">
        <v>321</v>
      </c>
      <c r="B1708" s="211" t="s">
        <v>27</v>
      </c>
      <c r="C1708" s="30">
        <f t="shared" ref="C1708" si="1669">C1709</f>
        <v>0</v>
      </c>
      <c r="D1708" s="30">
        <v>0</v>
      </c>
      <c r="F1708" s="30">
        <f t="shared" ref="F1708:H1708" si="1670">F1709</f>
        <v>0</v>
      </c>
      <c r="G1708" s="30">
        <f t="shared" si="1670"/>
        <v>0</v>
      </c>
      <c r="H1708" s="30">
        <f t="shared" si="1670"/>
        <v>0</v>
      </c>
      <c r="I1708" s="34">
        <v>3</v>
      </c>
      <c r="J1708" s="26"/>
    </row>
    <row r="1709" spans="1:10">
      <c r="A1709" s="212">
        <v>3211</v>
      </c>
      <c r="B1709" s="216" t="s">
        <v>28</v>
      </c>
      <c r="C1709" s="29"/>
      <c r="D1709" s="175">
        <v>0</v>
      </c>
      <c r="F1709" s="175"/>
      <c r="G1709" s="175"/>
      <c r="H1709" s="175"/>
      <c r="I1709" s="34">
        <v>4</v>
      </c>
      <c r="J1709" s="26"/>
    </row>
    <row r="1710" spans="1:10">
      <c r="A1710" s="210">
        <v>322</v>
      </c>
      <c r="B1710" s="211" t="s">
        <v>42</v>
      </c>
      <c r="C1710" s="30">
        <f t="shared" ref="C1710" si="1671">SUM(C1711:C1713)</f>
        <v>0</v>
      </c>
      <c r="D1710" s="30">
        <v>0</v>
      </c>
      <c r="F1710" s="30">
        <f t="shared" ref="F1710:G1710" si="1672">SUM(F1711:F1713)</f>
        <v>0</v>
      </c>
      <c r="G1710" s="30">
        <f t="shared" si="1672"/>
        <v>0</v>
      </c>
      <c r="H1710" s="30">
        <f t="shared" ref="H1710" si="1673">SUM(H1711:H1713)</f>
        <v>0</v>
      </c>
      <c r="I1710" s="34">
        <v>3</v>
      </c>
      <c r="J1710" s="26"/>
    </row>
    <row r="1711" spans="1:10">
      <c r="A1711" s="212">
        <v>3221</v>
      </c>
      <c r="B1711" s="216" t="s">
        <v>43</v>
      </c>
      <c r="C1711" s="29"/>
      <c r="D1711" s="175">
        <v>0</v>
      </c>
      <c r="F1711" s="175"/>
      <c r="G1711" s="175"/>
      <c r="H1711" s="175"/>
      <c r="I1711" s="34">
        <v>4</v>
      </c>
      <c r="J1711" s="26"/>
    </row>
    <row r="1712" spans="1:10">
      <c r="A1712" s="212">
        <v>3223</v>
      </c>
      <c r="B1712" s="216" t="s">
        <v>109</v>
      </c>
      <c r="C1712" s="29"/>
      <c r="D1712" s="175">
        <v>0</v>
      </c>
      <c r="F1712" s="175"/>
      <c r="G1712" s="175"/>
      <c r="H1712" s="175"/>
      <c r="I1712" s="34">
        <v>4</v>
      </c>
      <c r="J1712" s="26"/>
    </row>
    <row r="1713" spans="1:10">
      <c r="A1713" s="212">
        <v>3225</v>
      </c>
      <c r="B1713" s="216" t="s">
        <v>92</v>
      </c>
      <c r="C1713" s="29"/>
      <c r="D1713" s="175">
        <v>0</v>
      </c>
      <c r="F1713" s="175"/>
      <c r="G1713" s="175"/>
      <c r="H1713" s="175"/>
      <c r="I1713" s="34">
        <v>4</v>
      </c>
      <c r="J1713" s="26"/>
    </row>
    <row r="1714" spans="1:10">
      <c r="A1714" s="210">
        <v>323</v>
      </c>
      <c r="B1714" s="211" t="s">
        <v>17</v>
      </c>
      <c r="C1714" s="30">
        <f t="shared" ref="C1714" si="1674">SUM(C1715:C1717)</f>
        <v>0</v>
      </c>
      <c r="D1714" s="30">
        <v>0</v>
      </c>
      <c r="F1714" s="30">
        <f t="shared" ref="F1714:G1714" si="1675">SUM(F1715:F1717)</f>
        <v>0</v>
      </c>
      <c r="G1714" s="30">
        <f t="shared" si="1675"/>
        <v>0</v>
      </c>
      <c r="H1714" s="30">
        <f t="shared" ref="H1714" si="1676">SUM(H1715:H1717)</f>
        <v>0</v>
      </c>
      <c r="I1714" s="34">
        <v>3</v>
      </c>
      <c r="J1714" s="26"/>
    </row>
    <row r="1715" spans="1:10">
      <c r="A1715" s="212">
        <v>3233</v>
      </c>
      <c r="B1715" s="216" t="s">
        <v>19</v>
      </c>
      <c r="C1715" s="29"/>
      <c r="D1715" s="175">
        <v>0</v>
      </c>
      <c r="F1715" s="175"/>
      <c r="G1715" s="175"/>
      <c r="H1715" s="175"/>
      <c r="I1715" s="34">
        <v>4</v>
      </c>
      <c r="J1715" s="26"/>
    </row>
    <row r="1716" spans="1:10">
      <c r="A1716" s="212">
        <v>3237</v>
      </c>
      <c r="B1716" s="216" t="s">
        <v>20</v>
      </c>
      <c r="C1716" s="29"/>
      <c r="D1716" s="175">
        <v>0</v>
      </c>
      <c r="F1716" s="175"/>
      <c r="G1716" s="175"/>
      <c r="H1716" s="175"/>
      <c r="I1716" s="34">
        <v>4</v>
      </c>
      <c r="J1716" s="26"/>
    </row>
    <row r="1717" spans="1:10">
      <c r="A1717" s="212">
        <v>3239</v>
      </c>
      <c r="B1717" s="216" t="s">
        <v>21</v>
      </c>
      <c r="C1717" s="29"/>
      <c r="D1717" s="175">
        <v>0</v>
      </c>
      <c r="F1717" s="175"/>
      <c r="G1717" s="175"/>
      <c r="H1717" s="175"/>
      <c r="I1717" s="34">
        <v>4</v>
      </c>
      <c r="J1717" s="26"/>
    </row>
    <row r="1718" spans="1:10">
      <c r="A1718" s="210">
        <v>329</v>
      </c>
      <c r="B1718" s="211" t="s">
        <v>23</v>
      </c>
      <c r="C1718" s="30">
        <f t="shared" ref="C1718" si="1677">SUM(C1719:C1720)</f>
        <v>0</v>
      </c>
      <c r="D1718" s="30">
        <v>0</v>
      </c>
      <c r="F1718" s="30">
        <f t="shared" ref="F1718:G1718" si="1678">SUM(F1719:F1720)</f>
        <v>0</v>
      </c>
      <c r="G1718" s="30">
        <f t="shared" si="1678"/>
        <v>0</v>
      </c>
      <c r="H1718" s="30">
        <f t="shared" ref="H1718" si="1679">SUM(H1719:H1720)</f>
        <v>0</v>
      </c>
      <c r="I1718" s="34">
        <v>3</v>
      </c>
      <c r="J1718" s="26"/>
    </row>
    <row r="1719" spans="1:10">
      <c r="A1719" s="212">
        <v>3293</v>
      </c>
      <c r="B1719" s="216" t="s">
        <v>29</v>
      </c>
      <c r="C1719" s="29"/>
      <c r="D1719" s="175">
        <v>0</v>
      </c>
      <c r="F1719" s="175"/>
      <c r="G1719" s="175"/>
      <c r="H1719" s="175"/>
      <c r="I1719" s="34">
        <v>4</v>
      </c>
      <c r="J1719" s="26"/>
    </row>
    <row r="1720" spans="1:10">
      <c r="A1720" s="212">
        <v>3295</v>
      </c>
      <c r="B1720" s="216" t="s">
        <v>113</v>
      </c>
      <c r="C1720" s="29"/>
      <c r="D1720" s="175">
        <v>0</v>
      </c>
      <c r="F1720" s="175"/>
      <c r="G1720" s="175"/>
      <c r="H1720" s="175"/>
      <c r="I1720" s="34">
        <v>4</v>
      </c>
      <c r="J1720" s="26"/>
    </row>
    <row r="1721" spans="1:10" ht="28.5">
      <c r="A1721" s="208">
        <v>42</v>
      </c>
      <c r="B1721" s="209" t="s">
        <v>30</v>
      </c>
      <c r="C1721" s="182">
        <f t="shared" ref="C1721" si="1680">C1722</f>
        <v>0</v>
      </c>
      <c r="D1721" s="32">
        <v>0</v>
      </c>
      <c r="F1721" s="32">
        <f t="shared" ref="F1721:H1721" si="1681">F1722</f>
        <v>0</v>
      </c>
      <c r="G1721" s="32">
        <f t="shared" si="1681"/>
        <v>0</v>
      </c>
      <c r="H1721" s="32">
        <f t="shared" si="1681"/>
        <v>0</v>
      </c>
      <c r="I1721" s="34">
        <v>2</v>
      </c>
      <c r="J1721" s="26"/>
    </row>
    <row r="1722" spans="1:10">
      <c r="A1722" s="210">
        <v>422</v>
      </c>
      <c r="B1722" s="211" t="s">
        <v>57</v>
      </c>
      <c r="C1722" s="30">
        <f t="shared" ref="C1722" si="1682">SUM(C1723:C1724)</f>
        <v>0</v>
      </c>
      <c r="D1722" s="30">
        <v>0</v>
      </c>
      <c r="F1722" s="30">
        <f t="shared" ref="F1722:G1722" si="1683">SUM(F1723:F1724)</f>
        <v>0</v>
      </c>
      <c r="G1722" s="30">
        <f t="shared" si="1683"/>
        <v>0</v>
      </c>
      <c r="H1722" s="30">
        <f t="shared" ref="H1722" si="1684">SUM(H1723:H1724)</f>
        <v>0</v>
      </c>
      <c r="I1722" s="34">
        <v>3</v>
      </c>
      <c r="J1722" s="26"/>
    </row>
    <row r="1723" spans="1:10">
      <c r="A1723" s="212">
        <v>4221</v>
      </c>
      <c r="B1723" s="216" t="s">
        <v>65</v>
      </c>
      <c r="C1723" s="29"/>
      <c r="D1723" s="175">
        <v>0</v>
      </c>
      <c r="F1723" s="175"/>
      <c r="G1723" s="175"/>
      <c r="H1723" s="175"/>
      <c r="I1723" s="34">
        <v>4</v>
      </c>
      <c r="J1723" s="26"/>
    </row>
    <row r="1724" spans="1:10">
      <c r="A1724" s="212">
        <v>4224</v>
      </c>
      <c r="B1724" s="216" t="s">
        <v>58</v>
      </c>
      <c r="C1724" s="29"/>
      <c r="D1724" s="175">
        <v>0</v>
      </c>
      <c r="F1724" s="175"/>
      <c r="G1724" s="175"/>
      <c r="H1724" s="175"/>
      <c r="I1724" s="34">
        <v>4</v>
      </c>
      <c r="J1724" s="26"/>
    </row>
    <row r="1725" spans="1:10" ht="28.5">
      <c r="A1725" s="208">
        <v>45</v>
      </c>
      <c r="B1725" s="209" t="s">
        <v>74</v>
      </c>
      <c r="C1725" s="182">
        <f t="shared" ref="C1725" si="1685">C1726</f>
        <v>0</v>
      </c>
      <c r="D1725" s="32">
        <v>0</v>
      </c>
      <c r="F1725" s="32">
        <f t="shared" ref="F1725:H1726" si="1686">F1726</f>
        <v>0</v>
      </c>
      <c r="G1725" s="32">
        <f t="shared" si="1686"/>
        <v>0</v>
      </c>
      <c r="H1725" s="32">
        <f t="shared" si="1686"/>
        <v>0</v>
      </c>
      <c r="I1725" s="34">
        <v>2</v>
      </c>
      <c r="J1725" s="26"/>
    </row>
    <row r="1726" spans="1:10">
      <c r="A1726" s="210">
        <v>451</v>
      </c>
      <c r="B1726" s="211" t="s">
        <v>75</v>
      </c>
      <c r="C1726" s="30">
        <f t="shared" ref="C1726" si="1687">C1727</f>
        <v>0</v>
      </c>
      <c r="D1726" s="30">
        <v>0</v>
      </c>
      <c r="F1726" s="30">
        <f t="shared" si="1686"/>
        <v>0</v>
      </c>
      <c r="G1726" s="30">
        <f t="shared" si="1686"/>
        <v>0</v>
      </c>
      <c r="H1726" s="30">
        <f t="shared" si="1686"/>
        <v>0</v>
      </c>
      <c r="I1726" s="34">
        <v>3</v>
      </c>
      <c r="J1726" s="26"/>
    </row>
    <row r="1727" spans="1:10">
      <c r="A1727" s="212">
        <v>4511</v>
      </c>
      <c r="B1727" s="216" t="s">
        <v>75</v>
      </c>
      <c r="C1727" s="29"/>
      <c r="D1727" s="175">
        <v>0</v>
      </c>
      <c r="F1727" s="175"/>
      <c r="G1727" s="175"/>
      <c r="H1727" s="175"/>
      <c r="I1727" s="34">
        <v>4</v>
      </c>
      <c r="J1727" s="26"/>
    </row>
    <row r="1728" spans="1:10">
      <c r="A1728" s="206">
        <v>561</v>
      </c>
      <c r="B1728" s="207" t="s">
        <v>76</v>
      </c>
      <c r="C1728" s="31">
        <f t="shared" ref="C1728" si="1688">C1729+C1735+C1748</f>
        <v>0</v>
      </c>
      <c r="D1728" s="31">
        <v>0</v>
      </c>
      <c r="F1728" s="31">
        <f t="shared" ref="F1728:G1728" si="1689">F1729+F1735+F1748</f>
        <v>0</v>
      </c>
      <c r="G1728" s="31">
        <f t="shared" si="1689"/>
        <v>0</v>
      </c>
      <c r="H1728" s="31">
        <f t="shared" ref="H1728" si="1690">H1729+H1735+H1748</f>
        <v>0</v>
      </c>
      <c r="I1728" s="34" t="s">
        <v>77</v>
      </c>
      <c r="J1728" s="26"/>
    </row>
    <row r="1729" spans="1:10">
      <c r="A1729" s="208">
        <v>31</v>
      </c>
      <c r="B1729" s="209" t="s">
        <v>44</v>
      </c>
      <c r="C1729" s="182">
        <f t="shared" ref="C1729" si="1691">C1730+C1733</f>
        <v>0</v>
      </c>
      <c r="D1729" s="32">
        <v>0</v>
      </c>
      <c r="F1729" s="32">
        <f t="shared" ref="F1729:G1729" si="1692">F1730+F1733</f>
        <v>0</v>
      </c>
      <c r="G1729" s="32">
        <f t="shared" si="1692"/>
        <v>0</v>
      </c>
      <c r="H1729" s="32">
        <f t="shared" ref="H1729" si="1693">H1730+H1733</f>
        <v>0</v>
      </c>
      <c r="I1729" s="34">
        <v>2</v>
      </c>
      <c r="J1729" s="26"/>
    </row>
    <row r="1730" spans="1:10">
      <c r="A1730" s="210">
        <v>311</v>
      </c>
      <c r="B1730" s="211" t="s">
        <v>45</v>
      </c>
      <c r="C1730" s="30">
        <f t="shared" ref="C1730" si="1694">SUM(C1731:C1732)</f>
        <v>0</v>
      </c>
      <c r="D1730" s="30">
        <v>0</v>
      </c>
      <c r="F1730" s="30">
        <f t="shared" ref="F1730:G1730" si="1695">SUM(F1731:F1732)</f>
        <v>0</v>
      </c>
      <c r="G1730" s="30">
        <f t="shared" si="1695"/>
        <v>0</v>
      </c>
      <c r="H1730" s="30">
        <f t="shared" ref="H1730" si="1696">SUM(H1731:H1732)</f>
        <v>0</v>
      </c>
      <c r="I1730" s="34">
        <v>3</v>
      </c>
      <c r="J1730" s="26"/>
    </row>
    <row r="1731" spans="1:10">
      <c r="A1731" s="212">
        <v>3111</v>
      </c>
      <c r="B1731" s="216" t="s">
        <v>46</v>
      </c>
      <c r="C1731" s="29"/>
      <c r="D1731" s="175">
        <v>0</v>
      </c>
      <c r="F1731" s="175"/>
      <c r="G1731" s="175"/>
      <c r="H1731" s="175"/>
      <c r="I1731" s="34">
        <v>4</v>
      </c>
      <c r="J1731" s="26"/>
    </row>
    <row r="1732" spans="1:10">
      <c r="A1732" s="212">
        <v>3113</v>
      </c>
      <c r="B1732" s="216" t="s">
        <v>66</v>
      </c>
      <c r="C1732" s="29"/>
      <c r="D1732" s="175">
        <v>0</v>
      </c>
      <c r="F1732" s="175"/>
      <c r="G1732" s="175"/>
      <c r="H1732" s="175"/>
      <c r="I1732" s="34">
        <v>4</v>
      </c>
      <c r="J1732" s="26"/>
    </row>
    <row r="1733" spans="1:10">
      <c r="A1733" s="210">
        <v>313</v>
      </c>
      <c r="B1733" s="211" t="s">
        <v>48</v>
      </c>
      <c r="C1733" s="30">
        <f t="shared" ref="C1733" si="1697">SUM(C1734)</f>
        <v>0</v>
      </c>
      <c r="D1733" s="30">
        <v>0</v>
      </c>
      <c r="F1733" s="30">
        <f t="shared" ref="F1733:H1733" si="1698">SUM(F1734)</f>
        <v>0</v>
      </c>
      <c r="G1733" s="30">
        <f t="shared" si="1698"/>
        <v>0</v>
      </c>
      <c r="H1733" s="30">
        <f t="shared" si="1698"/>
        <v>0</v>
      </c>
      <c r="I1733" s="34">
        <v>3</v>
      </c>
      <c r="J1733" s="26"/>
    </row>
    <row r="1734" spans="1:10">
      <c r="A1734" s="212">
        <v>3132</v>
      </c>
      <c r="B1734" s="216" t="s">
        <v>49</v>
      </c>
      <c r="C1734" s="29"/>
      <c r="D1734" s="175">
        <v>0</v>
      </c>
      <c r="F1734" s="175"/>
      <c r="G1734" s="175"/>
      <c r="H1734" s="175"/>
      <c r="I1734" s="34">
        <v>4</v>
      </c>
      <c r="J1734" s="26"/>
    </row>
    <row r="1735" spans="1:10">
      <c r="A1735" s="208">
        <v>32</v>
      </c>
      <c r="B1735" s="209" t="s">
        <v>16</v>
      </c>
      <c r="C1735" s="182">
        <f t="shared" ref="C1735" si="1699">C1736+C1738+C1742+C1746</f>
        <v>0</v>
      </c>
      <c r="D1735" s="32">
        <v>0</v>
      </c>
      <c r="F1735" s="32">
        <f t="shared" ref="F1735:G1735" si="1700">F1736+F1738+F1742+F1746</f>
        <v>0</v>
      </c>
      <c r="G1735" s="32">
        <f t="shared" si="1700"/>
        <v>0</v>
      </c>
      <c r="H1735" s="32">
        <f t="shared" ref="H1735" si="1701">H1736+H1738+H1742+H1746</f>
        <v>0</v>
      </c>
      <c r="I1735" s="34">
        <v>2</v>
      </c>
      <c r="J1735" s="26"/>
    </row>
    <row r="1736" spans="1:10">
      <c r="A1736" s="210">
        <v>321</v>
      </c>
      <c r="B1736" s="211" t="s">
        <v>27</v>
      </c>
      <c r="C1736" s="30">
        <f t="shared" ref="C1736" si="1702">C1737</f>
        <v>0</v>
      </c>
      <c r="D1736" s="30">
        <v>0</v>
      </c>
      <c r="F1736" s="30">
        <f t="shared" ref="F1736:H1736" si="1703">F1737</f>
        <v>0</v>
      </c>
      <c r="G1736" s="30">
        <f t="shared" si="1703"/>
        <v>0</v>
      </c>
      <c r="H1736" s="30">
        <f t="shared" si="1703"/>
        <v>0</v>
      </c>
      <c r="I1736" s="34">
        <v>3</v>
      </c>
      <c r="J1736" s="26"/>
    </row>
    <row r="1737" spans="1:10">
      <c r="A1737" s="212">
        <v>3211</v>
      </c>
      <c r="B1737" s="216" t="s">
        <v>28</v>
      </c>
      <c r="C1737" s="29"/>
      <c r="D1737" s="175">
        <v>0</v>
      </c>
      <c r="F1737" s="175"/>
      <c r="G1737" s="175"/>
      <c r="H1737" s="175"/>
      <c r="I1737" s="34">
        <v>4</v>
      </c>
      <c r="J1737" s="26"/>
    </row>
    <row r="1738" spans="1:10">
      <c r="A1738" s="210">
        <v>322</v>
      </c>
      <c r="B1738" s="211" t="s">
        <v>42</v>
      </c>
      <c r="C1738" s="30">
        <f t="shared" ref="C1738" si="1704">SUM(C1739:C1741)</f>
        <v>0</v>
      </c>
      <c r="D1738" s="30">
        <v>0</v>
      </c>
      <c r="F1738" s="30">
        <f t="shared" ref="F1738:G1738" si="1705">SUM(F1739:F1741)</f>
        <v>0</v>
      </c>
      <c r="G1738" s="30">
        <f t="shared" si="1705"/>
        <v>0</v>
      </c>
      <c r="H1738" s="30">
        <f t="shared" ref="H1738" si="1706">SUM(H1739:H1741)</f>
        <v>0</v>
      </c>
      <c r="I1738" s="34">
        <v>3</v>
      </c>
      <c r="J1738" s="26"/>
    </row>
    <row r="1739" spans="1:10">
      <c r="A1739" s="212">
        <v>3221</v>
      </c>
      <c r="B1739" s="216" t="s">
        <v>43</v>
      </c>
      <c r="C1739" s="29"/>
      <c r="D1739" s="175">
        <v>0</v>
      </c>
      <c r="F1739" s="175"/>
      <c r="G1739" s="175"/>
      <c r="H1739" s="175"/>
      <c r="I1739" s="34">
        <v>4</v>
      </c>
      <c r="J1739" s="26"/>
    </row>
    <row r="1740" spans="1:10">
      <c r="A1740" s="212">
        <v>3223</v>
      </c>
      <c r="B1740" s="216" t="s">
        <v>109</v>
      </c>
      <c r="C1740" s="29"/>
      <c r="D1740" s="175">
        <v>0</v>
      </c>
      <c r="F1740" s="175"/>
      <c r="G1740" s="175"/>
      <c r="H1740" s="175"/>
      <c r="I1740" s="34">
        <v>4</v>
      </c>
      <c r="J1740" s="26"/>
    </row>
    <row r="1741" spans="1:10">
      <c r="A1741" s="212">
        <v>3225</v>
      </c>
      <c r="B1741" s="216" t="s">
        <v>92</v>
      </c>
      <c r="C1741" s="29"/>
      <c r="D1741" s="175">
        <v>0</v>
      </c>
      <c r="F1741" s="175"/>
      <c r="G1741" s="175"/>
      <c r="H1741" s="175"/>
      <c r="I1741" s="34">
        <v>4</v>
      </c>
      <c r="J1741" s="26"/>
    </row>
    <row r="1742" spans="1:10">
      <c r="A1742" s="210">
        <v>323</v>
      </c>
      <c r="B1742" s="211" t="s">
        <v>17</v>
      </c>
      <c r="C1742" s="30">
        <f t="shared" ref="C1742" si="1707">SUM(C1743:C1745)</f>
        <v>0</v>
      </c>
      <c r="D1742" s="30">
        <v>0</v>
      </c>
      <c r="F1742" s="30">
        <f t="shared" ref="F1742:G1742" si="1708">SUM(F1743:F1745)</f>
        <v>0</v>
      </c>
      <c r="G1742" s="30">
        <f t="shared" si="1708"/>
        <v>0</v>
      </c>
      <c r="H1742" s="30">
        <f t="shared" ref="H1742" si="1709">SUM(H1743:H1745)</f>
        <v>0</v>
      </c>
      <c r="I1742" s="34">
        <v>3</v>
      </c>
      <c r="J1742" s="26"/>
    </row>
    <row r="1743" spans="1:10">
      <c r="A1743" s="212">
        <v>3233</v>
      </c>
      <c r="B1743" s="216" t="s">
        <v>19</v>
      </c>
      <c r="C1743" s="29"/>
      <c r="D1743" s="175">
        <v>0</v>
      </c>
      <c r="F1743" s="175"/>
      <c r="G1743" s="175"/>
      <c r="H1743" s="175"/>
      <c r="I1743" s="34">
        <v>4</v>
      </c>
      <c r="J1743" s="26"/>
    </row>
    <row r="1744" spans="1:10">
      <c r="A1744" s="212">
        <v>3237</v>
      </c>
      <c r="B1744" s="216" t="s">
        <v>20</v>
      </c>
      <c r="C1744" s="29"/>
      <c r="D1744" s="175">
        <v>0</v>
      </c>
      <c r="F1744" s="175"/>
      <c r="G1744" s="175"/>
      <c r="H1744" s="175"/>
      <c r="I1744" s="34">
        <v>4</v>
      </c>
      <c r="J1744" s="26"/>
    </row>
    <row r="1745" spans="1:10">
      <c r="A1745" s="212">
        <v>3239</v>
      </c>
      <c r="B1745" s="216" t="s">
        <v>21</v>
      </c>
      <c r="C1745" s="29"/>
      <c r="D1745" s="175">
        <v>0</v>
      </c>
      <c r="F1745" s="175"/>
      <c r="G1745" s="175"/>
      <c r="H1745" s="175"/>
      <c r="I1745" s="34">
        <v>4</v>
      </c>
      <c r="J1745" s="26"/>
    </row>
    <row r="1746" spans="1:10">
      <c r="A1746" s="210">
        <v>329</v>
      </c>
      <c r="B1746" s="211" t="s">
        <v>23</v>
      </c>
      <c r="C1746" s="30">
        <f t="shared" ref="C1746" si="1710">C1747</f>
        <v>0</v>
      </c>
      <c r="D1746" s="30">
        <v>0</v>
      </c>
      <c r="F1746" s="30">
        <f t="shared" ref="F1746:H1746" si="1711">F1747</f>
        <v>0</v>
      </c>
      <c r="G1746" s="30">
        <f t="shared" si="1711"/>
        <v>0</v>
      </c>
      <c r="H1746" s="30">
        <f t="shared" si="1711"/>
        <v>0</v>
      </c>
      <c r="I1746" s="34">
        <v>3</v>
      </c>
      <c r="J1746" s="26"/>
    </row>
    <row r="1747" spans="1:10">
      <c r="A1747" s="212">
        <v>3293</v>
      </c>
      <c r="B1747" s="216" t="s">
        <v>29</v>
      </c>
      <c r="C1747" s="29"/>
      <c r="D1747" s="175">
        <v>0</v>
      </c>
      <c r="F1747" s="175"/>
      <c r="G1747" s="175"/>
      <c r="H1747" s="175"/>
      <c r="I1747" s="34">
        <v>4</v>
      </c>
      <c r="J1747" s="26"/>
    </row>
    <row r="1748" spans="1:10" ht="28.5">
      <c r="A1748" s="208">
        <v>42</v>
      </c>
      <c r="B1748" s="209" t="s">
        <v>30</v>
      </c>
      <c r="C1748" s="182">
        <f t="shared" ref="C1748" si="1712">C1749</f>
        <v>0</v>
      </c>
      <c r="D1748" s="32">
        <v>0</v>
      </c>
      <c r="F1748" s="32">
        <f t="shared" ref="F1748:H1748" si="1713">F1749</f>
        <v>0</v>
      </c>
      <c r="G1748" s="32">
        <f t="shared" si="1713"/>
        <v>0</v>
      </c>
      <c r="H1748" s="32">
        <f t="shared" si="1713"/>
        <v>0</v>
      </c>
      <c r="I1748" s="34">
        <v>2</v>
      </c>
      <c r="J1748" s="26"/>
    </row>
    <row r="1749" spans="1:10">
      <c r="A1749" s="210">
        <v>422</v>
      </c>
      <c r="B1749" s="211" t="s">
        <v>57</v>
      </c>
      <c r="C1749" s="30">
        <f t="shared" ref="C1749" si="1714">SUM(C1750:C1751)</f>
        <v>0</v>
      </c>
      <c r="D1749" s="30">
        <v>0</v>
      </c>
      <c r="F1749" s="30">
        <f t="shared" ref="F1749:G1749" si="1715">SUM(F1750:F1751)</f>
        <v>0</v>
      </c>
      <c r="G1749" s="30">
        <f t="shared" si="1715"/>
        <v>0</v>
      </c>
      <c r="H1749" s="30">
        <f t="shared" ref="H1749" si="1716">SUM(H1750:H1751)</f>
        <v>0</v>
      </c>
      <c r="I1749" s="34">
        <v>3</v>
      </c>
      <c r="J1749" s="26"/>
    </row>
    <row r="1750" spans="1:10">
      <c r="A1750" s="212">
        <v>4221</v>
      </c>
      <c r="B1750" s="216" t="s">
        <v>65</v>
      </c>
      <c r="C1750" s="29"/>
      <c r="D1750" s="175">
        <v>0</v>
      </c>
      <c r="F1750" s="175"/>
      <c r="G1750" s="175"/>
      <c r="H1750" s="175"/>
      <c r="I1750" s="34">
        <v>4</v>
      </c>
      <c r="J1750" s="26"/>
    </row>
    <row r="1751" spans="1:10">
      <c r="A1751" s="212">
        <v>4224</v>
      </c>
      <c r="B1751" s="216" t="s">
        <v>58</v>
      </c>
      <c r="C1751" s="29"/>
      <c r="D1751" s="175">
        <v>0</v>
      </c>
      <c r="F1751" s="175"/>
      <c r="G1751" s="175"/>
      <c r="H1751" s="175"/>
      <c r="I1751" s="34">
        <v>4</v>
      </c>
      <c r="J1751" s="26"/>
    </row>
    <row r="1752" spans="1:10">
      <c r="A1752" s="264">
        <v>26395</v>
      </c>
      <c r="B1752" s="265" t="s">
        <v>205</v>
      </c>
      <c r="C1752" s="198">
        <f>C1753+C2027</f>
        <v>286373869</v>
      </c>
      <c r="D1752" s="198">
        <v>328625379</v>
      </c>
      <c r="F1752" s="198">
        <f>F1753+F2027</f>
        <v>0</v>
      </c>
      <c r="G1752" s="198">
        <f>G1753+G2027</f>
        <v>0</v>
      </c>
      <c r="H1752" s="198">
        <f>H1753+H2027</f>
        <v>0</v>
      </c>
      <c r="I1752" s="199" t="s">
        <v>5</v>
      </c>
      <c r="J1752" s="26"/>
    </row>
    <row r="1753" spans="1:10" ht="28.5">
      <c r="A1753" s="200">
        <v>3602</v>
      </c>
      <c r="B1753" s="201" t="s">
        <v>82</v>
      </c>
      <c r="C1753" s="202">
        <f>C1754+C1873+C1933+C1978</f>
        <v>34109047</v>
      </c>
      <c r="D1753" s="202">
        <v>53966964</v>
      </c>
      <c r="F1753" s="202">
        <f>F1754+F1873+F1933+F1978</f>
        <v>0</v>
      </c>
      <c r="G1753" s="202">
        <f>G1754+G1873+G1933+G1978</f>
        <v>0</v>
      </c>
      <c r="H1753" s="202">
        <f>H1754+H1873+H1933+H1978</f>
        <v>0</v>
      </c>
      <c r="I1753" s="34" t="s">
        <v>7</v>
      </c>
      <c r="J1753" s="26"/>
    </row>
    <row r="1754" spans="1:10" ht="42.75">
      <c r="A1754" s="203" t="s">
        <v>206</v>
      </c>
      <c r="B1754" s="204" t="s">
        <v>207</v>
      </c>
      <c r="C1754" s="205">
        <f t="shared" ref="C1754" si="1717">C1755+C1777+C1800+C1824+C1837+C1847+C1869</f>
        <v>11232628</v>
      </c>
      <c r="D1754" s="205">
        <v>25346616</v>
      </c>
      <c r="F1754" s="205">
        <f t="shared" ref="F1754:G1754" si="1718">F1755+F1777+F1800+F1824+F1837+F1847+F1869</f>
        <v>0</v>
      </c>
      <c r="G1754" s="205">
        <f t="shared" si="1718"/>
        <v>0</v>
      </c>
      <c r="H1754" s="205">
        <f t="shared" ref="H1754" si="1719">H1755+H1777+H1800+H1824+H1837+H1847+H1869</f>
        <v>0</v>
      </c>
      <c r="I1754" s="34" t="s">
        <v>8</v>
      </c>
      <c r="J1754" s="26"/>
    </row>
    <row r="1755" spans="1:10">
      <c r="A1755" s="206">
        <v>11</v>
      </c>
      <c r="B1755" s="207" t="s">
        <v>14</v>
      </c>
      <c r="C1755" s="31">
        <f t="shared" ref="C1755" si="1720">C1759+C1772+C1756</f>
        <v>6065507</v>
      </c>
      <c r="D1755" s="31">
        <v>6157507</v>
      </c>
      <c r="F1755" s="31">
        <f t="shared" ref="F1755:G1755" si="1721">F1759+F1772+F1756</f>
        <v>0</v>
      </c>
      <c r="G1755" s="31">
        <f t="shared" si="1721"/>
        <v>0</v>
      </c>
      <c r="H1755" s="31">
        <f t="shared" ref="H1755" si="1722">H1759+H1772+H1756</f>
        <v>0</v>
      </c>
      <c r="I1755" s="34" t="s">
        <v>15</v>
      </c>
      <c r="J1755" s="26"/>
    </row>
    <row r="1756" spans="1:10" ht="28.5">
      <c r="A1756" s="208">
        <v>41</v>
      </c>
      <c r="B1756" s="343" t="s">
        <v>70</v>
      </c>
      <c r="C1756" s="182">
        <f t="shared" ref="C1756:C1757" si="1723">C1757</f>
        <v>0</v>
      </c>
      <c r="D1756" s="32">
        <v>0</v>
      </c>
      <c r="F1756" s="32">
        <f t="shared" ref="F1756:H1757" si="1724">F1757</f>
        <v>0</v>
      </c>
      <c r="G1756" s="32">
        <f t="shared" si="1724"/>
        <v>0</v>
      </c>
      <c r="H1756" s="32">
        <f t="shared" si="1724"/>
        <v>0</v>
      </c>
      <c r="I1756" s="295">
        <v>2</v>
      </c>
      <c r="J1756" s="218"/>
    </row>
    <row r="1757" spans="1:10">
      <c r="A1757" s="210">
        <v>412</v>
      </c>
      <c r="B1757" s="211" t="s">
        <v>71</v>
      </c>
      <c r="C1757" s="30">
        <f t="shared" si="1723"/>
        <v>0</v>
      </c>
      <c r="D1757" s="30">
        <v>0</v>
      </c>
      <c r="F1757" s="30">
        <f t="shared" si="1724"/>
        <v>0</v>
      </c>
      <c r="G1757" s="30">
        <f t="shared" si="1724"/>
        <v>0</v>
      </c>
      <c r="H1757" s="30">
        <f t="shared" si="1724"/>
        <v>0</v>
      </c>
      <c r="I1757" s="295">
        <v>3</v>
      </c>
      <c r="J1757" s="218"/>
    </row>
    <row r="1758" spans="1:10">
      <c r="A1758" s="248">
        <v>4123</v>
      </c>
      <c r="B1758" s="216" t="s">
        <v>72</v>
      </c>
      <c r="C1758" s="156"/>
      <c r="D1758" s="175">
        <v>0</v>
      </c>
      <c r="F1758" s="156"/>
      <c r="G1758" s="156"/>
      <c r="H1758" s="156"/>
      <c r="I1758" s="34">
        <v>4</v>
      </c>
      <c r="J1758" s="26"/>
    </row>
    <row r="1759" spans="1:10" ht="28.5">
      <c r="A1759" s="208">
        <v>42</v>
      </c>
      <c r="B1759" s="209" t="s">
        <v>30</v>
      </c>
      <c r="C1759" s="182">
        <f t="shared" ref="C1759" si="1725">C1762+C1769</f>
        <v>5500070</v>
      </c>
      <c r="D1759" s="32">
        <v>6157507</v>
      </c>
      <c r="F1759" s="32">
        <f t="shared" ref="F1759:G1759" si="1726">F1762+F1769</f>
        <v>0</v>
      </c>
      <c r="G1759" s="32">
        <f t="shared" si="1726"/>
        <v>0</v>
      </c>
      <c r="H1759" s="32">
        <f t="shared" ref="H1759" si="1727">H1762+H1769</f>
        <v>0</v>
      </c>
      <c r="I1759" s="34">
        <v>2</v>
      </c>
      <c r="J1759" s="26"/>
    </row>
    <row r="1760" spans="1:10">
      <c r="A1760" s="344">
        <v>421</v>
      </c>
      <c r="B1760" s="211" t="s">
        <v>96</v>
      </c>
      <c r="C1760" s="30">
        <f t="shared" ref="C1760" si="1728">C1761</f>
        <v>0</v>
      </c>
      <c r="D1760" s="30">
        <v>0</v>
      </c>
      <c r="F1760" s="30">
        <f t="shared" ref="F1760:H1760" si="1729">F1761</f>
        <v>0</v>
      </c>
      <c r="G1760" s="30">
        <f t="shared" si="1729"/>
        <v>0</v>
      </c>
      <c r="H1760" s="30">
        <f t="shared" si="1729"/>
        <v>0</v>
      </c>
      <c r="I1760" s="34">
        <v>3</v>
      </c>
      <c r="J1760" s="26"/>
    </row>
    <row r="1761" spans="1:10">
      <c r="A1761" s="345">
        <v>4214</v>
      </c>
      <c r="B1761" s="216" t="s">
        <v>158</v>
      </c>
      <c r="C1761" s="156"/>
      <c r="D1761" s="175">
        <v>0</v>
      </c>
      <c r="F1761" s="156"/>
      <c r="G1761" s="156"/>
      <c r="H1761" s="156"/>
      <c r="I1761" s="34">
        <v>4</v>
      </c>
      <c r="J1761" s="26"/>
    </row>
    <row r="1762" spans="1:10">
      <c r="A1762" s="210">
        <v>422</v>
      </c>
      <c r="B1762" s="211" t="s">
        <v>57</v>
      </c>
      <c r="C1762" s="30">
        <f t="shared" ref="C1762" si="1730">SUM(C1763:C1768)</f>
        <v>5450070</v>
      </c>
      <c r="D1762" s="30">
        <v>6157507</v>
      </c>
      <c r="F1762" s="30">
        <f t="shared" ref="F1762:G1762" si="1731">SUM(F1763:F1768)</f>
        <v>0</v>
      </c>
      <c r="G1762" s="30">
        <f t="shared" si="1731"/>
        <v>0</v>
      </c>
      <c r="H1762" s="30">
        <f t="shared" ref="H1762" si="1732">SUM(H1763:H1768)</f>
        <v>0</v>
      </c>
      <c r="I1762" s="34">
        <v>3</v>
      </c>
      <c r="J1762" s="26"/>
    </row>
    <row r="1763" spans="1:10">
      <c r="A1763" s="212">
        <v>4221</v>
      </c>
      <c r="B1763" s="213" t="s">
        <v>65</v>
      </c>
      <c r="C1763" s="140">
        <v>903682</v>
      </c>
      <c r="D1763" s="175">
        <v>215838</v>
      </c>
      <c r="F1763" s="140"/>
      <c r="G1763" s="140"/>
      <c r="H1763" s="140"/>
      <c r="I1763" s="34">
        <v>4</v>
      </c>
      <c r="J1763" s="26"/>
    </row>
    <row r="1764" spans="1:10">
      <c r="A1764" s="212">
        <v>4222</v>
      </c>
      <c r="B1764" s="213" t="s">
        <v>73</v>
      </c>
      <c r="C1764" s="140">
        <v>60000</v>
      </c>
      <c r="D1764" s="175">
        <v>0</v>
      </c>
      <c r="F1764" s="140"/>
      <c r="G1764" s="140"/>
      <c r="H1764" s="140"/>
      <c r="I1764" s="34">
        <v>4</v>
      </c>
      <c r="J1764" s="26"/>
    </row>
    <row r="1765" spans="1:10">
      <c r="A1765" s="212">
        <v>4223</v>
      </c>
      <c r="B1765" s="213" t="s">
        <v>86</v>
      </c>
      <c r="C1765" s="141">
        <v>0</v>
      </c>
      <c r="D1765" s="175">
        <v>0</v>
      </c>
      <c r="F1765" s="141"/>
      <c r="G1765" s="141"/>
      <c r="H1765" s="141"/>
      <c r="I1765" s="34">
        <v>4</v>
      </c>
      <c r="J1765" s="26"/>
    </row>
    <row r="1766" spans="1:10">
      <c r="A1766" s="212">
        <v>4224</v>
      </c>
      <c r="B1766" s="213" t="s">
        <v>58</v>
      </c>
      <c r="C1766" s="141">
        <v>4486388</v>
      </c>
      <c r="D1766" s="175">
        <v>5941669</v>
      </c>
      <c r="F1766" s="141"/>
      <c r="G1766" s="141"/>
      <c r="H1766" s="141"/>
      <c r="I1766" s="34">
        <v>4</v>
      </c>
      <c r="J1766" s="26"/>
    </row>
    <row r="1767" spans="1:10">
      <c r="A1767" s="212">
        <v>4225</v>
      </c>
      <c r="B1767" s="213" t="s">
        <v>87</v>
      </c>
      <c r="C1767" s="140">
        <v>0</v>
      </c>
      <c r="D1767" s="175">
        <v>0</v>
      </c>
      <c r="F1767" s="140"/>
      <c r="G1767" s="140"/>
      <c r="H1767" s="140"/>
      <c r="I1767" s="34">
        <v>4</v>
      </c>
      <c r="J1767" s="26"/>
    </row>
    <row r="1768" spans="1:10">
      <c r="A1768" s="212">
        <v>4227</v>
      </c>
      <c r="B1768" s="213" t="s">
        <v>88</v>
      </c>
      <c r="C1768" s="140">
        <v>0</v>
      </c>
      <c r="D1768" s="175">
        <v>0</v>
      </c>
      <c r="F1768" s="140"/>
      <c r="G1768" s="140"/>
      <c r="H1768" s="140"/>
      <c r="I1768" s="34">
        <v>4</v>
      </c>
      <c r="J1768" s="26"/>
    </row>
    <row r="1769" spans="1:10">
      <c r="A1769" s="210">
        <v>426</v>
      </c>
      <c r="B1769" s="211" t="s">
        <v>31</v>
      </c>
      <c r="C1769" s="30">
        <f t="shared" ref="C1769" si="1733">C1770+C1771</f>
        <v>50000</v>
      </c>
      <c r="D1769" s="30">
        <v>0</v>
      </c>
      <c r="F1769" s="30">
        <f t="shared" ref="F1769:G1769" si="1734">F1770+F1771</f>
        <v>0</v>
      </c>
      <c r="G1769" s="30">
        <f t="shared" si="1734"/>
        <v>0</v>
      </c>
      <c r="H1769" s="30">
        <f t="shared" ref="H1769" si="1735">H1770+H1771</f>
        <v>0</v>
      </c>
      <c r="I1769" s="34">
        <v>3</v>
      </c>
      <c r="J1769" s="26"/>
    </row>
    <row r="1770" spans="1:10">
      <c r="A1770" s="212">
        <v>4262</v>
      </c>
      <c r="B1770" s="213" t="s">
        <v>32</v>
      </c>
      <c r="C1770" s="157">
        <v>50000</v>
      </c>
      <c r="D1770" s="175">
        <v>0</v>
      </c>
      <c r="F1770" s="639"/>
      <c r="G1770" s="639"/>
      <c r="H1770" s="639"/>
      <c r="I1770" s="34">
        <v>4</v>
      </c>
      <c r="J1770" s="26"/>
    </row>
    <row r="1771" spans="1:10">
      <c r="A1771" s="212">
        <v>4264</v>
      </c>
      <c r="B1771" s="213" t="s">
        <v>208</v>
      </c>
      <c r="C1771" s="157">
        <v>0</v>
      </c>
      <c r="D1771" s="175">
        <v>0</v>
      </c>
      <c r="F1771" s="639"/>
      <c r="G1771" s="639"/>
      <c r="H1771" s="639"/>
      <c r="I1771" s="34">
        <v>4</v>
      </c>
      <c r="J1771" s="26"/>
    </row>
    <row r="1772" spans="1:10" ht="28.5">
      <c r="A1772" s="208">
        <v>45</v>
      </c>
      <c r="B1772" s="209" t="s">
        <v>74</v>
      </c>
      <c r="C1772" s="182">
        <f t="shared" ref="C1772" si="1736">C1773+C1775</f>
        <v>565437</v>
      </c>
      <c r="D1772" s="32">
        <v>0</v>
      </c>
      <c r="F1772" s="32">
        <f t="shared" ref="F1772:G1772" si="1737">F1773+F1775</f>
        <v>0</v>
      </c>
      <c r="G1772" s="32">
        <f t="shared" si="1737"/>
        <v>0</v>
      </c>
      <c r="H1772" s="32">
        <f t="shared" ref="H1772" si="1738">H1773+H1775</f>
        <v>0</v>
      </c>
      <c r="I1772" s="34">
        <v>2</v>
      </c>
      <c r="J1772" s="26"/>
    </row>
    <row r="1773" spans="1:10">
      <c r="A1773" s="210">
        <v>451</v>
      </c>
      <c r="B1773" s="211" t="s">
        <v>75</v>
      </c>
      <c r="C1773" s="30">
        <f t="shared" ref="C1773" si="1739">C1774</f>
        <v>565437</v>
      </c>
      <c r="D1773" s="30">
        <v>0</v>
      </c>
      <c r="F1773" s="30">
        <f t="shared" ref="F1773:H1773" si="1740">F1774</f>
        <v>0</v>
      </c>
      <c r="G1773" s="30">
        <f t="shared" si="1740"/>
        <v>0</v>
      </c>
      <c r="H1773" s="30">
        <f t="shared" si="1740"/>
        <v>0</v>
      </c>
      <c r="I1773" s="34">
        <v>3</v>
      </c>
      <c r="J1773" s="26"/>
    </row>
    <row r="1774" spans="1:10">
      <c r="A1774" s="212">
        <v>4511</v>
      </c>
      <c r="B1774" s="216" t="s">
        <v>75</v>
      </c>
      <c r="C1774" s="29">
        <v>565437</v>
      </c>
      <c r="D1774" s="175">
        <v>0</v>
      </c>
      <c r="F1774" s="175"/>
      <c r="G1774" s="175"/>
      <c r="H1774" s="175"/>
      <c r="I1774" s="34">
        <v>4</v>
      </c>
      <c r="J1774" s="26"/>
    </row>
    <row r="1775" spans="1:10">
      <c r="A1775" s="210">
        <v>452</v>
      </c>
      <c r="B1775" s="211" t="s">
        <v>89</v>
      </c>
      <c r="C1775" s="30">
        <f t="shared" ref="C1775" si="1741">C1776</f>
        <v>0</v>
      </c>
      <c r="D1775" s="30">
        <v>0</v>
      </c>
      <c r="F1775" s="30">
        <f t="shared" ref="F1775:H1775" si="1742">F1776</f>
        <v>0</v>
      </c>
      <c r="G1775" s="30">
        <f t="shared" si="1742"/>
        <v>0</v>
      </c>
      <c r="H1775" s="30">
        <f t="shared" si="1742"/>
        <v>0</v>
      </c>
      <c r="I1775" s="34">
        <v>3</v>
      </c>
      <c r="J1775" s="26"/>
    </row>
    <row r="1776" spans="1:10">
      <c r="A1776" s="212">
        <v>4521</v>
      </c>
      <c r="B1776" s="213" t="s">
        <v>89</v>
      </c>
      <c r="C1776" s="157"/>
      <c r="D1776" s="175">
        <v>0</v>
      </c>
      <c r="F1776" s="639"/>
      <c r="G1776" s="639"/>
      <c r="H1776" s="639"/>
      <c r="I1776" s="34">
        <v>4</v>
      </c>
      <c r="J1776" s="26"/>
    </row>
    <row r="1777" spans="1:10">
      <c r="A1777" s="206">
        <v>31</v>
      </c>
      <c r="B1777" s="207" t="s">
        <v>63</v>
      </c>
      <c r="C1777" s="31">
        <f t="shared" ref="C1777" si="1743">C1778+C1795</f>
        <v>1383901</v>
      </c>
      <c r="D1777" s="31">
        <v>2302751</v>
      </c>
      <c r="F1777" s="31">
        <f t="shared" ref="F1777:G1777" si="1744">F1778+F1795</f>
        <v>0</v>
      </c>
      <c r="G1777" s="31">
        <f t="shared" si="1744"/>
        <v>0</v>
      </c>
      <c r="H1777" s="31">
        <f t="shared" ref="H1777" si="1745">H1778+H1795</f>
        <v>0</v>
      </c>
      <c r="I1777" s="34" t="s">
        <v>64</v>
      </c>
      <c r="J1777" s="26"/>
    </row>
    <row r="1778" spans="1:10" ht="28.5">
      <c r="A1778" s="208">
        <v>42</v>
      </c>
      <c r="B1778" s="209" t="s">
        <v>30</v>
      </c>
      <c r="C1778" s="182">
        <f t="shared" ref="C1778" si="1746">C1779+C1781+C1788+C1790+C1793</f>
        <v>1276396</v>
      </c>
      <c r="D1778" s="32">
        <v>2035246</v>
      </c>
      <c r="F1778" s="32">
        <f t="shared" ref="F1778:G1778" si="1747">F1779+F1781+F1788+F1790+F1793</f>
        <v>0</v>
      </c>
      <c r="G1778" s="32">
        <f t="shared" si="1747"/>
        <v>0</v>
      </c>
      <c r="H1778" s="32">
        <f t="shared" ref="H1778" si="1748">H1779+H1781+H1788+H1790+H1793</f>
        <v>0</v>
      </c>
      <c r="I1778" s="34">
        <v>2</v>
      </c>
      <c r="J1778" s="26"/>
    </row>
    <row r="1779" spans="1:10">
      <c r="A1779" s="210">
        <v>421</v>
      </c>
      <c r="B1779" s="211" t="s">
        <v>96</v>
      </c>
      <c r="C1779" s="30">
        <f t="shared" ref="C1779" si="1749">C1780</f>
        <v>1327</v>
      </c>
      <c r="D1779" s="30">
        <v>15121</v>
      </c>
      <c r="F1779" s="30">
        <f t="shared" ref="F1779:H1779" si="1750">F1780</f>
        <v>0</v>
      </c>
      <c r="G1779" s="30">
        <f t="shared" si="1750"/>
        <v>0</v>
      </c>
      <c r="H1779" s="30">
        <f t="shared" si="1750"/>
        <v>0</v>
      </c>
      <c r="I1779" s="34">
        <v>3</v>
      </c>
      <c r="J1779" s="26"/>
    </row>
    <row r="1780" spans="1:10">
      <c r="A1780" s="248">
        <v>4214</v>
      </c>
      <c r="B1780" s="216" t="s">
        <v>158</v>
      </c>
      <c r="C1780" s="156">
        <v>1327</v>
      </c>
      <c r="D1780" s="175">
        <v>15121</v>
      </c>
      <c r="F1780" s="156"/>
      <c r="G1780" s="156"/>
      <c r="H1780" s="156"/>
      <c r="I1780" s="34">
        <v>4</v>
      </c>
      <c r="J1780" s="26"/>
    </row>
    <row r="1781" spans="1:10">
      <c r="A1781" s="210">
        <v>422</v>
      </c>
      <c r="B1781" s="211" t="s">
        <v>57</v>
      </c>
      <c r="C1781" s="30">
        <f t="shared" ref="C1781" si="1751">SUM(C1782:C1787)</f>
        <v>1244940</v>
      </c>
      <c r="D1781" s="30">
        <v>1887482</v>
      </c>
      <c r="F1781" s="30">
        <f t="shared" ref="F1781:G1781" si="1752">SUM(F1782:F1787)</f>
        <v>0</v>
      </c>
      <c r="G1781" s="30">
        <f t="shared" si="1752"/>
        <v>0</v>
      </c>
      <c r="H1781" s="30">
        <f t="shared" ref="H1781" si="1753">SUM(H1782:H1787)</f>
        <v>0</v>
      </c>
      <c r="I1781" s="34">
        <v>3</v>
      </c>
      <c r="J1781" s="26"/>
    </row>
    <row r="1782" spans="1:10">
      <c r="A1782" s="248">
        <v>4221</v>
      </c>
      <c r="B1782" s="216" t="s">
        <v>65</v>
      </c>
      <c r="C1782" s="346">
        <v>39817</v>
      </c>
      <c r="D1782" s="175">
        <v>567800</v>
      </c>
      <c r="F1782" s="647"/>
      <c r="G1782" s="647"/>
      <c r="H1782" s="647"/>
      <c r="I1782" s="34">
        <v>4</v>
      </c>
      <c r="J1782" s="26"/>
    </row>
    <row r="1783" spans="1:10">
      <c r="A1783" s="248">
        <v>4222</v>
      </c>
      <c r="B1783" s="216" t="s">
        <v>73</v>
      </c>
      <c r="C1783" s="346">
        <v>133</v>
      </c>
      <c r="D1783" s="175">
        <v>133</v>
      </c>
      <c r="F1783" s="647"/>
      <c r="G1783" s="647"/>
      <c r="H1783" s="647"/>
      <c r="I1783" s="34">
        <v>4</v>
      </c>
      <c r="J1783" s="26"/>
    </row>
    <row r="1784" spans="1:10">
      <c r="A1784" s="248">
        <v>4223</v>
      </c>
      <c r="B1784" s="216" t="s">
        <v>86</v>
      </c>
      <c r="C1784" s="346">
        <v>13272</v>
      </c>
      <c r="D1784" s="175">
        <v>27736</v>
      </c>
      <c r="F1784" s="647"/>
      <c r="G1784" s="647"/>
      <c r="H1784" s="647"/>
      <c r="I1784" s="34">
        <v>4</v>
      </c>
      <c r="J1784" s="26"/>
    </row>
    <row r="1785" spans="1:10">
      <c r="A1785" s="212">
        <v>4224</v>
      </c>
      <c r="B1785" s="213" t="s">
        <v>58</v>
      </c>
      <c r="C1785" s="346">
        <v>1165174</v>
      </c>
      <c r="D1785" s="175">
        <v>1265174</v>
      </c>
      <c r="F1785" s="647"/>
      <c r="G1785" s="647"/>
      <c r="H1785" s="647"/>
      <c r="I1785" s="34">
        <v>4</v>
      </c>
      <c r="J1785" s="26"/>
    </row>
    <row r="1786" spans="1:10">
      <c r="A1786" s="212">
        <v>4225</v>
      </c>
      <c r="B1786" s="213" t="s">
        <v>58</v>
      </c>
      <c r="C1786" s="346">
        <v>13272</v>
      </c>
      <c r="D1786" s="175">
        <v>13272</v>
      </c>
      <c r="F1786" s="647"/>
      <c r="G1786" s="647"/>
      <c r="H1786" s="647"/>
      <c r="I1786" s="34">
        <v>4</v>
      </c>
      <c r="J1786" s="26"/>
    </row>
    <row r="1787" spans="1:10">
      <c r="A1787" s="212">
        <v>4227</v>
      </c>
      <c r="B1787" s="213" t="s">
        <v>88</v>
      </c>
      <c r="C1787" s="346">
        <v>13272</v>
      </c>
      <c r="D1787" s="175">
        <v>13367</v>
      </c>
      <c r="F1787" s="647"/>
      <c r="G1787" s="647"/>
      <c r="H1787" s="647"/>
      <c r="I1787" s="34">
        <v>4</v>
      </c>
      <c r="J1787" s="26"/>
    </row>
    <row r="1788" spans="1:10">
      <c r="A1788" s="210">
        <v>423</v>
      </c>
      <c r="B1788" s="316" t="s">
        <v>98</v>
      </c>
      <c r="C1788" s="30">
        <f t="shared" ref="C1788" si="1754">C1789</f>
        <v>0</v>
      </c>
      <c r="D1788" s="30">
        <v>52000</v>
      </c>
      <c r="F1788" s="30">
        <f t="shared" ref="F1788:H1788" si="1755">F1789</f>
        <v>0</v>
      </c>
      <c r="G1788" s="30">
        <f t="shared" si="1755"/>
        <v>0</v>
      </c>
      <c r="H1788" s="30">
        <f t="shared" si="1755"/>
        <v>0</v>
      </c>
      <c r="I1788" s="34">
        <v>3</v>
      </c>
      <c r="J1788" s="26"/>
    </row>
    <row r="1789" spans="1:10">
      <c r="A1789" s="212">
        <v>4231</v>
      </c>
      <c r="B1789" s="318" t="s">
        <v>106</v>
      </c>
      <c r="C1789" s="156"/>
      <c r="D1789" s="175">
        <v>52000</v>
      </c>
      <c r="F1789" s="156"/>
      <c r="G1789" s="156"/>
      <c r="H1789" s="156"/>
      <c r="I1789" s="34">
        <v>4</v>
      </c>
      <c r="J1789" s="26"/>
    </row>
    <row r="1790" spans="1:10" ht="28.5">
      <c r="A1790" s="210">
        <v>424</v>
      </c>
      <c r="B1790" s="211" t="s">
        <v>138</v>
      </c>
      <c r="C1790" s="30">
        <f t="shared" ref="C1790" si="1756">SUM(C1791:C1792)</f>
        <v>929</v>
      </c>
      <c r="D1790" s="30">
        <v>1443</v>
      </c>
      <c r="F1790" s="30">
        <f t="shared" ref="F1790:G1790" si="1757">SUM(F1791:F1792)</f>
        <v>0</v>
      </c>
      <c r="G1790" s="30">
        <f t="shared" si="1757"/>
        <v>0</v>
      </c>
      <c r="H1790" s="30">
        <f t="shared" ref="H1790" si="1758">SUM(H1791:H1792)</f>
        <v>0</v>
      </c>
      <c r="I1790" s="34">
        <v>3</v>
      </c>
      <c r="J1790" s="26"/>
    </row>
    <row r="1791" spans="1:10">
      <c r="A1791" s="212">
        <v>4241</v>
      </c>
      <c r="B1791" s="213" t="s">
        <v>139</v>
      </c>
      <c r="C1791" s="157">
        <v>796</v>
      </c>
      <c r="D1791" s="175">
        <v>1310</v>
      </c>
      <c r="F1791" s="639"/>
      <c r="G1791" s="639"/>
      <c r="H1791" s="639"/>
      <c r="I1791" s="34">
        <v>4</v>
      </c>
      <c r="J1791" s="26"/>
    </row>
    <row r="1792" spans="1:10" ht="28.5">
      <c r="A1792" s="212">
        <v>4242</v>
      </c>
      <c r="B1792" s="213" t="s">
        <v>209</v>
      </c>
      <c r="C1792" s="157">
        <v>133</v>
      </c>
      <c r="D1792" s="175">
        <v>133</v>
      </c>
      <c r="F1792" s="639"/>
      <c r="G1792" s="639"/>
      <c r="H1792" s="639"/>
      <c r="I1792" s="34">
        <v>4</v>
      </c>
      <c r="J1792" s="26"/>
    </row>
    <row r="1793" spans="1:10">
      <c r="A1793" s="210">
        <v>426</v>
      </c>
      <c r="B1793" s="211" t="s">
        <v>31</v>
      </c>
      <c r="C1793" s="158">
        <f t="shared" ref="C1793" si="1759">C1794</f>
        <v>29200</v>
      </c>
      <c r="D1793" s="648">
        <v>79200</v>
      </c>
      <c r="F1793" s="648">
        <f t="shared" ref="F1793:H1793" si="1760">F1794</f>
        <v>0</v>
      </c>
      <c r="G1793" s="648">
        <f t="shared" si="1760"/>
        <v>0</v>
      </c>
      <c r="H1793" s="648">
        <f t="shared" si="1760"/>
        <v>0</v>
      </c>
      <c r="I1793" s="34">
        <v>3</v>
      </c>
      <c r="J1793" s="26"/>
    </row>
    <row r="1794" spans="1:10">
      <c r="A1794" s="212">
        <v>4262</v>
      </c>
      <c r="B1794" s="213" t="s">
        <v>32</v>
      </c>
      <c r="C1794" s="157">
        <v>29200</v>
      </c>
      <c r="D1794" s="175">
        <v>79200</v>
      </c>
      <c r="F1794" s="639"/>
      <c r="G1794" s="639"/>
      <c r="H1794" s="639"/>
      <c r="I1794" s="34">
        <v>4</v>
      </c>
      <c r="J1794" s="26"/>
    </row>
    <row r="1795" spans="1:10" ht="28.5">
      <c r="A1795" s="208">
        <v>45</v>
      </c>
      <c r="B1795" s="209" t="s">
        <v>74</v>
      </c>
      <c r="C1795" s="182">
        <f t="shared" ref="C1795" si="1761">C1796+C1798</f>
        <v>107505</v>
      </c>
      <c r="D1795" s="32">
        <v>267505</v>
      </c>
      <c r="F1795" s="32">
        <f t="shared" ref="F1795:G1795" si="1762">F1796+F1798</f>
        <v>0</v>
      </c>
      <c r="G1795" s="32">
        <f t="shared" si="1762"/>
        <v>0</v>
      </c>
      <c r="H1795" s="32">
        <f t="shared" ref="H1795" si="1763">H1796+H1798</f>
        <v>0</v>
      </c>
      <c r="I1795" s="34">
        <v>2</v>
      </c>
      <c r="J1795" s="26"/>
    </row>
    <row r="1796" spans="1:10">
      <c r="A1796" s="210">
        <v>451</v>
      </c>
      <c r="B1796" s="211" t="s">
        <v>75</v>
      </c>
      <c r="C1796" s="158">
        <f t="shared" ref="C1796" si="1764">C1797</f>
        <v>106178</v>
      </c>
      <c r="D1796" s="648">
        <v>266178</v>
      </c>
      <c r="F1796" s="648">
        <f t="shared" ref="F1796:H1796" si="1765">F1797</f>
        <v>0</v>
      </c>
      <c r="G1796" s="648">
        <f t="shared" si="1765"/>
        <v>0</v>
      </c>
      <c r="H1796" s="648">
        <f t="shared" si="1765"/>
        <v>0</v>
      </c>
      <c r="I1796" s="34">
        <v>3</v>
      </c>
      <c r="J1796" s="26"/>
    </row>
    <row r="1797" spans="1:10">
      <c r="A1797" s="212">
        <v>4511</v>
      </c>
      <c r="B1797" s="216" t="s">
        <v>75</v>
      </c>
      <c r="C1797" s="157">
        <v>106178</v>
      </c>
      <c r="D1797" s="175">
        <v>266178</v>
      </c>
      <c r="F1797" s="639"/>
      <c r="G1797" s="639"/>
      <c r="H1797" s="639"/>
      <c r="I1797" s="34">
        <v>4</v>
      </c>
      <c r="J1797" s="26"/>
    </row>
    <row r="1798" spans="1:10">
      <c r="A1798" s="210">
        <v>452</v>
      </c>
      <c r="B1798" s="211" t="s">
        <v>89</v>
      </c>
      <c r="C1798" s="158">
        <f t="shared" ref="C1798" si="1766">C1799</f>
        <v>1327</v>
      </c>
      <c r="D1798" s="648">
        <v>1327</v>
      </c>
      <c r="F1798" s="648">
        <f t="shared" ref="F1798:H1798" si="1767">F1799</f>
        <v>0</v>
      </c>
      <c r="G1798" s="648">
        <f t="shared" si="1767"/>
        <v>0</v>
      </c>
      <c r="H1798" s="648">
        <f t="shared" si="1767"/>
        <v>0</v>
      </c>
      <c r="I1798" s="34">
        <v>3</v>
      </c>
      <c r="J1798" s="26"/>
    </row>
    <row r="1799" spans="1:10">
      <c r="A1799" s="212">
        <v>4521</v>
      </c>
      <c r="B1799" s="213" t="s">
        <v>89</v>
      </c>
      <c r="C1799" s="157">
        <v>1327</v>
      </c>
      <c r="D1799" s="175">
        <v>1327</v>
      </c>
      <c r="F1799" s="639"/>
      <c r="G1799" s="639"/>
      <c r="H1799" s="639"/>
      <c r="I1799" s="34">
        <v>4</v>
      </c>
      <c r="J1799" s="26"/>
    </row>
    <row r="1800" spans="1:10">
      <c r="A1800" s="206">
        <v>43</v>
      </c>
      <c r="B1800" s="207" t="s">
        <v>40</v>
      </c>
      <c r="C1800" s="31">
        <f t="shared" ref="C1800" si="1768">C1801+C1804+C1819</f>
        <v>0</v>
      </c>
      <c r="D1800" s="31">
        <v>0</v>
      </c>
      <c r="F1800" s="31">
        <f t="shared" ref="F1800:G1800" si="1769">F1801+F1804+F1819</f>
        <v>0</v>
      </c>
      <c r="G1800" s="31">
        <f t="shared" si="1769"/>
        <v>0</v>
      </c>
      <c r="H1800" s="31">
        <f t="shared" ref="H1800" si="1770">H1801+H1804+H1819</f>
        <v>0</v>
      </c>
      <c r="I1800" s="34" t="s">
        <v>41</v>
      </c>
      <c r="J1800" s="26"/>
    </row>
    <row r="1801" spans="1:10">
      <c r="A1801" s="208">
        <v>41</v>
      </c>
      <c r="B1801" s="209"/>
      <c r="C1801" s="182">
        <f t="shared" ref="C1801:C1802" si="1771">C1802</f>
        <v>0</v>
      </c>
      <c r="D1801" s="32">
        <v>0</v>
      </c>
      <c r="F1801" s="32">
        <f t="shared" ref="F1801:H1802" si="1772">F1802</f>
        <v>0</v>
      </c>
      <c r="G1801" s="32">
        <f t="shared" si="1772"/>
        <v>0</v>
      </c>
      <c r="H1801" s="32">
        <f t="shared" si="1772"/>
        <v>0</v>
      </c>
      <c r="I1801" s="34">
        <v>2</v>
      </c>
      <c r="J1801" s="26"/>
    </row>
    <row r="1802" spans="1:10">
      <c r="A1802" s="210">
        <v>412</v>
      </c>
      <c r="B1802" s="211" t="s">
        <v>71</v>
      </c>
      <c r="C1802" s="30">
        <f t="shared" si="1771"/>
        <v>0</v>
      </c>
      <c r="D1802" s="30">
        <v>0</v>
      </c>
      <c r="F1802" s="30">
        <f t="shared" si="1772"/>
        <v>0</v>
      </c>
      <c r="G1802" s="30">
        <f t="shared" si="1772"/>
        <v>0</v>
      </c>
      <c r="H1802" s="30">
        <f t="shared" si="1772"/>
        <v>0</v>
      </c>
      <c r="I1802" s="34">
        <v>3</v>
      </c>
      <c r="J1802" s="26"/>
    </row>
    <row r="1803" spans="1:10">
      <c r="A1803" s="248">
        <v>4123</v>
      </c>
      <c r="B1803" s="216" t="s">
        <v>72</v>
      </c>
      <c r="C1803" s="156"/>
      <c r="D1803" s="175">
        <v>0</v>
      </c>
      <c r="F1803" s="156"/>
      <c r="G1803" s="156"/>
      <c r="H1803" s="156"/>
      <c r="I1803" s="34">
        <v>4</v>
      </c>
      <c r="J1803" s="26"/>
    </row>
    <row r="1804" spans="1:10" ht="28.5">
      <c r="A1804" s="208">
        <v>42</v>
      </c>
      <c r="B1804" s="209" t="s">
        <v>30</v>
      </c>
      <c r="C1804" s="182">
        <f t="shared" ref="C1804" si="1773">C1807+C1814+C1816+C1805</f>
        <v>0</v>
      </c>
      <c r="D1804" s="32">
        <v>0</v>
      </c>
      <c r="F1804" s="32">
        <f t="shared" ref="F1804:G1804" si="1774">F1807+F1814+F1816+F1805</f>
        <v>0</v>
      </c>
      <c r="G1804" s="32">
        <f t="shared" si="1774"/>
        <v>0</v>
      </c>
      <c r="H1804" s="32">
        <f t="shared" ref="H1804" si="1775">H1807+H1814+H1816+H1805</f>
        <v>0</v>
      </c>
      <c r="I1804" s="34">
        <v>2</v>
      </c>
      <c r="J1804" s="26"/>
    </row>
    <row r="1805" spans="1:10">
      <c r="A1805" s="210">
        <v>421</v>
      </c>
      <c r="B1805" s="211" t="s">
        <v>96</v>
      </c>
      <c r="C1805" s="30">
        <f t="shared" ref="C1805" si="1776">C1806</f>
        <v>0</v>
      </c>
      <c r="D1805" s="30">
        <v>0</v>
      </c>
      <c r="F1805" s="30">
        <f t="shared" ref="F1805:H1805" si="1777">F1806</f>
        <v>0</v>
      </c>
      <c r="G1805" s="30">
        <f t="shared" si="1777"/>
        <v>0</v>
      </c>
      <c r="H1805" s="30">
        <f t="shared" si="1777"/>
        <v>0</v>
      </c>
      <c r="I1805" s="34">
        <v>3</v>
      </c>
      <c r="J1805" s="26"/>
    </row>
    <row r="1806" spans="1:10">
      <c r="A1806" s="248">
        <v>4214</v>
      </c>
      <c r="B1806" s="216" t="s">
        <v>130</v>
      </c>
      <c r="C1806" s="156"/>
      <c r="D1806" s="175">
        <v>0</v>
      </c>
      <c r="F1806" s="156"/>
      <c r="G1806" s="156"/>
      <c r="H1806" s="156"/>
      <c r="I1806" s="34">
        <v>4</v>
      </c>
      <c r="J1806" s="26"/>
    </row>
    <row r="1807" spans="1:10">
      <c r="A1807" s="210">
        <v>422</v>
      </c>
      <c r="B1807" s="211" t="s">
        <v>57</v>
      </c>
      <c r="C1807" s="30">
        <f t="shared" ref="C1807" si="1778">SUM(C1808:C1813)</f>
        <v>0</v>
      </c>
      <c r="D1807" s="30">
        <v>0</v>
      </c>
      <c r="F1807" s="30">
        <f t="shared" ref="F1807:G1807" si="1779">SUM(F1808:F1813)</f>
        <v>0</v>
      </c>
      <c r="G1807" s="30">
        <f t="shared" si="1779"/>
        <v>0</v>
      </c>
      <c r="H1807" s="30">
        <f t="shared" ref="H1807" si="1780">SUM(H1808:H1813)</f>
        <v>0</v>
      </c>
      <c r="I1807" s="34">
        <v>3</v>
      </c>
      <c r="J1807" s="26"/>
    </row>
    <row r="1808" spans="1:10">
      <c r="A1808" s="212">
        <v>4221</v>
      </c>
      <c r="B1808" s="213" t="s">
        <v>65</v>
      </c>
      <c r="C1808" s="157"/>
      <c r="D1808" s="175">
        <v>0</v>
      </c>
      <c r="F1808" s="639"/>
      <c r="G1808" s="639"/>
      <c r="H1808" s="639"/>
      <c r="I1808" s="34">
        <v>4</v>
      </c>
      <c r="J1808" s="26"/>
    </row>
    <row r="1809" spans="1:10">
      <c r="A1809" s="212">
        <v>4222</v>
      </c>
      <c r="B1809" s="213" t="s">
        <v>73</v>
      </c>
      <c r="C1809" s="157"/>
      <c r="D1809" s="175">
        <v>0</v>
      </c>
      <c r="F1809" s="639"/>
      <c r="G1809" s="639"/>
      <c r="H1809" s="639"/>
      <c r="I1809" s="34">
        <v>4</v>
      </c>
      <c r="J1809" s="26"/>
    </row>
    <row r="1810" spans="1:10">
      <c r="A1810" s="212">
        <v>4223</v>
      </c>
      <c r="B1810" s="213" t="s">
        <v>86</v>
      </c>
      <c r="C1810" s="157"/>
      <c r="D1810" s="175">
        <v>0</v>
      </c>
      <c r="F1810" s="639"/>
      <c r="G1810" s="639"/>
      <c r="H1810" s="639"/>
      <c r="I1810" s="34">
        <v>4</v>
      </c>
      <c r="J1810" s="26"/>
    </row>
    <row r="1811" spans="1:10">
      <c r="A1811" s="212">
        <v>4224</v>
      </c>
      <c r="B1811" s="213" t="s">
        <v>58</v>
      </c>
      <c r="C1811" s="157"/>
      <c r="D1811" s="175">
        <v>0</v>
      </c>
      <c r="F1811" s="639"/>
      <c r="G1811" s="639"/>
      <c r="H1811" s="639"/>
      <c r="I1811" s="34">
        <v>4</v>
      </c>
      <c r="J1811" s="26"/>
    </row>
    <row r="1812" spans="1:10">
      <c r="A1812" s="212">
        <v>4225</v>
      </c>
      <c r="B1812" s="213" t="s">
        <v>87</v>
      </c>
      <c r="C1812" s="157"/>
      <c r="D1812" s="175">
        <v>0</v>
      </c>
      <c r="F1812" s="639"/>
      <c r="G1812" s="639"/>
      <c r="H1812" s="639"/>
      <c r="I1812" s="34">
        <v>4</v>
      </c>
      <c r="J1812" s="26"/>
    </row>
    <row r="1813" spans="1:10">
      <c r="A1813" s="212">
        <v>4227</v>
      </c>
      <c r="B1813" s="213" t="s">
        <v>88</v>
      </c>
      <c r="C1813" s="157"/>
      <c r="D1813" s="175">
        <v>0</v>
      </c>
      <c r="F1813" s="639"/>
      <c r="G1813" s="639"/>
      <c r="H1813" s="639"/>
      <c r="I1813" s="34">
        <v>4</v>
      </c>
      <c r="J1813" s="26"/>
    </row>
    <row r="1814" spans="1:10">
      <c r="A1814" s="210">
        <v>423</v>
      </c>
      <c r="B1814" s="211" t="s">
        <v>98</v>
      </c>
      <c r="C1814" s="30">
        <f t="shared" ref="C1814" si="1781">C1815</f>
        <v>0</v>
      </c>
      <c r="D1814" s="30">
        <v>0</v>
      </c>
      <c r="F1814" s="30">
        <f t="shared" ref="F1814:H1814" si="1782">F1815</f>
        <v>0</v>
      </c>
      <c r="G1814" s="30">
        <f t="shared" si="1782"/>
        <v>0</v>
      </c>
      <c r="H1814" s="30">
        <f t="shared" si="1782"/>
        <v>0</v>
      </c>
      <c r="I1814" s="34">
        <v>3</v>
      </c>
      <c r="J1814" s="26"/>
    </row>
    <row r="1815" spans="1:10">
      <c r="A1815" s="212">
        <v>4231</v>
      </c>
      <c r="B1815" s="216" t="s">
        <v>106</v>
      </c>
      <c r="C1815" s="29"/>
      <c r="D1815" s="175">
        <v>0</v>
      </c>
      <c r="F1815" s="175"/>
      <c r="G1815" s="175"/>
      <c r="H1815" s="175"/>
      <c r="I1815" s="34">
        <v>4</v>
      </c>
      <c r="J1815" s="26"/>
    </row>
    <row r="1816" spans="1:10">
      <c r="A1816" s="210">
        <v>426</v>
      </c>
      <c r="B1816" s="211" t="s">
        <v>31</v>
      </c>
      <c r="C1816" s="30">
        <f t="shared" ref="C1816" si="1783">C1817+C1818</f>
        <v>0</v>
      </c>
      <c r="D1816" s="30">
        <v>0</v>
      </c>
      <c r="F1816" s="30">
        <f t="shared" ref="F1816:G1816" si="1784">F1817+F1818</f>
        <v>0</v>
      </c>
      <c r="G1816" s="30">
        <f t="shared" si="1784"/>
        <v>0</v>
      </c>
      <c r="H1816" s="30">
        <f t="shared" ref="H1816" si="1785">H1817+H1818</f>
        <v>0</v>
      </c>
      <c r="I1816" s="34">
        <v>3</v>
      </c>
      <c r="J1816" s="26"/>
    </row>
    <row r="1817" spans="1:10">
      <c r="A1817" s="212">
        <v>4262</v>
      </c>
      <c r="B1817" s="213" t="s">
        <v>32</v>
      </c>
      <c r="C1817" s="157"/>
      <c r="D1817" s="175">
        <v>0</v>
      </c>
      <c r="F1817" s="639"/>
      <c r="G1817" s="639"/>
      <c r="H1817" s="639"/>
      <c r="I1817" s="34">
        <v>4</v>
      </c>
      <c r="J1817" s="26"/>
    </row>
    <row r="1818" spans="1:10">
      <c r="A1818" s="212">
        <v>4264</v>
      </c>
      <c r="B1818" s="213" t="s">
        <v>32</v>
      </c>
      <c r="C1818" s="157"/>
      <c r="D1818" s="175">
        <v>0</v>
      </c>
      <c r="F1818" s="639"/>
      <c r="G1818" s="639"/>
      <c r="H1818" s="639"/>
      <c r="I1818" s="34">
        <v>4</v>
      </c>
      <c r="J1818" s="26"/>
    </row>
    <row r="1819" spans="1:10" ht="28.5">
      <c r="A1819" s="208">
        <v>45</v>
      </c>
      <c r="B1819" s="209" t="s">
        <v>74</v>
      </c>
      <c r="C1819" s="182">
        <f t="shared" ref="C1819" si="1786">C1820+C1822</f>
        <v>0</v>
      </c>
      <c r="D1819" s="32">
        <v>0</v>
      </c>
      <c r="F1819" s="32">
        <f t="shared" ref="F1819:G1819" si="1787">F1820+F1822</f>
        <v>0</v>
      </c>
      <c r="G1819" s="32">
        <f t="shared" si="1787"/>
        <v>0</v>
      </c>
      <c r="H1819" s="32">
        <f t="shared" ref="H1819" si="1788">H1820+H1822</f>
        <v>0</v>
      </c>
      <c r="I1819" s="34">
        <v>2</v>
      </c>
      <c r="J1819" s="26"/>
    </row>
    <row r="1820" spans="1:10">
      <c r="A1820" s="210">
        <v>451</v>
      </c>
      <c r="B1820" s="211" t="s">
        <v>75</v>
      </c>
      <c r="C1820" s="30">
        <f t="shared" ref="C1820" si="1789">C1821</f>
        <v>0</v>
      </c>
      <c r="D1820" s="30">
        <v>0</v>
      </c>
      <c r="F1820" s="30">
        <f t="shared" ref="F1820:H1820" si="1790">F1821</f>
        <v>0</v>
      </c>
      <c r="G1820" s="30">
        <f t="shared" si="1790"/>
        <v>0</v>
      </c>
      <c r="H1820" s="30">
        <f t="shared" si="1790"/>
        <v>0</v>
      </c>
      <c r="I1820" s="34">
        <v>3</v>
      </c>
      <c r="J1820" s="26"/>
    </row>
    <row r="1821" spans="1:10">
      <c r="A1821" s="212">
        <v>4511</v>
      </c>
      <c r="B1821" s="213" t="s">
        <v>75</v>
      </c>
      <c r="C1821" s="157"/>
      <c r="D1821" s="175">
        <v>0</v>
      </c>
      <c r="F1821" s="639"/>
      <c r="G1821" s="639"/>
      <c r="H1821" s="639"/>
      <c r="I1821" s="34">
        <v>4</v>
      </c>
      <c r="J1821" s="26"/>
    </row>
    <row r="1822" spans="1:10">
      <c r="A1822" s="210">
        <v>452</v>
      </c>
      <c r="B1822" s="211" t="s">
        <v>75</v>
      </c>
      <c r="C1822" s="158">
        <f t="shared" ref="C1822" si="1791">C1823</f>
        <v>0</v>
      </c>
      <c r="D1822" s="648">
        <v>0</v>
      </c>
      <c r="F1822" s="648">
        <f t="shared" ref="F1822:H1822" si="1792">F1823</f>
        <v>0</v>
      </c>
      <c r="G1822" s="648">
        <f t="shared" si="1792"/>
        <v>0</v>
      </c>
      <c r="H1822" s="648">
        <f t="shared" si="1792"/>
        <v>0</v>
      </c>
      <c r="I1822" s="295">
        <v>3</v>
      </c>
      <c r="J1822" s="218"/>
    </row>
    <row r="1823" spans="1:10">
      <c r="A1823" s="212">
        <v>4521</v>
      </c>
      <c r="B1823" s="213" t="s">
        <v>89</v>
      </c>
      <c r="C1823" s="157"/>
      <c r="D1823" s="175">
        <v>0</v>
      </c>
      <c r="F1823" s="639"/>
      <c r="G1823" s="639"/>
      <c r="H1823" s="639"/>
      <c r="I1823" s="34">
        <v>4</v>
      </c>
      <c r="J1823" s="26"/>
    </row>
    <row r="1824" spans="1:10">
      <c r="A1824" s="206">
        <v>52</v>
      </c>
      <c r="B1824" s="207" t="s">
        <v>52</v>
      </c>
      <c r="C1824" s="159">
        <f>C1825+C1834</f>
        <v>3716239</v>
      </c>
      <c r="D1824" s="159">
        <v>3716239</v>
      </c>
      <c r="F1824" s="159">
        <f>F1825+F1834</f>
        <v>0</v>
      </c>
      <c r="G1824" s="159">
        <f>G1825+G1834</f>
        <v>0</v>
      </c>
      <c r="H1824" s="159">
        <f>H1825+H1834</f>
        <v>0</v>
      </c>
      <c r="I1824" s="34" t="s">
        <v>53</v>
      </c>
      <c r="J1824" s="26"/>
    </row>
    <row r="1825" spans="1:10" ht="28.5">
      <c r="A1825" s="208">
        <v>42</v>
      </c>
      <c r="B1825" s="209" t="s">
        <v>30</v>
      </c>
      <c r="C1825" s="182">
        <f t="shared" ref="C1825" si="1793">C1826+C1828+C1832</f>
        <v>0</v>
      </c>
      <c r="D1825" s="32">
        <v>0</v>
      </c>
      <c r="F1825" s="32">
        <f t="shared" ref="F1825:G1825" si="1794">F1826+F1828+F1832</f>
        <v>0</v>
      </c>
      <c r="G1825" s="32">
        <f t="shared" si="1794"/>
        <v>0</v>
      </c>
      <c r="H1825" s="32">
        <f t="shared" ref="H1825" si="1795">H1826+H1828+H1832</f>
        <v>0</v>
      </c>
      <c r="I1825" s="34">
        <v>2</v>
      </c>
      <c r="J1825" s="26"/>
    </row>
    <row r="1826" spans="1:10">
      <c r="A1826" s="344">
        <v>421</v>
      </c>
      <c r="B1826" s="211" t="s">
        <v>96</v>
      </c>
      <c r="C1826" s="30">
        <f t="shared" ref="C1826" si="1796">C1827</f>
        <v>0</v>
      </c>
      <c r="D1826" s="30">
        <v>0</v>
      </c>
      <c r="F1826" s="30">
        <f t="shared" ref="F1826:H1826" si="1797">F1827</f>
        <v>0</v>
      </c>
      <c r="G1826" s="30">
        <f t="shared" si="1797"/>
        <v>0</v>
      </c>
      <c r="H1826" s="30">
        <f t="shared" si="1797"/>
        <v>0</v>
      </c>
      <c r="I1826" s="34">
        <v>3</v>
      </c>
      <c r="J1826" s="26"/>
    </row>
    <row r="1827" spans="1:10">
      <c r="A1827" s="347">
        <v>4212</v>
      </c>
      <c r="B1827" s="213" t="s">
        <v>97</v>
      </c>
      <c r="C1827" s="222"/>
      <c r="D1827" s="175">
        <v>0</v>
      </c>
      <c r="F1827" s="222"/>
      <c r="G1827" s="222"/>
      <c r="H1827" s="222"/>
      <c r="I1827" s="34">
        <v>4</v>
      </c>
      <c r="J1827" s="26"/>
    </row>
    <row r="1828" spans="1:10">
      <c r="A1828" s="210">
        <v>422</v>
      </c>
      <c r="B1828" s="211" t="s">
        <v>57</v>
      </c>
      <c r="C1828" s="30">
        <f t="shared" ref="C1828" si="1798">SUM(C1829:C1831)</f>
        <v>0</v>
      </c>
      <c r="D1828" s="30">
        <v>0</v>
      </c>
      <c r="F1828" s="30">
        <f t="shared" ref="F1828:G1828" si="1799">SUM(F1829:F1831)</f>
        <v>0</v>
      </c>
      <c r="G1828" s="30">
        <f t="shared" si="1799"/>
        <v>0</v>
      </c>
      <c r="H1828" s="30">
        <f t="shared" ref="H1828" si="1800">SUM(H1829:H1831)</f>
        <v>0</v>
      </c>
      <c r="I1828" s="34">
        <v>3</v>
      </c>
      <c r="J1828" s="26"/>
    </row>
    <row r="1829" spans="1:10">
      <c r="A1829" s="212">
        <v>4221</v>
      </c>
      <c r="B1829" s="213" t="s">
        <v>65</v>
      </c>
      <c r="C1829" s="157"/>
      <c r="D1829" s="175">
        <v>0</v>
      </c>
      <c r="F1829" s="639"/>
      <c r="G1829" s="639"/>
      <c r="H1829" s="639"/>
      <c r="I1829" s="34">
        <v>4</v>
      </c>
      <c r="J1829" s="26"/>
    </row>
    <row r="1830" spans="1:10">
      <c r="A1830" s="212">
        <v>4223</v>
      </c>
      <c r="B1830" s="213" t="s">
        <v>86</v>
      </c>
      <c r="C1830" s="157"/>
      <c r="D1830" s="175">
        <v>0</v>
      </c>
      <c r="F1830" s="639"/>
      <c r="G1830" s="639"/>
      <c r="H1830" s="639"/>
      <c r="I1830" s="34">
        <v>4</v>
      </c>
      <c r="J1830" s="26"/>
    </row>
    <row r="1831" spans="1:10">
      <c r="A1831" s="347">
        <v>4224</v>
      </c>
      <c r="B1831" s="213" t="s">
        <v>58</v>
      </c>
      <c r="C1831" s="157"/>
      <c r="D1831" s="175">
        <v>0</v>
      </c>
      <c r="F1831" s="639"/>
      <c r="G1831" s="639"/>
      <c r="H1831" s="639"/>
      <c r="I1831" s="34">
        <v>4</v>
      </c>
      <c r="J1831" s="26"/>
    </row>
    <row r="1832" spans="1:10">
      <c r="A1832" s="210">
        <v>426</v>
      </c>
      <c r="B1832" s="211" t="s">
        <v>31</v>
      </c>
      <c r="C1832" s="30">
        <f t="shared" ref="C1832" si="1801">C1833</f>
        <v>0</v>
      </c>
      <c r="D1832" s="30">
        <v>0</v>
      </c>
      <c r="F1832" s="30">
        <f t="shared" ref="F1832:H1832" si="1802">F1833</f>
        <v>0</v>
      </c>
      <c r="G1832" s="30">
        <f t="shared" si="1802"/>
        <v>0</v>
      </c>
      <c r="H1832" s="30">
        <f t="shared" si="1802"/>
        <v>0</v>
      </c>
      <c r="I1832" s="34">
        <v>3</v>
      </c>
      <c r="J1832" s="26"/>
    </row>
    <row r="1833" spans="1:10">
      <c r="A1833" s="212">
        <v>4262</v>
      </c>
      <c r="B1833" s="213" t="s">
        <v>32</v>
      </c>
      <c r="C1833" s="157"/>
      <c r="D1833" s="175">
        <v>0</v>
      </c>
      <c r="F1833" s="639"/>
      <c r="G1833" s="639"/>
      <c r="H1833" s="639"/>
      <c r="I1833" s="34">
        <v>4</v>
      </c>
      <c r="J1833" s="26"/>
    </row>
    <row r="1834" spans="1:10" ht="28.5">
      <c r="A1834" s="348">
        <v>45</v>
      </c>
      <c r="B1834" s="349" t="s">
        <v>74</v>
      </c>
      <c r="C1834" s="183">
        <f t="shared" ref="C1834:C1835" si="1803">C1835</f>
        <v>3716239</v>
      </c>
      <c r="D1834" s="649">
        <v>3716239</v>
      </c>
      <c r="F1834" s="649">
        <f t="shared" ref="F1834:H1835" si="1804">F1835</f>
        <v>0</v>
      </c>
      <c r="G1834" s="649">
        <f t="shared" si="1804"/>
        <v>0</v>
      </c>
      <c r="H1834" s="649">
        <f t="shared" si="1804"/>
        <v>0</v>
      </c>
      <c r="I1834" s="73">
        <v>2</v>
      </c>
      <c r="J1834" s="228"/>
    </row>
    <row r="1835" spans="1:10">
      <c r="A1835" s="338">
        <v>451</v>
      </c>
      <c r="B1835" s="339" t="s">
        <v>75</v>
      </c>
      <c r="C1835" s="97">
        <f t="shared" si="1803"/>
        <v>3716239</v>
      </c>
      <c r="D1835" s="97">
        <v>3716239</v>
      </c>
      <c r="F1835" s="97">
        <f t="shared" si="1804"/>
        <v>0</v>
      </c>
      <c r="G1835" s="97">
        <f t="shared" si="1804"/>
        <v>0</v>
      </c>
      <c r="H1835" s="97">
        <f t="shared" si="1804"/>
        <v>0</v>
      </c>
      <c r="I1835" s="73">
        <v>3</v>
      </c>
      <c r="J1835" s="228"/>
    </row>
    <row r="1836" spans="1:10">
      <c r="A1836" s="335">
        <v>4511</v>
      </c>
      <c r="B1836" s="350" t="s">
        <v>75</v>
      </c>
      <c r="C1836" s="351">
        <v>3716239</v>
      </c>
      <c r="D1836" s="175">
        <v>3716239</v>
      </c>
      <c r="F1836" s="650"/>
      <c r="G1836" s="650"/>
      <c r="H1836" s="650"/>
      <c r="I1836" s="73">
        <v>4</v>
      </c>
      <c r="J1836" s="228"/>
    </row>
    <row r="1837" spans="1:10">
      <c r="A1837" s="206">
        <v>581</v>
      </c>
      <c r="B1837" s="231" t="s">
        <v>102</v>
      </c>
      <c r="C1837" s="159">
        <f t="shared" ref="C1837" si="1805">C1838+C1844</f>
        <v>0</v>
      </c>
      <c r="D1837" s="159">
        <v>12957621</v>
      </c>
      <c r="F1837" s="159">
        <f t="shared" ref="F1837:G1837" si="1806">F1838+F1844</f>
        <v>0</v>
      </c>
      <c r="G1837" s="159">
        <f t="shared" si="1806"/>
        <v>0</v>
      </c>
      <c r="H1837" s="159">
        <f t="shared" ref="H1837" si="1807">H1838+H1844</f>
        <v>0</v>
      </c>
      <c r="I1837" s="34" t="s">
        <v>103</v>
      </c>
      <c r="J1837" s="26"/>
    </row>
    <row r="1838" spans="1:10" ht="28.5">
      <c r="A1838" s="208">
        <v>42</v>
      </c>
      <c r="B1838" s="209" t="s">
        <v>30</v>
      </c>
      <c r="C1838" s="182">
        <f t="shared" ref="C1838" si="1808">C1839</f>
        <v>0</v>
      </c>
      <c r="D1838" s="32">
        <v>8881269</v>
      </c>
      <c r="F1838" s="32">
        <f t="shared" ref="F1838:H1838" si="1809">F1839</f>
        <v>0</v>
      </c>
      <c r="G1838" s="32">
        <f t="shared" si="1809"/>
        <v>0</v>
      </c>
      <c r="H1838" s="32">
        <f t="shared" si="1809"/>
        <v>0</v>
      </c>
      <c r="I1838" s="34">
        <v>2</v>
      </c>
      <c r="J1838" s="26"/>
    </row>
    <row r="1839" spans="1:10">
      <c r="A1839" s="210">
        <v>422</v>
      </c>
      <c r="B1839" s="211" t="s">
        <v>57</v>
      </c>
      <c r="C1839" s="30">
        <f t="shared" ref="C1839" si="1810">C1840+C1841+C1842+C1843</f>
        <v>0</v>
      </c>
      <c r="D1839" s="30">
        <v>8881269</v>
      </c>
      <c r="F1839" s="30">
        <f t="shared" ref="F1839:G1839" si="1811">F1840+F1841+F1842+F1843</f>
        <v>0</v>
      </c>
      <c r="G1839" s="30">
        <f t="shared" si="1811"/>
        <v>0</v>
      </c>
      <c r="H1839" s="30">
        <f t="shared" ref="H1839" si="1812">H1840+H1841+H1842+H1843</f>
        <v>0</v>
      </c>
      <c r="I1839" s="34">
        <v>3</v>
      </c>
      <c r="J1839" s="26"/>
    </row>
    <row r="1840" spans="1:10">
      <c r="A1840" s="347">
        <v>4221</v>
      </c>
      <c r="B1840" s="213" t="s">
        <v>58</v>
      </c>
      <c r="C1840" s="222"/>
      <c r="D1840" s="175">
        <v>461676</v>
      </c>
      <c r="F1840" s="222"/>
      <c r="G1840" s="222"/>
      <c r="H1840" s="222"/>
      <c r="I1840" s="34">
        <v>4</v>
      </c>
      <c r="J1840" s="26"/>
    </row>
    <row r="1841" spans="1:10">
      <c r="A1841" s="347">
        <v>4222</v>
      </c>
      <c r="B1841" s="213" t="s">
        <v>58</v>
      </c>
      <c r="C1841" s="222"/>
      <c r="D1841" s="175">
        <v>0</v>
      </c>
      <c r="F1841" s="222"/>
      <c r="G1841" s="222"/>
      <c r="H1841" s="222"/>
      <c r="I1841" s="34">
        <v>4</v>
      </c>
      <c r="J1841" s="26"/>
    </row>
    <row r="1842" spans="1:10">
      <c r="A1842" s="347">
        <v>4223</v>
      </c>
      <c r="B1842" s="213" t="s">
        <v>58</v>
      </c>
      <c r="C1842" s="222"/>
      <c r="D1842" s="175">
        <v>0</v>
      </c>
      <c r="F1842" s="222"/>
      <c r="G1842" s="222"/>
      <c r="H1842" s="222"/>
      <c r="I1842" s="34">
        <v>4</v>
      </c>
      <c r="J1842" s="26"/>
    </row>
    <row r="1843" spans="1:10">
      <c r="A1843" s="347">
        <v>4224</v>
      </c>
      <c r="B1843" s="213" t="s">
        <v>58</v>
      </c>
      <c r="C1843" s="222"/>
      <c r="D1843" s="175">
        <v>8419593</v>
      </c>
      <c r="F1843" s="222"/>
      <c r="G1843" s="222"/>
      <c r="H1843" s="222"/>
      <c r="I1843" s="34">
        <v>4</v>
      </c>
      <c r="J1843" s="26"/>
    </row>
    <row r="1844" spans="1:10" ht="28.5">
      <c r="A1844" s="208">
        <v>45</v>
      </c>
      <c r="B1844" s="209" t="s">
        <v>74</v>
      </c>
      <c r="C1844" s="182">
        <f t="shared" ref="C1844:C1845" si="1813">C1845</f>
        <v>0</v>
      </c>
      <c r="D1844" s="32">
        <v>4076352</v>
      </c>
      <c r="F1844" s="32">
        <f t="shared" ref="F1844:H1845" si="1814">F1845</f>
        <v>0</v>
      </c>
      <c r="G1844" s="32">
        <f t="shared" si="1814"/>
        <v>0</v>
      </c>
      <c r="H1844" s="32">
        <f t="shared" si="1814"/>
        <v>0</v>
      </c>
      <c r="I1844" s="34">
        <v>2</v>
      </c>
      <c r="J1844" s="26"/>
    </row>
    <row r="1845" spans="1:10">
      <c r="A1845" s="210">
        <v>451</v>
      </c>
      <c r="B1845" s="211" t="s">
        <v>75</v>
      </c>
      <c r="C1845" s="30">
        <f t="shared" si="1813"/>
        <v>0</v>
      </c>
      <c r="D1845" s="30">
        <v>4076352</v>
      </c>
      <c r="F1845" s="30">
        <f t="shared" si="1814"/>
        <v>0</v>
      </c>
      <c r="G1845" s="30">
        <f t="shared" si="1814"/>
        <v>0</v>
      </c>
      <c r="H1845" s="30">
        <f t="shared" si="1814"/>
        <v>0</v>
      </c>
      <c r="I1845" s="34">
        <v>3</v>
      </c>
      <c r="J1845" s="26"/>
    </row>
    <row r="1846" spans="1:10">
      <c r="A1846" s="212">
        <v>4511</v>
      </c>
      <c r="B1846" s="213" t="s">
        <v>75</v>
      </c>
      <c r="C1846" s="157"/>
      <c r="D1846" s="175">
        <v>4076352</v>
      </c>
      <c r="F1846" s="639"/>
      <c r="G1846" s="639"/>
      <c r="H1846" s="639"/>
      <c r="I1846" s="34">
        <v>4</v>
      </c>
      <c r="J1846" s="26"/>
    </row>
    <row r="1847" spans="1:10">
      <c r="A1847" s="206">
        <v>61</v>
      </c>
      <c r="B1847" s="207" t="s">
        <v>80</v>
      </c>
      <c r="C1847" s="31">
        <f t="shared" ref="C1847" si="1815">C1848+C1864</f>
        <v>65800</v>
      </c>
      <c r="D1847" s="31">
        <v>211317</v>
      </c>
      <c r="F1847" s="31">
        <f t="shared" ref="F1847:G1847" si="1816">F1848+F1864</f>
        <v>0</v>
      </c>
      <c r="G1847" s="31">
        <f t="shared" si="1816"/>
        <v>0</v>
      </c>
      <c r="H1847" s="31">
        <f t="shared" ref="H1847" si="1817">H1848+H1864</f>
        <v>0</v>
      </c>
      <c r="I1847" s="34" t="s">
        <v>81</v>
      </c>
      <c r="J1847" s="26"/>
    </row>
    <row r="1848" spans="1:10" ht="28.5">
      <c r="A1848" s="208">
        <v>42</v>
      </c>
      <c r="B1848" s="209" t="s">
        <v>30</v>
      </c>
      <c r="C1848" s="182">
        <f t="shared" ref="C1848" si="1818">C1849+C1856+C1858+C1861</f>
        <v>65800</v>
      </c>
      <c r="D1848" s="32">
        <v>211317</v>
      </c>
      <c r="F1848" s="32">
        <f t="shared" ref="F1848:G1848" si="1819">F1849+F1856+F1858+F1861</f>
        <v>0</v>
      </c>
      <c r="G1848" s="32">
        <f t="shared" si="1819"/>
        <v>0</v>
      </c>
      <c r="H1848" s="32">
        <f t="shared" ref="H1848" si="1820">H1849+H1856+H1858+H1861</f>
        <v>0</v>
      </c>
      <c r="I1848" s="34">
        <v>2</v>
      </c>
      <c r="J1848" s="26"/>
    </row>
    <row r="1849" spans="1:10">
      <c r="A1849" s="210">
        <v>422</v>
      </c>
      <c r="B1849" s="211" t="s">
        <v>57</v>
      </c>
      <c r="C1849" s="30">
        <f t="shared" ref="C1849" si="1821">SUM(C1850:C1855)</f>
        <v>15400</v>
      </c>
      <c r="D1849" s="30">
        <v>160917</v>
      </c>
      <c r="F1849" s="30">
        <f t="shared" ref="F1849:G1849" si="1822">SUM(F1850:F1855)</f>
        <v>0</v>
      </c>
      <c r="G1849" s="30">
        <f t="shared" si="1822"/>
        <v>0</v>
      </c>
      <c r="H1849" s="30">
        <f t="shared" ref="H1849" si="1823">SUM(H1850:H1855)</f>
        <v>0</v>
      </c>
      <c r="I1849" s="34">
        <v>3</v>
      </c>
      <c r="J1849" s="26"/>
    </row>
    <row r="1850" spans="1:10">
      <c r="A1850" s="212">
        <v>4221</v>
      </c>
      <c r="B1850" s="213" t="s">
        <v>65</v>
      </c>
      <c r="C1850" s="157">
        <v>5000</v>
      </c>
      <c r="D1850" s="175">
        <v>62517</v>
      </c>
      <c r="F1850" s="639"/>
      <c r="G1850" s="639"/>
      <c r="H1850" s="639"/>
      <c r="I1850" s="34">
        <v>4</v>
      </c>
      <c r="J1850" s="26"/>
    </row>
    <row r="1851" spans="1:10">
      <c r="A1851" s="212">
        <v>4222</v>
      </c>
      <c r="B1851" s="213" t="s">
        <v>73</v>
      </c>
      <c r="C1851" s="157">
        <v>100</v>
      </c>
      <c r="D1851" s="175">
        <v>100</v>
      </c>
      <c r="F1851" s="639"/>
      <c r="G1851" s="639"/>
      <c r="H1851" s="639"/>
      <c r="I1851" s="34">
        <v>4</v>
      </c>
      <c r="J1851" s="26"/>
    </row>
    <row r="1852" spans="1:10">
      <c r="A1852" s="212">
        <v>4223</v>
      </c>
      <c r="B1852" s="213" t="s">
        <v>86</v>
      </c>
      <c r="C1852" s="157">
        <v>100</v>
      </c>
      <c r="D1852" s="175">
        <v>100</v>
      </c>
      <c r="F1852" s="639"/>
      <c r="G1852" s="639"/>
      <c r="H1852" s="639"/>
      <c r="I1852" s="34">
        <v>4</v>
      </c>
      <c r="J1852" s="26"/>
    </row>
    <row r="1853" spans="1:10">
      <c r="A1853" s="212">
        <v>4224</v>
      </c>
      <c r="B1853" s="213" t="s">
        <v>58</v>
      </c>
      <c r="C1853" s="157">
        <v>10000</v>
      </c>
      <c r="D1853" s="175">
        <v>98000</v>
      </c>
      <c r="F1853" s="639"/>
      <c r="G1853" s="639"/>
      <c r="H1853" s="639"/>
      <c r="I1853" s="34">
        <v>4</v>
      </c>
      <c r="J1853" s="26"/>
    </row>
    <row r="1854" spans="1:10">
      <c r="A1854" s="212">
        <v>4225</v>
      </c>
      <c r="B1854" s="213" t="s">
        <v>87</v>
      </c>
      <c r="C1854" s="157">
        <v>100</v>
      </c>
      <c r="D1854" s="175">
        <v>100</v>
      </c>
      <c r="F1854" s="639"/>
      <c r="G1854" s="639"/>
      <c r="H1854" s="639"/>
      <c r="I1854" s="34">
        <v>4</v>
      </c>
      <c r="J1854" s="26"/>
    </row>
    <row r="1855" spans="1:10">
      <c r="A1855" s="212">
        <v>4227</v>
      </c>
      <c r="B1855" s="213" t="s">
        <v>88</v>
      </c>
      <c r="C1855" s="157">
        <v>100</v>
      </c>
      <c r="D1855" s="175">
        <v>100</v>
      </c>
      <c r="F1855" s="639"/>
      <c r="G1855" s="639"/>
      <c r="H1855" s="639"/>
      <c r="I1855" s="34">
        <v>4</v>
      </c>
      <c r="J1855" s="26"/>
    </row>
    <row r="1856" spans="1:10">
      <c r="A1856" s="210">
        <v>423</v>
      </c>
      <c r="B1856" s="316" t="s">
        <v>98</v>
      </c>
      <c r="C1856" s="30">
        <f t="shared" ref="C1856" si="1824">C1857</f>
        <v>50000</v>
      </c>
      <c r="D1856" s="30">
        <v>50000</v>
      </c>
      <c r="F1856" s="30">
        <f t="shared" ref="F1856:H1856" si="1825">F1857</f>
        <v>0</v>
      </c>
      <c r="G1856" s="30">
        <f t="shared" si="1825"/>
        <v>0</v>
      </c>
      <c r="H1856" s="30">
        <f t="shared" si="1825"/>
        <v>0</v>
      </c>
      <c r="I1856" s="34">
        <v>3</v>
      </c>
      <c r="J1856" s="26"/>
    </row>
    <row r="1857" spans="1:10">
      <c r="A1857" s="212">
        <v>4231</v>
      </c>
      <c r="B1857" s="318" t="s">
        <v>106</v>
      </c>
      <c r="C1857" s="156">
        <v>50000</v>
      </c>
      <c r="D1857" s="175">
        <v>50000</v>
      </c>
      <c r="F1857" s="156"/>
      <c r="G1857" s="156"/>
      <c r="H1857" s="156"/>
      <c r="I1857" s="34">
        <v>4</v>
      </c>
      <c r="J1857" s="26"/>
    </row>
    <row r="1858" spans="1:10" ht="28.5">
      <c r="A1858" s="210">
        <v>424</v>
      </c>
      <c r="B1858" s="211" t="s">
        <v>138</v>
      </c>
      <c r="C1858" s="30">
        <f t="shared" ref="C1858" si="1826">SUM(C1859:C1860)</f>
        <v>200</v>
      </c>
      <c r="D1858" s="30">
        <v>200</v>
      </c>
      <c r="F1858" s="30">
        <f t="shared" ref="F1858:G1858" si="1827">SUM(F1859:F1860)</f>
        <v>0</v>
      </c>
      <c r="G1858" s="30">
        <f t="shared" si="1827"/>
        <v>0</v>
      </c>
      <c r="H1858" s="30">
        <f t="shared" ref="H1858" si="1828">SUM(H1859:H1860)</f>
        <v>0</v>
      </c>
      <c r="I1858" s="34">
        <v>3</v>
      </c>
      <c r="J1858" s="26"/>
    </row>
    <row r="1859" spans="1:10">
      <c r="A1859" s="212">
        <v>4241</v>
      </c>
      <c r="B1859" s="213" t="s">
        <v>139</v>
      </c>
      <c r="C1859" s="157">
        <v>100</v>
      </c>
      <c r="D1859" s="175">
        <v>100</v>
      </c>
      <c r="F1859" s="639"/>
      <c r="G1859" s="639"/>
      <c r="H1859" s="639"/>
      <c r="I1859" s="34">
        <v>4</v>
      </c>
      <c r="J1859" s="26"/>
    </row>
    <row r="1860" spans="1:10" ht="28.5">
      <c r="A1860" s="212">
        <v>4242</v>
      </c>
      <c r="B1860" s="213" t="s">
        <v>209</v>
      </c>
      <c r="C1860" s="157">
        <v>100</v>
      </c>
      <c r="D1860" s="175">
        <v>100</v>
      </c>
      <c r="F1860" s="639"/>
      <c r="G1860" s="639"/>
      <c r="H1860" s="639"/>
      <c r="I1860" s="34">
        <v>4</v>
      </c>
      <c r="J1860" s="26"/>
    </row>
    <row r="1861" spans="1:10">
      <c r="A1861" s="210">
        <v>426</v>
      </c>
      <c r="B1861" s="211" t="s">
        <v>31</v>
      </c>
      <c r="C1861" s="30">
        <f t="shared" ref="C1861" si="1829">C1862+C1863</f>
        <v>200</v>
      </c>
      <c r="D1861" s="30">
        <v>200</v>
      </c>
      <c r="F1861" s="30">
        <f t="shared" ref="F1861:G1861" si="1830">F1862+F1863</f>
        <v>0</v>
      </c>
      <c r="G1861" s="30">
        <f t="shared" si="1830"/>
        <v>0</v>
      </c>
      <c r="H1861" s="30">
        <f t="shared" ref="H1861" si="1831">H1862+H1863</f>
        <v>0</v>
      </c>
      <c r="I1861" s="34">
        <v>3</v>
      </c>
      <c r="J1861" s="26"/>
    </row>
    <row r="1862" spans="1:10">
      <c r="A1862" s="212">
        <v>4262</v>
      </c>
      <c r="B1862" s="213" t="s">
        <v>32</v>
      </c>
      <c r="C1862" s="157">
        <v>100</v>
      </c>
      <c r="D1862" s="175">
        <v>100</v>
      </c>
      <c r="F1862" s="639"/>
      <c r="G1862" s="639"/>
      <c r="H1862" s="639"/>
      <c r="I1862" s="34">
        <v>4</v>
      </c>
      <c r="J1862" s="26"/>
    </row>
    <row r="1863" spans="1:10">
      <c r="A1863" s="212">
        <v>4264</v>
      </c>
      <c r="B1863" s="213" t="s">
        <v>208</v>
      </c>
      <c r="C1863" s="157">
        <v>100</v>
      </c>
      <c r="D1863" s="175">
        <v>100</v>
      </c>
      <c r="F1863" s="639"/>
      <c r="G1863" s="639"/>
      <c r="H1863" s="639"/>
      <c r="I1863" s="34">
        <v>4</v>
      </c>
      <c r="J1863" s="26"/>
    </row>
    <row r="1864" spans="1:10" ht="28.5">
      <c r="A1864" s="208">
        <v>45</v>
      </c>
      <c r="B1864" s="209" t="s">
        <v>74</v>
      </c>
      <c r="C1864" s="182">
        <f t="shared" ref="C1864" si="1832">C1865+C1867</f>
        <v>0</v>
      </c>
      <c r="D1864" s="32">
        <v>0</v>
      </c>
      <c r="F1864" s="32">
        <f t="shared" ref="F1864:G1864" si="1833">F1865+F1867</f>
        <v>0</v>
      </c>
      <c r="G1864" s="32">
        <f t="shared" si="1833"/>
        <v>0</v>
      </c>
      <c r="H1864" s="32">
        <f t="shared" ref="H1864" si="1834">H1865+H1867</f>
        <v>0</v>
      </c>
      <c r="I1864" s="34">
        <v>2</v>
      </c>
      <c r="J1864" s="26"/>
    </row>
    <row r="1865" spans="1:10">
      <c r="A1865" s="210">
        <v>451</v>
      </c>
      <c r="B1865" s="211" t="s">
        <v>75</v>
      </c>
      <c r="C1865" s="30">
        <f t="shared" ref="C1865" si="1835">C1866</f>
        <v>0</v>
      </c>
      <c r="D1865" s="30">
        <v>0</v>
      </c>
      <c r="F1865" s="30">
        <f t="shared" ref="F1865:H1865" si="1836">F1866</f>
        <v>0</v>
      </c>
      <c r="G1865" s="30">
        <f t="shared" si="1836"/>
        <v>0</v>
      </c>
      <c r="H1865" s="30">
        <f t="shared" si="1836"/>
        <v>0</v>
      </c>
      <c r="I1865" s="34">
        <v>3</v>
      </c>
      <c r="J1865" s="26"/>
    </row>
    <row r="1866" spans="1:10">
      <c r="A1866" s="212">
        <v>4511</v>
      </c>
      <c r="B1866" s="213" t="s">
        <v>75</v>
      </c>
      <c r="C1866" s="157"/>
      <c r="D1866" s="175">
        <v>0</v>
      </c>
      <c r="F1866" s="639"/>
      <c r="G1866" s="639"/>
      <c r="H1866" s="639"/>
      <c r="I1866" s="34">
        <v>4</v>
      </c>
      <c r="J1866" s="26"/>
    </row>
    <row r="1867" spans="1:10">
      <c r="A1867" s="210">
        <v>452</v>
      </c>
      <c r="B1867" s="211" t="s">
        <v>89</v>
      </c>
      <c r="C1867" s="158">
        <f t="shared" ref="C1867" si="1837">C1868</f>
        <v>0</v>
      </c>
      <c r="D1867" s="648">
        <v>0</v>
      </c>
      <c r="F1867" s="648">
        <f t="shared" ref="F1867:H1867" si="1838">F1868</f>
        <v>0</v>
      </c>
      <c r="G1867" s="648">
        <f t="shared" si="1838"/>
        <v>0</v>
      </c>
      <c r="H1867" s="648">
        <f t="shared" si="1838"/>
        <v>0</v>
      </c>
      <c r="I1867" s="295">
        <v>3</v>
      </c>
      <c r="J1867" s="218"/>
    </row>
    <row r="1868" spans="1:10">
      <c r="A1868" s="212">
        <v>4521</v>
      </c>
      <c r="B1868" s="213" t="s">
        <v>89</v>
      </c>
      <c r="C1868" s="157"/>
      <c r="D1868" s="175">
        <v>0</v>
      </c>
      <c r="F1868" s="639"/>
      <c r="G1868" s="639"/>
      <c r="H1868" s="639"/>
      <c r="I1868" s="34">
        <v>4</v>
      </c>
      <c r="J1868" s="26"/>
    </row>
    <row r="1869" spans="1:10" ht="28.5">
      <c r="A1869" s="352">
        <v>71</v>
      </c>
      <c r="B1869" s="207" t="s">
        <v>349</v>
      </c>
      <c r="C1869" s="353">
        <f t="shared" ref="C1869:C1871" si="1839">C1870</f>
        <v>1181</v>
      </c>
      <c r="D1869" s="651">
        <v>1181</v>
      </c>
      <c r="F1869" s="651">
        <f t="shared" ref="F1869:H1871" si="1840">F1870</f>
        <v>0</v>
      </c>
      <c r="G1869" s="651">
        <f t="shared" si="1840"/>
        <v>0</v>
      </c>
      <c r="H1869" s="651">
        <f t="shared" si="1840"/>
        <v>0</v>
      </c>
      <c r="I1869" s="34" t="s">
        <v>145</v>
      </c>
      <c r="J1869" s="26"/>
    </row>
    <row r="1870" spans="1:10" ht="28.5">
      <c r="A1870" s="354">
        <v>42</v>
      </c>
      <c r="B1870" s="209" t="s">
        <v>30</v>
      </c>
      <c r="C1870" s="355">
        <f t="shared" si="1839"/>
        <v>1181</v>
      </c>
      <c r="D1870" s="652">
        <v>1181</v>
      </c>
      <c r="F1870" s="652">
        <f t="shared" si="1840"/>
        <v>0</v>
      </c>
      <c r="G1870" s="652">
        <f t="shared" si="1840"/>
        <v>0</v>
      </c>
      <c r="H1870" s="652">
        <f t="shared" si="1840"/>
        <v>0</v>
      </c>
      <c r="I1870" s="34">
        <v>2</v>
      </c>
      <c r="J1870" s="26"/>
    </row>
    <row r="1871" spans="1:10">
      <c r="A1871" s="344">
        <v>421</v>
      </c>
      <c r="B1871" s="211" t="s">
        <v>96</v>
      </c>
      <c r="C1871" s="158">
        <f t="shared" si="1839"/>
        <v>1181</v>
      </c>
      <c r="D1871" s="648">
        <v>1181</v>
      </c>
      <c r="F1871" s="648">
        <f t="shared" si="1840"/>
        <v>0</v>
      </c>
      <c r="G1871" s="648">
        <f t="shared" si="1840"/>
        <v>0</v>
      </c>
      <c r="H1871" s="648">
        <f t="shared" si="1840"/>
        <v>0</v>
      </c>
      <c r="I1871" s="34">
        <v>3</v>
      </c>
      <c r="J1871" s="26"/>
    </row>
    <row r="1872" spans="1:10">
      <c r="A1872" s="347">
        <v>4214</v>
      </c>
      <c r="B1872" s="213" t="s">
        <v>158</v>
      </c>
      <c r="C1872" s="157">
        <v>1181</v>
      </c>
      <c r="D1872" s="175">
        <v>1181</v>
      </c>
      <c r="F1872" s="639"/>
      <c r="G1872" s="639"/>
      <c r="H1872" s="639"/>
      <c r="I1872" s="34">
        <v>4</v>
      </c>
      <c r="J1872" s="26"/>
    </row>
    <row r="1873" spans="1:10" ht="28.5">
      <c r="A1873" s="203" t="s">
        <v>210</v>
      </c>
      <c r="B1873" s="204" t="s">
        <v>176</v>
      </c>
      <c r="C1873" s="205">
        <f t="shared" ref="C1873" si="1841">C1874+C1881+C1907</f>
        <v>0</v>
      </c>
      <c r="D1873" s="205">
        <v>0</v>
      </c>
      <c r="F1873" s="205">
        <f t="shared" ref="F1873:G1873" si="1842">F1874+F1881+F1907</f>
        <v>0</v>
      </c>
      <c r="G1873" s="205">
        <f t="shared" si="1842"/>
        <v>0</v>
      </c>
      <c r="H1873" s="205">
        <f t="shared" ref="H1873" si="1843">H1874+H1881+H1907</f>
        <v>0</v>
      </c>
      <c r="I1873" s="34" t="s">
        <v>8</v>
      </c>
      <c r="J1873" s="26"/>
    </row>
    <row r="1874" spans="1:10">
      <c r="A1874" s="206">
        <v>11</v>
      </c>
      <c r="B1874" s="207" t="s">
        <v>14</v>
      </c>
      <c r="C1874" s="31">
        <f t="shared" ref="C1874" si="1844">C1875+C1878</f>
        <v>0</v>
      </c>
      <c r="D1874" s="31">
        <v>0</v>
      </c>
      <c r="F1874" s="31">
        <f t="shared" ref="F1874:G1874" si="1845">F1875+F1878</f>
        <v>0</v>
      </c>
      <c r="G1874" s="31">
        <f t="shared" si="1845"/>
        <v>0</v>
      </c>
      <c r="H1874" s="31">
        <f t="shared" ref="H1874" si="1846">H1875+H1878</f>
        <v>0</v>
      </c>
      <c r="I1874" s="34" t="s">
        <v>15</v>
      </c>
      <c r="J1874" s="26"/>
    </row>
    <row r="1875" spans="1:10">
      <c r="A1875" s="208">
        <v>32</v>
      </c>
      <c r="B1875" s="209" t="s">
        <v>16</v>
      </c>
      <c r="C1875" s="182">
        <f t="shared" ref="C1875:C1876" si="1847">C1876</f>
        <v>0</v>
      </c>
      <c r="D1875" s="32">
        <v>0</v>
      </c>
      <c r="F1875" s="32">
        <f t="shared" ref="F1875:H1876" si="1848">F1876</f>
        <v>0</v>
      </c>
      <c r="G1875" s="32">
        <f t="shared" si="1848"/>
        <v>0</v>
      </c>
      <c r="H1875" s="32">
        <f t="shared" si="1848"/>
        <v>0</v>
      </c>
      <c r="I1875" s="34">
        <v>2</v>
      </c>
      <c r="J1875" s="26"/>
    </row>
    <row r="1876" spans="1:10">
      <c r="A1876" s="210">
        <v>323</v>
      </c>
      <c r="B1876" s="211" t="s">
        <v>17</v>
      </c>
      <c r="C1876" s="30">
        <f t="shared" si="1847"/>
        <v>0</v>
      </c>
      <c r="D1876" s="30">
        <v>0</v>
      </c>
      <c r="F1876" s="30">
        <f t="shared" si="1848"/>
        <v>0</v>
      </c>
      <c r="G1876" s="30">
        <f t="shared" si="1848"/>
        <v>0</v>
      </c>
      <c r="H1876" s="30">
        <f t="shared" si="1848"/>
        <v>0</v>
      </c>
      <c r="I1876" s="34">
        <v>3</v>
      </c>
      <c r="J1876" s="26"/>
    </row>
    <row r="1877" spans="1:10">
      <c r="A1877" s="212">
        <v>3237</v>
      </c>
      <c r="B1877" s="216" t="s">
        <v>20</v>
      </c>
      <c r="C1877" s="29"/>
      <c r="D1877" s="175">
        <v>0</v>
      </c>
      <c r="F1877" s="175"/>
      <c r="G1877" s="175"/>
      <c r="H1877" s="175"/>
      <c r="I1877" s="34">
        <v>4</v>
      </c>
      <c r="J1877" s="26"/>
    </row>
    <row r="1878" spans="1:10" ht="28.5">
      <c r="A1878" s="208">
        <v>42</v>
      </c>
      <c r="B1878" s="209" t="s">
        <v>30</v>
      </c>
      <c r="C1878" s="182">
        <v>0</v>
      </c>
      <c r="D1878" s="32">
        <v>0</v>
      </c>
      <c r="F1878" s="32">
        <v>0</v>
      </c>
      <c r="G1878" s="32">
        <v>0</v>
      </c>
      <c r="H1878" s="32">
        <v>0</v>
      </c>
      <c r="I1878" s="34">
        <v>2</v>
      </c>
      <c r="J1878" s="26"/>
    </row>
    <row r="1879" spans="1:10">
      <c r="A1879" s="210">
        <v>422</v>
      </c>
      <c r="B1879" s="211" t="s">
        <v>57</v>
      </c>
      <c r="C1879" s="30">
        <v>0</v>
      </c>
      <c r="D1879" s="30">
        <v>0</v>
      </c>
      <c r="F1879" s="30">
        <v>0</v>
      </c>
      <c r="G1879" s="30">
        <v>0</v>
      </c>
      <c r="H1879" s="30">
        <v>0</v>
      </c>
      <c r="I1879" s="34">
        <v>3</v>
      </c>
      <c r="J1879" s="26"/>
    </row>
    <row r="1880" spans="1:10">
      <c r="A1880" s="212">
        <v>4224</v>
      </c>
      <c r="B1880" s="213" t="s">
        <v>58</v>
      </c>
      <c r="C1880" s="157"/>
      <c r="D1880" s="175">
        <v>0</v>
      </c>
      <c r="F1880" s="639"/>
      <c r="G1880" s="639"/>
      <c r="H1880" s="639"/>
      <c r="I1880" s="34">
        <v>4</v>
      </c>
      <c r="J1880" s="26"/>
    </row>
    <row r="1881" spans="1:10">
      <c r="A1881" s="206">
        <v>12</v>
      </c>
      <c r="B1881" s="207" t="s">
        <v>61</v>
      </c>
      <c r="C1881" s="31">
        <f t="shared" ref="C1881" si="1849">C1882+C1887+C1900+C1904</f>
        <v>0</v>
      </c>
      <c r="D1881" s="31">
        <v>0</v>
      </c>
      <c r="F1881" s="31">
        <f t="shared" ref="F1881:G1881" si="1850">F1882+F1887+F1900+F1904</f>
        <v>0</v>
      </c>
      <c r="G1881" s="31">
        <f t="shared" si="1850"/>
        <v>0</v>
      </c>
      <c r="H1881" s="31">
        <f t="shared" ref="H1881" si="1851">H1882+H1887+H1900+H1904</f>
        <v>0</v>
      </c>
      <c r="I1881" s="34" t="s">
        <v>62</v>
      </c>
      <c r="J1881" s="26"/>
    </row>
    <row r="1882" spans="1:10">
      <c r="A1882" s="208">
        <v>31</v>
      </c>
      <c r="B1882" s="209" t="s">
        <v>44</v>
      </c>
      <c r="C1882" s="182">
        <f t="shared" ref="C1882" si="1852">C1883+C1885</f>
        <v>0</v>
      </c>
      <c r="D1882" s="32">
        <v>0</v>
      </c>
      <c r="F1882" s="32">
        <f t="shared" ref="F1882:G1882" si="1853">F1883+F1885</f>
        <v>0</v>
      </c>
      <c r="G1882" s="32">
        <f t="shared" si="1853"/>
        <v>0</v>
      </c>
      <c r="H1882" s="32">
        <f t="shared" ref="H1882" si="1854">H1883+H1885</f>
        <v>0</v>
      </c>
      <c r="I1882" s="34">
        <v>2</v>
      </c>
      <c r="J1882" s="26"/>
    </row>
    <row r="1883" spans="1:10">
      <c r="A1883" s="210">
        <v>311</v>
      </c>
      <c r="B1883" s="211" t="s">
        <v>45</v>
      </c>
      <c r="C1883" s="30">
        <f t="shared" ref="C1883" si="1855">C1884</f>
        <v>0</v>
      </c>
      <c r="D1883" s="30">
        <v>0</v>
      </c>
      <c r="F1883" s="30">
        <f t="shared" ref="F1883:H1883" si="1856">F1884</f>
        <v>0</v>
      </c>
      <c r="G1883" s="30">
        <f t="shared" si="1856"/>
        <v>0</v>
      </c>
      <c r="H1883" s="30">
        <f t="shared" si="1856"/>
        <v>0</v>
      </c>
      <c r="I1883" s="34">
        <v>3</v>
      </c>
      <c r="J1883" s="26"/>
    </row>
    <row r="1884" spans="1:10">
      <c r="A1884" s="212">
        <v>3111</v>
      </c>
      <c r="B1884" s="216" t="s">
        <v>46</v>
      </c>
      <c r="C1884" s="29"/>
      <c r="D1884" s="175">
        <v>0</v>
      </c>
      <c r="F1884" s="175"/>
      <c r="G1884" s="175"/>
      <c r="H1884" s="175"/>
      <c r="I1884" s="34">
        <v>4</v>
      </c>
      <c r="J1884" s="26"/>
    </row>
    <row r="1885" spans="1:10">
      <c r="A1885" s="210">
        <v>313</v>
      </c>
      <c r="B1885" s="211" t="s">
        <v>48</v>
      </c>
      <c r="C1885" s="30">
        <f t="shared" ref="C1885" si="1857">C1886</f>
        <v>0</v>
      </c>
      <c r="D1885" s="30">
        <v>0</v>
      </c>
      <c r="F1885" s="30">
        <f t="shared" ref="F1885:H1885" si="1858">F1886</f>
        <v>0</v>
      </c>
      <c r="G1885" s="30">
        <f t="shared" si="1858"/>
        <v>0</v>
      </c>
      <c r="H1885" s="30">
        <f t="shared" si="1858"/>
        <v>0</v>
      </c>
      <c r="I1885" s="34">
        <v>3</v>
      </c>
      <c r="J1885" s="26"/>
    </row>
    <row r="1886" spans="1:10">
      <c r="A1886" s="212">
        <v>3132</v>
      </c>
      <c r="B1886" s="216" t="s">
        <v>49</v>
      </c>
      <c r="C1886" s="29"/>
      <c r="D1886" s="175">
        <v>0</v>
      </c>
      <c r="F1886" s="175"/>
      <c r="G1886" s="175"/>
      <c r="H1886" s="175"/>
      <c r="I1886" s="34">
        <v>4</v>
      </c>
      <c r="J1886" s="26"/>
    </row>
    <row r="1887" spans="1:10">
      <c r="A1887" s="208">
        <v>32</v>
      </c>
      <c r="B1887" s="209" t="s">
        <v>16</v>
      </c>
      <c r="C1887" s="182">
        <f t="shared" ref="C1887" si="1859">C1888+C1891+C1893+C1898</f>
        <v>0</v>
      </c>
      <c r="D1887" s="32">
        <v>0</v>
      </c>
      <c r="F1887" s="32">
        <f t="shared" ref="F1887:G1887" si="1860">F1888+F1891+F1893+F1898</f>
        <v>0</v>
      </c>
      <c r="G1887" s="32">
        <f t="shared" si="1860"/>
        <v>0</v>
      </c>
      <c r="H1887" s="32">
        <f t="shared" ref="H1887" si="1861">H1888+H1891+H1893+H1898</f>
        <v>0</v>
      </c>
      <c r="I1887" s="34">
        <v>2</v>
      </c>
      <c r="J1887" s="26"/>
    </row>
    <row r="1888" spans="1:10">
      <c r="A1888" s="210">
        <v>321</v>
      </c>
      <c r="B1888" s="211" t="s">
        <v>27</v>
      </c>
      <c r="C1888" s="30">
        <f t="shared" ref="C1888" si="1862">C1889+C1890</f>
        <v>0</v>
      </c>
      <c r="D1888" s="30">
        <v>0</v>
      </c>
      <c r="F1888" s="30">
        <f t="shared" ref="F1888:G1888" si="1863">F1889+F1890</f>
        <v>0</v>
      </c>
      <c r="G1888" s="30">
        <f t="shared" si="1863"/>
        <v>0</v>
      </c>
      <c r="H1888" s="30">
        <f t="shared" ref="H1888" si="1864">H1889+H1890</f>
        <v>0</v>
      </c>
      <c r="I1888" s="34">
        <v>3</v>
      </c>
      <c r="J1888" s="26"/>
    </row>
    <row r="1889" spans="1:10" ht="28.5">
      <c r="A1889" s="212">
        <v>3212</v>
      </c>
      <c r="B1889" s="216" t="s">
        <v>50</v>
      </c>
      <c r="C1889" s="29"/>
      <c r="D1889" s="175">
        <v>0</v>
      </c>
      <c r="F1889" s="175"/>
      <c r="G1889" s="175"/>
      <c r="H1889" s="175"/>
      <c r="I1889" s="34">
        <v>4</v>
      </c>
      <c r="J1889" s="26"/>
    </row>
    <row r="1890" spans="1:10">
      <c r="A1890" s="212">
        <v>3213</v>
      </c>
      <c r="B1890" s="216" t="s">
        <v>54</v>
      </c>
      <c r="C1890" s="29"/>
      <c r="D1890" s="175">
        <v>0</v>
      </c>
      <c r="F1890" s="175"/>
      <c r="G1890" s="175"/>
      <c r="H1890" s="175"/>
      <c r="I1890" s="214">
        <v>4</v>
      </c>
      <c r="J1890" s="218"/>
    </row>
    <row r="1891" spans="1:10">
      <c r="A1891" s="210">
        <v>322</v>
      </c>
      <c r="B1891" s="211" t="s">
        <v>42</v>
      </c>
      <c r="C1891" s="30">
        <f t="shared" ref="C1891" si="1865">SUM(C1892:C1892)</f>
        <v>0</v>
      </c>
      <c r="D1891" s="30">
        <v>0</v>
      </c>
      <c r="F1891" s="30">
        <f t="shared" ref="F1891:H1891" si="1866">SUM(F1892:F1892)</f>
        <v>0</v>
      </c>
      <c r="G1891" s="30">
        <f t="shared" si="1866"/>
        <v>0</v>
      </c>
      <c r="H1891" s="30">
        <f t="shared" si="1866"/>
        <v>0</v>
      </c>
      <c r="I1891" s="34">
        <v>3</v>
      </c>
      <c r="J1891" s="26"/>
    </row>
    <row r="1892" spans="1:10">
      <c r="A1892" s="212">
        <v>3221</v>
      </c>
      <c r="B1892" s="216" t="s">
        <v>43</v>
      </c>
      <c r="C1892" s="29"/>
      <c r="D1892" s="175">
        <v>0</v>
      </c>
      <c r="F1892" s="175"/>
      <c r="G1892" s="175"/>
      <c r="H1892" s="175"/>
      <c r="I1892" s="34">
        <v>4</v>
      </c>
      <c r="J1892" s="218"/>
    </row>
    <row r="1893" spans="1:10">
      <c r="A1893" s="210">
        <v>323</v>
      </c>
      <c r="B1893" s="211" t="s">
        <v>17</v>
      </c>
      <c r="C1893" s="30">
        <f t="shared" ref="C1893" si="1867">SUM(C1894:C1897)</f>
        <v>0</v>
      </c>
      <c r="D1893" s="30">
        <v>0</v>
      </c>
      <c r="F1893" s="30">
        <f t="shared" ref="F1893:G1893" si="1868">SUM(F1894:F1897)</f>
        <v>0</v>
      </c>
      <c r="G1893" s="30">
        <f t="shared" si="1868"/>
        <v>0</v>
      </c>
      <c r="H1893" s="30">
        <f t="shared" ref="H1893" si="1869">SUM(H1894:H1897)</f>
        <v>0</v>
      </c>
      <c r="I1893" s="34">
        <v>3</v>
      </c>
      <c r="J1893" s="26"/>
    </row>
    <row r="1894" spans="1:10">
      <c r="A1894" s="212">
        <v>3233</v>
      </c>
      <c r="B1894" s="213" t="s">
        <v>19</v>
      </c>
      <c r="C1894" s="157"/>
      <c r="D1894" s="175">
        <v>0</v>
      </c>
      <c r="F1894" s="639"/>
      <c r="G1894" s="639"/>
      <c r="H1894" s="639"/>
      <c r="I1894" s="34">
        <v>4</v>
      </c>
      <c r="J1894" s="218"/>
    </row>
    <row r="1895" spans="1:10">
      <c r="A1895" s="212">
        <v>3234</v>
      </c>
      <c r="B1895" s="213" t="s">
        <v>111</v>
      </c>
      <c r="C1895" s="157"/>
      <c r="D1895" s="175">
        <v>0</v>
      </c>
      <c r="F1895" s="639"/>
      <c r="G1895" s="639"/>
      <c r="H1895" s="639"/>
      <c r="I1895" s="214">
        <v>4</v>
      </c>
      <c r="J1895" s="218"/>
    </row>
    <row r="1896" spans="1:10">
      <c r="A1896" s="212">
        <v>3237</v>
      </c>
      <c r="B1896" s="213" t="s">
        <v>20</v>
      </c>
      <c r="C1896" s="157"/>
      <c r="D1896" s="175">
        <v>0</v>
      </c>
      <c r="F1896" s="639"/>
      <c r="G1896" s="639"/>
      <c r="H1896" s="639"/>
      <c r="I1896" s="34">
        <v>4</v>
      </c>
      <c r="J1896" s="218"/>
    </row>
    <row r="1897" spans="1:10">
      <c r="A1897" s="212">
        <v>3239</v>
      </c>
      <c r="B1897" s="216" t="s">
        <v>21</v>
      </c>
      <c r="C1897" s="29"/>
      <c r="D1897" s="175">
        <v>0</v>
      </c>
      <c r="F1897" s="175"/>
      <c r="G1897" s="175"/>
      <c r="H1897" s="175"/>
      <c r="I1897" s="34">
        <v>4</v>
      </c>
      <c r="J1897" s="218"/>
    </row>
    <row r="1898" spans="1:10">
      <c r="A1898" s="210">
        <v>329</v>
      </c>
      <c r="B1898" s="211" t="s">
        <v>23</v>
      </c>
      <c r="C1898" s="30">
        <f t="shared" ref="C1898" si="1870">C1899</f>
        <v>0</v>
      </c>
      <c r="D1898" s="30">
        <v>0</v>
      </c>
      <c r="F1898" s="30">
        <f t="shared" ref="F1898:H1898" si="1871">F1899</f>
        <v>0</v>
      </c>
      <c r="G1898" s="30">
        <f t="shared" si="1871"/>
        <v>0</v>
      </c>
      <c r="H1898" s="30">
        <f t="shared" si="1871"/>
        <v>0</v>
      </c>
      <c r="I1898" s="34">
        <v>3</v>
      </c>
      <c r="J1898" s="26"/>
    </row>
    <row r="1899" spans="1:10">
      <c r="A1899" s="212">
        <v>3295</v>
      </c>
      <c r="B1899" s="216" t="s">
        <v>113</v>
      </c>
      <c r="C1899" s="29"/>
      <c r="D1899" s="175">
        <v>0</v>
      </c>
      <c r="F1899" s="175"/>
      <c r="G1899" s="175"/>
      <c r="H1899" s="175"/>
      <c r="I1899" s="34">
        <v>4</v>
      </c>
      <c r="J1899" s="218"/>
    </row>
    <row r="1900" spans="1:10" ht="28.5">
      <c r="A1900" s="208">
        <v>42</v>
      </c>
      <c r="B1900" s="209" t="s">
        <v>30</v>
      </c>
      <c r="C1900" s="182">
        <f t="shared" ref="C1900" si="1872">C1901</f>
        <v>0</v>
      </c>
      <c r="D1900" s="32">
        <v>0</v>
      </c>
      <c r="F1900" s="32">
        <f t="shared" ref="F1900:H1900" si="1873">F1901</f>
        <v>0</v>
      </c>
      <c r="G1900" s="32">
        <f t="shared" si="1873"/>
        <v>0</v>
      </c>
      <c r="H1900" s="32">
        <f t="shared" si="1873"/>
        <v>0</v>
      </c>
      <c r="I1900" s="34">
        <v>2</v>
      </c>
      <c r="J1900" s="26"/>
    </row>
    <row r="1901" spans="1:10">
      <c r="A1901" s="210">
        <v>422</v>
      </c>
      <c r="B1901" s="211" t="s">
        <v>57</v>
      </c>
      <c r="C1901" s="30">
        <f t="shared" ref="C1901" si="1874">SUM(C1902:C1903)</f>
        <v>0</v>
      </c>
      <c r="D1901" s="30">
        <v>0</v>
      </c>
      <c r="F1901" s="30">
        <f t="shared" ref="F1901:G1901" si="1875">SUM(F1902:F1903)</f>
        <v>0</v>
      </c>
      <c r="G1901" s="30">
        <f t="shared" si="1875"/>
        <v>0</v>
      </c>
      <c r="H1901" s="30">
        <f t="shared" ref="H1901" si="1876">SUM(H1902:H1903)</f>
        <v>0</v>
      </c>
      <c r="I1901" s="34">
        <v>3</v>
      </c>
      <c r="J1901" s="26"/>
    </row>
    <row r="1902" spans="1:10">
      <c r="A1902" s="212">
        <v>4221</v>
      </c>
      <c r="B1902" s="213" t="s">
        <v>65</v>
      </c>
      <c r="C1902" s="157"/>
      <c r="D1902" s="175">
        <v>0</v>
      </c>
      <c r="F1902" s="639"/>
      <c r="G1902" s="639"/>
      <c r="H1902" s="639"/>
      <c r="I1902" s="34">
        <v>4</v>
      </c>
      <c r="J1902" s="26"/>
    </row>
    <row r="1903" spans="1:10">
      <c r="A1903" s="212">
        <v>4224</v>
      </c>
      <c r="B1903" s="213" t="s">
        <v>58</v>
      </c>
      <c r="C1903" s="157"/>
      <c r="D1903" s="175">
        <v>0</v>
      </c>
      <c r="F1903" s="639"/>
      <c r="G1903" s="639"/>
      <c r="H1903" s="639"/>
      <c r="I1903" s="34">
        <v>4</v>
      </c>
      <c r="J1903" s="218"/>
    </row>
    <row r="1904" spans="1:10" ht="28.5">
      <c r="A1904" s="208">
        <v>45</v>
      </c>
      <c r="B1904" s="209" t="s">
        <v>74</v>
      </c>
      <c r="C1904" s="182">
        <f t="shared" ref="C1904:C1905" si="1877">C1905</f>
        <v>0</v>
      </c>
      <c r="D1904" s="32">
        <v>0</v>
      </c>
      <c r="F1904" s="32">
        <f t="shared" ref="F1904:H1905" si="1878">F1905</f>
        <v>0</v>
      </c>
      <c r="G1904" s="32">
        <f t="shared" si="1878"/>
        <v>0</v>
      </c>
      <c r="H1904" s="32">
        <f t="shared" si="1878"/>
        <v>0</v>
      </c>
      <c r="I1904" s="34">
        <v>2</v>
      </c>
      <c r="J1904" s="26"/>
    </row>
    <row r="1905" spans="1:10">
      <c r="A1905" s="210">
        <v>451</v>
      </c>
      <c r="B1905" s="211" t="s">
        <v>75</v>
      </c>
      <c r="C1905" s="30">
        <f t="shared" si="1877"/>
        <v>0</v>
      </c>
      <c r="D1905" s="30">
        <v>0</v>
      </c>
      <c r="F1905" s="30">
        <f t="shared" si="1878"/>
        <v>0</v>
      </c>
      <c r="G1905" s="30">
        <f t="shared" si="1878"/>
        <v>0</v>
      </c>
      <c r="H1905" s="30">
        <f t="shared" si="1878"/>
        <v>0</v>
      </c>
      <c r="I1905" s="34">
        <v>3</v>
      </c>
      <c r="J1905" s="26"/>
    </row>
    <row r="1906" spans="1:10">
      <c r="A1906" s="212">
        <v>4511</v>
      </c>
      <c r="B1906" s="216" t="s">
        <v>75</v>
      </c>
      <c r="C1906" s="29"/>
      <c r="D1906" s="175">
        <v>0</v>
      </c>
      <c r="F1906" s="175"/>
      <c r="G1906" s="175"/>
      <c r="H1906" s="175"/>
      <c r="I1906" s="34">
        <v>4</v>
      </c>
      <c r="J1906" s="26"/>
    </row>
    <row r="1907" spans="1:10">
      <c r="A1907" s="206">
        <v>563</v>
      </c>
      <c r="B1907" s="207" t="s">
        <v>326</v>
      </c>
      <c r="C1907" s="31">
        <f t="shared" ref="C1907" si="1879">C1908+C1913+C1926+C1930</f>
        <v>0</v>
      </c>
      <c r="D1907" s="31">
        <v>0</v>
      </c>
      <c r="F1907" s="31">
        <f t="shared" ref="F1907:G1907" si="1880">F1908+F1913+F1926+F1930</f>
        <v>0</v>
      </c>
      <c r="G1907" s="31">
        <f t="shared" si="1880"/>
        <v>0</v>
      </c>
      <c r="H1907" s="31">
        <f t="shared" ref="H1907" si="1881">H1908+H1913+H1926+H1930</f>
        <v>0</v>
      </c>
      <c r="I1907" s="34" t="s">
        <v>104</v>
      </c>
      <c r="J1907" s="26"/>
    </row>
    <row r="1908" spans="1:10">
      <c r="A1908" s="208">
        <v>31</v>
      </c>
      <c r="B1908" s="209" t="s">
        <v>44</v>
      </c>
      <c r="C1908" s="182">
        <f t="shared" ref="C1908" si="1882">C1909+C1911</f>
        <v>0</v>
      </c>
      <c r="D1908" s="32">
        <v>0</v>
      </c>
      <c r="F1908" s="32">
        <f t="shared" ref="F1908:G1908" si="1883">F1909+F1911</f>
        <v>0</v>
      </c>
      <c r="G1908" s="32">
        <f t="shared" si="1883"/>
        <v>0</v>
      </c>
      <c r="H1908" s="32">
        <f t="shared" ref="H1908" si="1884">H1909+H1911</f>
        <v>0</v>
      </c>
      <c r="I1908" s="34">
        <v>2</v>
      </c>
      <c r="J1908" s="26"/>
    </row>
    <row r="1909" spans="1:10">
      <c r="A1909" s="210">
        <v>311</v>
      </c>
      <c r="B1909" s="211" t="s">
        <v>45</v>
      </c>
      <c r="C1909" s="30">
        <f t="shared" ref="C1909" si="1885">C1910</f>
        <v>0</v>
      </c>
      <c r="D1909" s="30">
        <v>0</v>
      </c>
      <c r="F1909" s="30">
        <f t="shared" ref="F1909:H1909" si="1886">F1910</f>
        <v>0</v>
      </c>
      <c r="G1909" s="30">
        <f t="shared" si="1886"/>
        <v>0</v>
      </c>
      <c r="H1909" s="30">
        <f t="shared" si="1886"/>
        <v>0</v>
      </c>
      <c r="I1909" s="34">
        <v>3</v>
      </c>
      <c r="J1909" s="26"/>
    </row>
    <row r="1910" spans="1:10">
      <c r="A1910" s="212">
        <v>3111</v>
      </c>
      <c r="B1910" s="216" t="s">
        <v>46</v>
      </c>
      <c r="C1910" s="29"/>
      <c r="D1910" s="175">
        <v>0</v>
      </c>
      <c r="F1910" s="175"/>
      <c r="G1910" s="175"/>
      <c r="H1910" s="175"/>
      <c r="I1910" s="34">
        <v>4</v>
      </c>
      <c r="J1910" s="26"/>
    </row>
    <row r="1911" spans="1:10">
      <c r="A1911" s="210">
        <v>313</v>
      </c>
      <c r="B1911" s="211" t="s">
        <v>48</v>
      </c>
      <c r="C1911" s="30">
        <f t="shared" ref="C1911" si="1887">C1912</f>
        <v>0</v>
      </c>
      <c r="D1911" s="30">
        <v>0</v>
      </c>
      <c r="F1911" s="30">
        <f t="shared" ref="F1911:H1911" si="1888">F1912</f>
        <v>0</v>
      </c>
      <c r="G1911" s="30">
        <f t="shared" si="1888"/>
        <v>0</v>
      </c>
      <c r="H1911" s="30">
        <f t="shared" si="1888"/>
        <v>0</v>
      </c>
      <c r="I1911" s="34">
        <v>3</v>
      </c>
      <c r="J1911" s="26"/>
    </row>
    <row r="1912" spans="1:10">
      <c r="A1912" s="212">
        <v>3132</v>
      </c>
      <c r="B1912" s="216" t="s">
        <v>49</v>
      </c>
      <c r="C1912" s="29"/>
      <c r="D1912" s="175">
        <v>0</v>
      </c>
      <c r="F1912" s="175"/>
      <c r="G1912" s="175"/>
      <c r="H1912" s="175"/>
      <c r="I1912" s="34">
        <v>4</v>
      </c>
      <c r="J1912" s="26"/>
    </row>
    <row r="1913" spans="1:10">
      <c r="A1913" s="208">
        <v>32</v>
      </c>
      <c r="B1913" s="209" t="s">
        <v>16</v>
      </c>
      <c r="C1913" s="182">
        <f t="shared" ref="C1913" si="1889">C1914+C1917+C1924+C1919</f>
        <v>0</v>
      </c>
      <c r="D1913" s="32">
        <v>0</v>
      </c>
      <c r="F1913" s="32">
        <f t="shared" ref="F1913:G1913" si="1890">F1914+F1917+F1924+F1919</f>
        <v>0</v>
      </c>
      <c r="G1913" s="32">
        <f t="shared" si="1890"/>
        <v>0</v>
      </c>
      <c r="H1913" s="32">
        <f t="shared" ref="H1913" si="1891">H1914+H1917+H1924+H1919</f>
        <v>0</v>
      </c>
      <c r="I1913" s="34">
        <v>2</v>
      </c>
      <c r="J1913" s="26"/>
    </row>
    <row r="1914" spans="1:10">
      <c r="A1914" s="210">
        <v>321</v>
      </c>
      <c r="B1914" s="211" t="s">
        <v>27</v>
      </c>
      <c r="C1914" s="30">
        <f t="shared" ref="C1914" si="1892">C1915+C1916</f>
        <v>0</v>
      </c>
      <c r="D1914" s="30">
        <v>0</v>
      </c>
      <c r="F1914" s="30">
        <f t="shared" ref="F1914:G1914" si="1893">F1915+F1916</f>
        <v>0</v>
      </c>
      <c r="G1914" s="30">
        <f t="shared" si="1893"/>
        <v>0</v>
      </c>
      <c r="H1914" s="30">
        <f t="shared" ref="H1914" si="1894">H1915+H1916</f>
        <v>0</v>
      </c>
      <c r="I1914" s="34">
        <v>3</v>
      </c>
      <c r="J1914" s="26"/>
    </row>
    <row r="1915" spans="1:10" ht="28.5">
      <c r="A1915" s="212">
        <v>3212</v>
      </c>
      <c r="B1915" s="216" t="s">
        <v>50</v>
      </c>
      <c r="C1915" s="29"/>
      <c r="D1915" s="175">
        <v>0</v>
      </c>
      <c r="F1915" s="175"/>
      <c r="G1915" s="175"/>
      <c r="H1915" s="175"/>
      <c r="I1915" s="34">
        <v>4</v>
      </c>
      <c r="J1915" s="26"/>
    </row>
    <row r="1916" spans="1:10">
      <c r="A1916" s="212">
        <v>3213</v>
      </c>
      <c r="B1916" s="216" t="s">
        <v>54</v>
      </c>
      <c r="C1916" s="29"/>
      <c r="D1916" s="175">
        <v>0</v>
      </c>
      <c r="F1916" s="175"/>
      <c r="G1916" s="175"/>
      <c r="H1916" s="175"/>
      <c r="I1916" s="214">
        <v>4</v>
      </c>
      <c r="J1916" s="218"/>
    </row>
    <row r="1917" spans="1:10">
      <c r="A1917" s="210">
        <v>322</v>
      </c>
      <c r="B1917" s="211" t="s">
        <v>42</v>
      </c>
      <c r="C1917" s="30">
        <f t="shared" ref="C1917" si="1895">SUM(C1918:C1918)</f>
        <v>0</v>
      </c>
      <c r="D1917" s="30">
        <v>0</v>
      </c>
      <c r="F1917" s="30">
        <f t="shared" ref="F1917:H1917" si="1896">SUM(F1918:F1918)</f>
        <v>0</v>
      </c>
      <c r="G1917" s="30">
        <f t="shared" si="1896"/>
        <v>0</v>
      </c>
      <c r="H1917" s="30">
        <f t="shared" si="1896"/>
        <v>0</v>
      </c>
      <c r="I1917" s="34">
        <v>3</v>
      </c>
      <c r="J1917" s="26"/>
    </row>
    <row r="1918" spans="1:10">
      <c r="A1918" s="212">
        <v>3221</v>
      </c>
      <c r="B1918" s="216" t="s">
        <v>43</v>
      </c>
      <c r="C1918" s="29"/>
      <c r="D1918" s="175">
        <v>0</v>
      </c>
      <c r="F1918" s="175"/>
      <c r="G1918" s="175"/>
      <c r="H1918" s="175"/>
      <c r="I1918" s="34">
        <v>4</v>
      </c>
      <c r="J1918" s="26"/>
    </row>
    <row r="1919" spans="1:10">
      <c r="A1919" s="210">
        <v>323</v>
      </c>
      <c r="B1919" s="211" t="s">
        <v>17</v>
      </c>
      <c r="C1919" s="30">
        <f t="shared" ref="C1919" si="1897">SUM(C1920:C1923)</f>
        <v>0</v>
      </c>
      <c r="D1919" s="30">
        <v>0</v>
      </c>
      <c r="F1919" s="30">
        <f t="shared" ref="F1919:G1919" si="1898">SUM(F1920:F1923)</f>
        <v>0</v>
      </c>
      <c r="G1919" s="30">
        <f t="shared" si="1898"/>
        <v>0</v>
      </c>
      <c r="H1919" s="30">
        <f t="shared" ref="H1919" si="1899">SUM(H1920:H1923)</f>
        <v>0</v>
      </c>
      <c r="I1919" s="34">
        <v>3</v>
      </c>
      <c r="J1919" s="26"/>
    </row>
    <row r="1920" spans="1:10">
      <c r="A1920" s="212">
        <v>3233</v>
      </c>
      <c r="B1920" s="216" t="s">
        <v>19</v>
      </c>
      <c r="C1920" s="29"/>
      <c r="D1920" s="175">
        <v>0</v>
      </c>
      <c r="F1920" s="175"/>
      <c r="G1920" s="175"/>
      <c r="H1920" s="175"/>
      <c r="I1920" s="34">
        <v>4</v>
      </c>
      <c r="J1920" s="26"/>
    </row>
    <row r="1921" spans="1:10">
      <c r="A1921" s="212">
        <v>3234</v>
      </c>
      <c r="B1921" s="216" t="s">
        <v>111</v>
      </c>
      <c r="C1921" s="29"/>
      <c r="D1921" s="175">
        <v>0</v>
      </c>
      <c r="F1921" s="175"/>
      <c r="G1921" s="175"/>
      <c r="H1921" s="175"/>
      <c r="I1921" s="214">
        <v>4</v>
      </c>
      <c r="J1921" s="218"/>
    </row>
    <row r="1922" spans="1:10">
      <c r="A1922" s="212">
        <v>3237</v>
      </c>
      <c r="B1922" s="216" t="s">
        <v>20</v>
      </c>
      <c r="C1922" s="29"/>
      <c r="D1922" s="175">
        <v>0</v>
      </c>
      <c r="F1922" s="175"/>
      <c r="G1922" s="175"/>
      <c r="H1922" s="175"/>
      <c r="I1922" s="34">
        <v>4</v>
      </c>
      <c r="J1922" s="26"/>
    </row>
    <row r="1923" spans="1:10">
      <c r="A1923" s="212">
        <v>3239</v>
      </c>
      <c r="B1923" s="216" t="s">
        <v>21</v>
      </c>
      <c r="C1923" s="29"/>
      <c r="D1923" s="175">
        <v>0</v>
      </c>
      <c r="F1923" s="175"/>
      <c r="G1923" s="175"/>
      <c r="H1923" s="175"/>
      <c r="I1923" s="34">
        <v>4</v>
      </c>
      <c r="J1923" s="26"/>
    </row>
    <row r="1924" spans="1:10">
      <c r="A1924" s="210">
        <v>329</v>
      </c>
      <c r="B1924" s="211" t="s">
        <v>23</v>
      </c>
      <c r="C1924" s="30">
        <f t="shared" ref="C1924" si="1900">C1925</f>
        <v>0</v>
      </c>
      <c r="D1924" s="30">
        <v>0</v>
      </c>
      <c r="F1924" s="30">
        <f t="shared" ref="F1924:H1924" si="1901">F1925</f>
        <v>0</v>
      </c>
      <c r="G1924" s="30">
        <f t="shared" si="1901"/>
        <v>0</v>
      </c>
      <c r="H1924" s="30">
        <f t="shared" si="1901"/>
        <v>0</v>
      </c>
      <c r="I1924" s="34">
        <v>3</v>
      </c>
      <c r="J1924" s="26"/>
    </row>
    <row r="1925" spans="1:10">
      <c r="A1925" s="212">
        <v>3295</v>
      </c>
      <c r="B1925" s="216" t="s">
        <v>113</v>
      </c>
      <c r="C1925" s="29"/>
      <c r="D1925" s="175">
        <v>0</v>
      </c>
      <c r="F1925" s="175"/>
      <c r="G1925" s="175"/>
      <c r="H1925" s="175"/>
      <c r="I1925" s="34">
        <v>4</v>
      </c>
      <c r="J1925" s="26"/>
    </row>
    <row r="1926" spans="1:10" ht="28.5">
      <c r="A1926" s="208">
        <v>42</v>
      </c>
      <c r="B1926" s="209" t="s">
        <v>30</v>
      </c>
      <c r="C1926" s="182">
        <f t="shared" ref="C1926" si="1902">C1927</f>
        <v>0</v>
      </c>
      <c r="D1926" s="32">
        <v>0</v>
      </c>
      <c r="F1926" s="32">
        <f t="shared" ref="F1926:H1926" si="1903">F1927</f>
        <v>0</v>
      </c>
      <c r="G1926" s="32">
        <f t="shared" si="1903"/>
        <v>0</v>
      </c>
      <c r="H1926" s="32">
        <f t="shared" si="1903"/>
        <v>0</v>
      </c>
      <c r="I1926" s="34">
        <v>2</v>
      </c>
      <c r="J1926" s="26"/>
    </row>
    <row r="1927" spans="1:10">
      <c r="A1927" s="210">
        <v>422</v>
      </c>
      <c r="B1927" s="211" t="s">
        <v>57</v>
      </c>
      <c r="C1927" s="30">
        <f t="shared" ref="C1927" si="1904">SUM(C1928:C1929)</f>
        <v>0</v>
      </c>
      <c r="D1927" s="30">
        <v>0</v>
      </c>
      <c r="F1927" s="30">
        <f t="shared" ref="F1927:G1927" si="1905">SUM(F1928:F1929)</f>
        <v>0</v>
      </c>
      <c r="G1927" s="30">
        <f t="shared" si="1905"/>
        <v>0</v>
      </c>
      <c r="H1927" s="30">
        <f t="shared" ref="H1927" si="1906">SUM(H1928:H1929)</f>
        <v>0</v>
      </c>
      <c r="I1927" s="34">
        <v>3</v>
      </c>
      <c r="J1927" s="26"/>
    </row>
    <row r="1928" spans="1:10">
      <c r="A1928" s="212">
        <v>4221</v>
      </c>
      <c r="B1928" s="216" t="s">
        <v>65</v>
      </c>
      <c r="C1928" s="29"/>
      <c r="D1928" s="175">
        <v>0</v>
      </c>
      <c r="F1928" s="175"/>
      <c r="G1928" s="175"/>
      <c r="H1928" s="175"/>
      <c r="I1928" s="34">
        <v>4</v>
      </c>
      <c r="J1928" s="26"/>
    </row>
    <row r="1929" spans="1:10">
      <c r="A1929" s="212">
        <v>4224</v>
      </c>
      <c r="B1929" s="216" t="s">
        <v>58</v>
      </c>
      <c r="C1929" s="29"/>
      <c r="D1929" s="175">
        <v>0</v>
      </c>
      <c r="F1929" s="175"/>
      <c r="G1929" s="175"/>
      <c r="H1929" s="175"/>
      <c r="I1929" s="34">
        <v>4</v>
      </c>
      <c r="J1929" s="26"/>
    </row>
    <row r="1930" spans="1:10" ht="28.5">
      <c r="A1930" s="208">
        <v>45</v>
      </c>
      <c r="B1930" s="209" t="s">
        <v>74</v>
      </c>
      <c r="C1930" s="182">
        <f t="shared" ref="C1930:C1931" si="1907">C1931</f>
        <v>0</v>
      </c>
      <c r="D1930" s="32">
        <v>0</v>
      </c>
      <c r="F1930" s="32">
        <f t="shared" ref="F1930:H1931" si="1908">F1931</f>
        <v>0</v>
      </c>
      <c r="G1930" s="32">
        <f t="shared" si="1908"/>
        <v>0</v>
      </c>
      <c r="H1930" s="32">
        <f t="shared" si="1908"/>
        <v>0</v>
      </c>
      <c r="I1930" s="34">
        <v>2</v>
      </c>
      <c r="J1930" s="26"/>
    </row>
    <row r="1931" spans="1:10">
      <c r="A1931" s="210">
        <v>451</v>
      </c>
      <c r="B1931" s="211" t="s">
        <v>75</v>
      </c>
      <c r="C1931" s="30">
        <f t="shared" si="1907"/>
        <v>0</v>
      </c>
      <c r="D1931" s="30">
        <v>0</v>
      </c>
      <c r="F1931" s="30">
        <f t="shared" si="1908"/>
        <v>0</v>
      </c>
      <c r="G1931" s="30">
        <f t="shared" si="1908"/>
        <v>0</v>
      </c>
      <c r="H1931" s="30">
        <f t="shared" si="1908"/>
        <v>0</v>
      </c>
      <c r="I1931" s="34">
        <v>3</v>
      </c>
      <c r="J1931" s="26"/>
    </row>
    <row r="1932" spans="1:10">
      <c r="A1932" s="212">
        <v>4511</v>
      </c>
      <c r="B1932" s="216" t="s">
        <v>75</v>
      </c>
      <c r="C1932" s="29"/>
      <c r="D1932" s="175">
        <v>0</v>
      </c>
      <c r="F1932" s="175"/>
      <c r="G1932" s="175"/>
      <c r="H1932" s="175"/>
      <c r="I1932" s="34">
        <v>4</v>
      </c>
      <c r="J1932" s="26"/>
    </row>
    <row r="1933" spans="1:10">
      <c r="A1933" s="203" t="s">
        <v>211</v>
      </c>
      <c r="B1933" s="204" t="s">
        <v>151</v>
      </c>
      <c r="C1933" s="205">
        <f>C1934+C1942+C1951+C1960+C1969</f>
        <v>22876419</v>
      </c>
      <c r="D1933" s="205">
        <v>28597455</v>
      </c>
      <c r="F1933" s="205">
        <f>F1934+F1942+F1951+F1960+F1969</f>
        <v>0</v>
      </c>
      <c r="G1933" s="205">
        <f>G1934+G1942+G1951+G1960+G1969</f>
        <v>0</v>
      </c>
      <c r="H1933" s="205">
        <f>H1934+H1942+H1951+H1960+H1969</f>
        <v>0</v>
      </c>
      <c r="I1933" s="34" t="s">
        <v>8</v>
      </c>
      <c r="J1933" s="26"/>
    </row>
    <row r="1934" spans="1:10">
      <c r="A1934" s="206">
        <v>11</v>
      </c>
      <c r="B1934" s="207" t="s">
        <v>14</v>
      </c>
      <c r="C1934" s="31">
        <f t="shared" ref="C1934" si="1909">C1939+C1935</f>
        <v>12000000</v>
      </c>
      <c r="D1934" s="31">
        <v>12762055</v>
      </c>
      <c r="F1934" s="31">
        <f t="shared" ref="F1934:G1934" si="1910">F1939+F1935</f>
        <v>0</v>
      </c>
      <c r="G1934" s="31">
        <f t="shared" si="1910"/>
        <v>0</v>
      </c>
      <c r="H1934" s="31">
        <f t="shared" ref="H1934" si="1911">H1939+H1935</f>
        <v>0</v>
      </c>
      <c r="I1934" s="34" t="s">
        <v>15</v>
      </c>
      <c r="J1934" s="26"/>
    </row>
    <row r="1935" spans="1:10">
      <c r="A1935" s="208">
        <v>32</v>
      </c>
      <c r="B1935" s="209" t="s">
        <v>16</v>
      </c>
      <c r="C1935" s="182">
        <f t="shared" ref="C1935" si="1912">C1936</f>
        <v>302352</v>
      </c>
      <c r="D1935" s="32">
        <v>1165374</v>
      </c>
      <c r="F1935" s="32">
        <f t="shared" ref="F1935:H1935" si="1913">F1936</f>
        <v>0</v>
      </c>
      <c r="G1935" s="32">
        <f t="shared" si="1913"/>
        <v>0</v>
      </c>
      <c r="H1935" s="32">
        <f t="shared" si="1913"/>
        <v>0</v>
      </c>
      <c r="I1935" s="34">
        <v>2</v>
      </c>
      <c r="J1935" s="26"/>
    </row>
    <row r="1936" spans="1:10">
      <c r="A1936" s="210">
        <v>323</v>
      </c>
      <c r="B1936" s="316" t="s">
        <v>17</v>
      </c>
      <c r="C1936" s="30">
        <f t="shared" ref="C1936" si="1914">SUM(C1937:C1938)</f>
        <v>302352</v>
      </c>
      <c r="D1936" s="30">
        <v>1165374</v>
      </c>
      <c r="F1936" s="30">
        <f t="shared" ref="F1936:G1936" si="1915">SUM(F1937:F1938)</f>
        <v>0</v>
      </c>
      <c r="G1936" s="30">
        <f t="shared" si="1915"/>
        <v>0</v>
      </c>
      <c r="H1936" s="30">
        <f t="shared" ref="H1936" si="1916">SUM(H1937:H1938)</f>
        <v>0</v>
      </c>
      <c r="I1936" s="34">
        <v>3</v>
      </c>
      <c r="J1936" s="26"/>
    </row>
    <row r="1937" spans="1:10">
      <c r="A1937" s="212">
        <v>3237</v>
      </c>
      <c r="B1937" s="318" t="s">
        <v>20</v>
      </c>
      <c r="C1937" s="29">
        <v>185602</v>
      </c>
      <c r="D1937" s="175">
        <v>711389</v>
      </c>
      <c r="F1937" s="175"/>
      <c r="G1937" s="175"/>
      <c r="H1937" s="175"/>
      <c r="I1937" s="34">
        <v>4</v>
      </c>
      <c r="J1937" s="26"/>
    </row>
    <row r="1938" spans="1:10">
      <c r="A1938" s="212">
        <v>3239</v>
      </c>
      <c r="B1938" s="318" t="s">
        <v>21</v>
      </c>
      <c r="C1938" s="29">
        <v>116750</v>
      </c>
      <c r="D1938" s="175">
        <v>453985</v>
      </c>
      <c r="F1938" s="175"/>
      <c r="G1938" s="175"/>
      <c r="H1938" s="175"/>
      <c r="I1938" s="34">
        <v>4</v>
      </c>
      <c r="J1938" s="26"/>
    </row>
    <row r="1939" spans="1:10" ht="28.5">
      <c r="A1939" s="208">
        <v>45</v>
      </c>
      <c r="B1939" s="209" t="s">
        <v>74</v>
      </c>
      <c r="C1939" s="182">
        <f t="shared" ref="C1939:C1940" si="1917">C1940</f>
        <v>11697648</v>
      </c>
      <c r="D1939" s="32">
        <v>11596681</v>
      </c>
      <c r="F1939" s="32">
        <f t="shared" ref="F1939:H1940" si="1918">F1940</f>
        <v>0</v>
      </c>
      <c r="G1939" s="32">
        <f t="shared" si="1918"/>
        <v>0</v>
      </c>
      <c r="H1939" s="32">
        <f t="shared" si="1918"/>
        <v>0</v>
      </c>
      <c r="I1939" s="34">
        <v>2</v>
      </c>
      <c r="J1939" s="26"/>
    </row>
    <row r="1940" spans="1:10">
      <c r="A1940" s="210">
        <v>451</v>
      </c>
      <c r="B1940" s="211" t="s">
        <v>75</v>
      </c>
      <c r="C1940" s="30">
        <f t="shared" si="1917"/>
        <v>11697648</v>
      </c>
      <c r="D1940" s="30">
        <v>11596681</v>
      </c>
      <c r="F1940" s="30">
        <f t="shared" si="1918"/>
        <v>0</v>
      </c>
      <c r="G1940" s="30">
        <f t="shared" si="1918"/>
        <v>0</v>
      </c>
      <c r="H1940" s="30">
        <f t="shared" si="1918"/>
        <v>0</v>
      </c>
      <c r="I1940" s="34">
        <v>3</v>
      </c>
      <c r="J1940" s="26"/>
    </row>
    <row r="1941" spans="1:10">
      <c r="A1941" s="212">
        <v>4511</v>
      </c>
      <c r="B1941" s="216" t="s">
        <v>75</v>
      </c>
      <c r="C1941" s="29">
        <v>11697648</v>
      </c>
      <c r="D1941" s="175">
        <v>11596681</v>
      </c>
      <c r="F1941" s="175"/>
      <c r="G1941" s="175"/>
      <c r="H1941" s="175"/>
      <c r="I1941" s="34">
        <v>4</v>
      </c>
      <c r="J1941" s="26"/>
    </row>
    <row r="1942" spans="1:10" ht="28.5">
      <c r="A1942" s="206">
        <v>5761</v>
      </c>
      <c r="B1942" s="207" t="s">
        <v>99</v>
      </c>
      <c r="C1942" s="31">
        <f t="shared" ref="C1942" si="1919">C1943+C1948</f>
        <v>0</v>
      </c>
      <c r="D1942" s="31">
        <v>0</v>
      </c>
      <c r="F1942" s="31">
        <f t="shared" ref="F1942:G1942" si="1920">F1943+F1948</f>
        <v>0</v>
      </c>
      <c r="G1942" s="31">
        <f t="shared" si="1920"/>
        <v>0</v>
      </c>
      <c r="H1942" s="31">
        <f t="shared" ref="H1942" si="1921">H1943+H1948</f>
        <v>0</v>
      </c>
      <c r="I1942" s="34" t="s">
        <v>100</v>
      </c>
      <c r="J1942" s="26"/>
    </row>
    <row r="1943" spans="1:10">
      <c r="A1943" s="208">
        <v>32</v>
      </c>
      <c r="B1943" s="209" t="s">
        <v>16</v>
      </c>
      <c r="C1943" s="182">
        <f t="shared" ref="C1943" si="1922">C1944</f>
        <v>0</v>
      </c>
      <c r="D1943" s="32">
        <v>0</v>
      </c>
      <c r="F1943" s="32">
        <f t="shared" ref="F1943:H1943" si="1923">F1944</f>
        <v>0</v>
      </c>
      <c r="G1943" s="32">
        <f t="shared" si="1923"/>
        <v>0</v>
      </c>
      <c r="H1943" s="32">
        <f t="shared" si="1923"/>
        <v>0</v>
      </c>
      <c r="I1943" s="34">
        <v>2</v>
      </c>
      <c r="J1943" s="26"/>
    </row>
    <row r="1944" spans="1:10">
      <c r="A1944" s="210">
        <v>323</v>
      </c>
      <c r="B1944" s="211" t="s">
        <v>17</v>
      </c>
      <c r="C1944" s="30">
        <f t="shared" ref="C1944" si="1924">SUM(C1945:C1947)</f>
        <v>0</v>
      </c>
      <c r="D1944" s="30">
        <v>0</v>
      </c>
      <c r="F1944" s="30">
        <f t="shared" ref="F1944:G1944" si="1925">SUM(F1945:F1947)</f>
        <v>0</v>
      </c>
      <c r="G1944" s="30">
        <f t="shared" si="1925"/>
        <v>0</v>
      </c>
      <c r="H1944" s="30">
        <f t="shared" ref="H1944" si="1926">SUM(H1945:H1947)</f>
        <v>0</v>
      </c>
      <c r="I1944" s="34">
        <v>3</v>
      </c>
      <c r="J1944" s="26"/>
    </row>
    <row r="1945" spans="1:10">
      <c r="A1945" s="212">
        <v>3233</v>
      </c>
      <c r="B1945" s="216" t="s">
        <v>19</v>
      </c>
      <c r="C1945" s="29"/>
      <c r="D1945" s="175">
        <v>0</v>
      </c>
      <c r="F1945" s="175"/>
      <c r="G1945" s="175"/>
      <c r="H1945" s="175"/>
      <c r="I1945" s="34">
        <v>4</v>
      </c>
      <c r="J1945" s="26"/>
    </row>
    <row r="1946" spans="1:10">
      <c r="A1946" s="212">
        <v>3237</v>
      </c>
      <c r="B1946" s="216" t="s">
        <v>20</v>
      </c>
      <c r="C1946" s="29"/>
      <c r="D1946" s="175">
        <v>0</v>
      </c>
      <c r="F1946" s="175"/>
      <c r="G1946" s="175"/>
      <c r="H1946" s="175"/>
      <c r="I1946" s="34">
        <v>4</v>
      </c>
      <c r="J1946" s="26"/>
    </row>
    <row r="1947" spans="1:10">
      <c r="A1947" s="212">
        <v>3239</v>
      </c>
      <c r="B1947" s="216" t="s">
        <v>21</v>
      </c>
      <c r="C1947" s="29"/>
      <c r="D1947" s="175">
        <v>0</v>
      </c>
      <c r="F1947" s="175"/>
      <c r="G1947" s="175"/>
      <c r="H1947" s="175"/>
      <c r="I1947" s="34">
        <v>4</v>
      </c>
      <c r="J1947" s="26"/>
    </row>
    <row r="1948" spans="1:10" ht="28.5">
      <c r="A1948" s="208">
        <v>45</v>
      </c>
      <c r="B1948" s="209" t="s">
        <v>74</v>
      </c>
      <c r="C1948" s="182">
        <f t="shared" ref="C1948:C1949" si="1927">C1949</f>
        <v>0</v>
      </c>
      <c r="D1948" s="32">
        <v>0</v>
      </c>
      <c r="F1948" s="32">
        <f t="shared" ref="F1948:H1949" si="1928">F1949</f>
        <v>0</v>
      </c>
      <c r="G1948" s="32">
        <f t="shared" si="1928"/>
        <v>0</v>
      </c>
      <c r="H1948" s="32">
        <f t="shared" si="1928"/>
        <v>0</v>
      </c>
      <c r="I1948" s="34">
        <v>2</v>
      </c>
      <c r="J1948" s="26"/>
    </row>
    <row r="1949" spans="1:10">
      <c r="A1949" s="210">
        <v>451</v>
      </c>
      <c r="B1949" s="211" t="s">
        <v>75</v>
      </c>
      <c r="C1949" s="30">
        <f t="shared" si="1927"/>
        <v>0</v>
      </c>
      <c r="D1949" s="30">
        <v>0</v>
      </c>
      <c r="F1949" s="30">
        <f t="shared" si="1928"/>
        <v>0</v>
      </c>
      <c r="G1949" s="30">
        <f t="shared" si="1928"/>
        <v>0</v>
      </c>
      <c r="H1949" s="30">
        <f t="shared" si="1928"/>
        <v>0</v>
      </c>
      <c r="I1949" s="34">
        <v>3</v>
      </c>
      <c r="J1949" s="26"/>
    </row>
    <row r="1950" spans="1:10">
      <c r="A1950" s="212">
        <v>4511</v>
      </c>
      <c r="B1950" s="216" t="s">
        <v>75</v>
      </c>
      <c r="C1950" s="29"/>
      <c r="D1950" s="175">
        <v>0</v>
      </c>
      <c r="F1950" s="175"/>
      <c r="G1950" s="175"/>
      <c r="H1950" s="175"/>
      <c r="I1950" s="34">
        <v>4</v>
      </c>
      <c r="J1950" s="26"/>
    </row>
    <row r="1951" spans="1:10" ht="28.5">
      <c r="A1951" s="206">
        <v>5762</v>
      </c>
      <c r="B1951" s="207" t="s">
        <v>152</v>
      </c>
      <c r="C1951" s="31">
        <f t="shared" ref="C1951" si="1929">C1952+C1957</f>
        <v>0</v>
      </c>
      <c r="D1951" s="31">
        <v>0</v>
      </c>
      <c r="F1951" s="31">
        <f t="shared" ref="F1951:G1951" si="1930">F1952+F1957</f>
        <v>0</v>
      </c>
      <c r="G1951" s="31">
        <f t="shared" si="1930"/>
        <v>0</v>
      </c>
      <c r="H1951" s="31">
        <f t="shared" ref="H1951" si="1931">H1952+H1957</f>
        <v>0</v>
      </c>
      <c r="I1951" s="34" t="s">
        <v>101</v>
      </c>
      <c r="J1951" s="26"/>
    </row>
    <row r="1952" spans="1:10">
      <c r="A1952" s="208">
        <v>32</v>
      </c>
      <c r="B1952" s="209" t="s">
        <v>16</v>
      </c>
      <c r="C1952" s="182">
        <f t="shared" ref="C1952" si="1932">C1953</f>
        <v>0</v>
      </c>
      <c r="D1952" s="32">
        <v>0</v>
      </c>
      <c r="F1952" s="32">
        <f t="shared" ref="F1952:H1952" si="1933">F1953</f>
        <v>0</v>
      </c>
      <c r="G1952" s="32">
        <f t="shared" si="1933"/>
        <v>0</v>
      </c>
      <c r="H1952" s="32">
        <f t="shared" si="1933"/>
        <v>0</v>
      </c>
      <c r="I1952" s="295">
        <v>2</v>
      </c>
      <c r="J1952" s="218"/>
    </row>
    <row r="1953" spans="1:10">
      <c r="A1953" s="210">
        <v>323</v>
      </c>
      <c r="B1953" s="211" t="s">
        <v>17</v>
      </c>
      <c r="C1953" s="30">
        <f t="shared" ref="C1953" si="1934">SUM(C1954:C1956)</f>
        <v>0</v>
      </c>
      <c r="D1953" s="30">
        <v>0</v>
      </c>
      <c r="F1953" s="30">
        <f t="shared" ref="F1953:G1953" si="1935">SUM(F1954:F1956)</f>
        <v>0</v>
      </c>
      <c r="G1953" s="30">
        <f t="shared" si="1935"/>
        <v>0</v>
      </c>
      <c r="H1953" s="30">
        <f t="shared" ref="H1953" si="1936">SUM(H1954:H1956)</f>
        <v>0</v>
      </c>
      <c r="I1953" s="295">
        <v>3</v>
      </c>
      <c r="J1953" s="218"/>
    </row>
    <row r="1954" spans="1:10">
      <c r="A1954" s="212">
        <v>3233</v>
      </c>
      <c r="B1954" s="216" t="s">
        <v>19</v>
      </c>
      <c r="C1954" s="29"/>
      <c r="D1954" s="175">
        <v>0</v>
      </c>
      <c r="F1954" s="175"/>
      <c r="G1954" s="175"/>
      <c r="H1954" s="175"/>
      <c r="I1954" s="34">
        <v>4</v>
      </c>
      <c r="J1954" s="26"/>
    </row>
    <row r="1955" spans="1:10">
      <c r="A1955" s="212">
        <v>3237</v>
      </c>
      <c r="B1955" s="216" t="s">
        <v>20</v>
      </c>
      <c r="C1955" s="29"/>
      <c r="D1955" s="175">
        <v>0</v>
      </c>
      <c r="F1955" s="175"/>
      <c r="G1955" s="175"/>
      <c r="H1955" s="175"/>
      <c r="I1955" s="34">
        <v>4</v>
      </c>
      <c r="J1955" s="26"/>
    </row>
    <row r="1956" spans="1:10">
      <c r="A1956" s="212">
        <v>3239</v>
      </c>
      <c r="B1956" s="216" t="s">
        <v>21</v>
      </c>
      <c r="C1956" s="29"/>
      <c r="D1956" s="175">
        <v>0</v>
      </c>
      <c r="F1956" s="175"/>
      <c r="G1956" s="175"/>
      <c r="H1956" s="175"/>
      <c r="I1956" s="34">
        <v>4</v>
      </c>
      <c r="J1956" s="26"/>
    </row>
    <row r="1957" spans="1:10" ht="28.5">
      <c r="A1957" s="208">
        <v>45</v>
      </c>
      <c r="B1957" s="209" t="s">
        <v>74</v>
      </c>
      <c r="C1957" s="182">
        <f t="shared" ref="C1957:C1958" si="1937">C1958</f>
        <v>0</v>
      </c>
      <c r="D1957" s="32">
        <v>0</v>
      </c>
      <c r="F1957" s="32">
        <f t="shared" ref="F1957:H1958" si="1938">F1958</f>
        <v>0</v>
      </c>
      <c r="G1957" s="32">
        <f t="shared" si="1938"/>
        <v>0</v>
      </c>
      <c r="H1957" s="32">
        <f t="shared" si="1938"/>
        <v>0</v>
      </c>
      <c r="I1957" s="295">
        <v>2</v>
      </c>
      <c r="J1957" s="218"/>
    </row>
    <row r="1958" spans="1:10">
      <c r="A1958" s="210">
        <v>451</v>
      </c>
      <c r="B1958" s="211" t="s">
        <v>75</v>
      </c>
      <c r="C1958" s="30">
        <f t="shared" si="1937"/>
        <v>0</v>
      </c>
      <c r="D1958" s="30">
        <v>0</v>
      </c>
      <c r="F1958" s="30">
        <f t="shared" si="1938"/>
        <v>0</v>
      </c>
      <c r="G1958" s="30">
        <f t="shared" si="1938"/>
        <v>0</v>
      </c>
      <c r="H1958" s="30">
        <f t="shared" si="1938"/>
        <v>0</v>
      </c>
      <c r="I1958" s="295">
        <v>3</v>
      </c>
      <c r="J1958" s="218"/>
    </row>
    <row r="1959" spans="1:10">
      <c r="A1959" s="212">
        <v>4511</v>
      </c>
      <c r="B1959" s="216" t="s">
        <v>75</v>
      </c>
      <c r="C1959" s="29"/>
      <c r="D1959" s="175">
        <v>0</v>
      </c>
      <c r="F1959" s="175"/>
      <c r="G1959" s="175"/>
      <c r="H1959" s="175"/>
      <c r="I1959" s="34">
        <v>4</v>
      </c>
      <c r="J1959" s="26"/>
    </row>
    <row r="1960" spans="1:10">
      <c r="A1960" s="206">
        <v>581</v>
      </c>
      <c r="B1960" s="231" t="s">
        <v>102</v>
      </c>
      <c r="C1960" s="174">
        <f t="shared" ref="C1960" si="1939">C1961+C1966</f>
        <v>0</v>
      </c>
      <c r="D1960" s="174">
        <v>0</v>
      </c>
      <c r="F1960" s="174">
        <f t="shared" ref="F1960:G1960" si="1940">F1961+F1966</f>
        <v>0</v>
      </c>
      <c r="G1960" s="174">
        <f t="shared" si="1940"/>
        <v>0</v>
      </c>
      <c r="H1960" s="174">
        <f t="shared" ref="H1960" si="1941">H1961+H1966</f>
        <v>0</v>
      </c>
      <c r="I1960" s="34" t="s">
        <v>103</v>
      </c>
      <c r="J1960" s="26"/>
    </row>
    <row r="1961" spans="1:10">
      <c r="A1961" s="208">
        <v>32</v>
      </c>
      <c r="B1961" s="209" t="s">
        <v>16</v>
      </c>
      <c r="C1961" s="188">
        <f t="shared" ref="C1961" si="1942">C1962</f>
        <v>0</v>
      </c>
      <c r="D1961" s="630">
        <v>0</v>
      </c>
      <c r="F1961" s="630">
        <f t="shared" ref="F1961:H1961" si="1943">F1962</f>
        <v>0</v>
      </c>
      <c r="G1961" s="630">
        <f t="shared" si="1943"/>
        <v>0</v>
      </c>
      <c r="H1961" s="630">
        <f t="shared" si="1943"/>
        <v>0</v>
      </c>
      <c r="I1961" s="33">
        <v>2</v>
      </c>
      <c r="J1961" s="218"/>
    </row>
    <row r="1962" spans="1:10">
      <c r="A1962" s="210">
        <v>323</v>
      </c>
      <c r="B1962" s="211" t="s">
        <v>17</v>
      </c>
      <c r="C1962" s="28">
        <f t="shared" ref="C1962" si="1944">SUM(C1963:C1965)</f>
        <v>0</v>
      </c>
      <c r="D1962" s="28">
        <v>0</v>
      </c>
      <c r="F1962" s="28">
        <f t="shared" ref="F1962:G1962" si="1945">SUM(F1963:F1965)</f>
        <v>0</v>
      </c>
      <c r="G1962" s="28">
        <f t="shared" si="1945"/>
        <v>0</v>
      </c>
      <c r="H1962" s="28">
        <f t="shared" ref="H1962" si="1946">SUM(H1963:H1965)</f>
        <v>0</v>
      </c>
      <c r="I1962" s="33">
        <v>3</v>
      </c>
      <c r="J1962" s="25"/>
    </row>
    <row r="1963" spans="1:10">
      <c r="A1963" s="212">
        <v>3233</v>
      </c>
      <c r="B1963" s="216" t="s">
        <v>19</v>
      </c>
      <c r="C1963" s="29">
        <v>0</v>
      </c>
      <c r="D1963" s="175">
        <v>0</v>
      </c>
      <c r="F1963" s="175"/>
      <c r="G1963" s="175"/>
      <c r="H1963" s="175"/>
      <c r="I1963" s="34">
        <v>4</v>
      </c>
      <c r="J1963" s="26"/>
    </row>
    <row r="1964" spans="1:10">
      <c r="A1964" s="212">
        <v>3237</v>
      </c>
      <c r="B1964" s="216" t="s">
        <v>20</v>
      </c>
      <c r="C1964" s="29">
        <v>0</v>
      </c>
      <c r="D1964" s="175">
        <v>0</v>
      </c>
      <c r="F1964" s="175"/>
      <c r="G1964" s="175"/>
      <c r="H1964" s="175"/>
      <c r="I1964" s="34">
        <v>4</v>
      </c>
      <c r="J1964" s="26"/>
    </row>
    <row r="1965" spans="1:10">
      <c r="A1965" s="212">
        <v>3239</v>
      </c>
      <c r="B1965" s="216" t="s">
        <v>21</v>
      </c>
      <c r="C1965" s="29">
        <v>0</v>
      </c>
      <c r="D1965" s="175">
        <v>0</v>
      </c>
      <c r="F1965" s="175"/>
      <c r="G1965" s="175"/>
      <c r="H1965" s="175"/>
      <c r="I1965" s="34">
        <v>4</v>
      </c>
      <c r="J1965" s="26"/>
    </row>
    <row r="1966" spans="1:10" ht="28.5">
      <c r="A1966" s="208">
        <v>45</v>
      </c>
      <c r="B1966" s="209" t="s">
        <v>74</v>
      </c>
      <c r="C1966" s="188">
        <f t="shared" ref="C1966:C1967" si="1947">C1967</f>
        <v>0</v>
      </c>
      <c r="D1966" s="630">
        <v>0</v>
      </c>
      <c r="F1966" s="630">
        <f t="shared" ref="F1966:H1967" si="1948">F1967</f>
        <v>0</v>
      </c>
      <c r="G1966" s="630">
        <f t="shared" si="1948"/>
        <v>0</v>
      </c>
      <c r="H1966" s="630">
        <f t="shared" si="1948"/>
        <v>0</v>
      </c>
      <c r="I1966" s="33">
        <v>2</v>
      </c>
      <c r="J1966" s="218"/>
    </row>
    <row r="1967" spans="1:10">
      <c r="A1967" s="210">
        <v>451</v>
      </c>
      <c r="B1967" s="211" t="s">
        <v>75</v>
      </c>
      <c r="C1967" s="28">
        <f t="shared" si="1947"/>
        <v>0</v>
      </c>
      <c r="D1967" s="28">
        <v>0</v>
      </c>
      <c r="F1967" s="28">
        <f t="shared" si="1948"/>
        <v>0</v>
      </c>
      <c r="G1967" s="28">
        <f t="shared" si="1948"/>
        <v>0</v>
      </c>
      <c r="H1967" s="28">
        <f t="shared" si="1948"/>
        <v>0</v>
      </c>
      <c r="I1967" s="33">
        <v>3</v>
      </c>
      <c r="J1967" s="25"/>
    </row>
    <row r="1968" spans="1:10">
      <c r="A1968" s="212">
        <v>4511</v>
      </c>
      <c r="B1968" s="216" t="s">
        <v>75</v>
      </c>
      <c r="C1968" s="29">
        <v>0</v>
      </c>
      <c r="D1968" s="175">
        <v>0</v>
      </c>
      <c r="F1968" s="175"/>
      <c r="G1968" s="175"/>
      <c r="H1968" s="175"/>
      <c r="I1968" s="34">
        <v>4</v>
      </c>
      <c r="J1968" s="26"/>
    </row>
    <row r="1969" spans="1:10">
      <c r="A1969" s="206">
        <v>815</v>
      </c>
      <c r="B1969" s="207" t="s">
        <v>527</v>
      </c>
      <c r="C1969" s="174">
        <f t="shared" ref="C1969" si="1949">C1970+C1975</f>
        <v>10876419</v>
      </c>
      <c r="D1969" s="174">
        <v>15835400</v>
      </c>
      <c r="F1969" s="174">
        <f t="shared" ref="F1969:G1969" si="1950">F1970+F1975</f>
        <v>0</v>
      </c>
      <c r="G1969" s="174">
        <f t="shared" si="1950"/>
        <v>0</v>
      </c>
      <c r="H1969" s="174">
        <f t="shared" ref="H1969" si="1951">H1970+H1975</f>
        <v>0</v>
      </c>
      <c r="I1969" s="34" t="s">
        <v>481</v>
      </c>
      <c r="J1969" s="26"/>
    </row>
    <row r="1970" spans="1:10">
      <c r="A1970" s="208">
        <v>32</v>
      </c>
      <c r="B1970" s="209" t="s">
        <v>16</v>
      </c>
      <c r="C1970" s="188">
        <f t="shared" ref="C1970" si="1952">C1971</f>
        <v>253852</v>
      </c>
      <c r="D1970" s="630">
        <v>1337761</v>
      </c>
      <c r="F1970" s="630">
        <f t="shared" ref="F1970:H1970" si="1953">F1971</f>
        <v>0</v>
      </c>
      <c r="G1970" s="630">
        <f t="shared" si="1953"/>
        <v>0</v>
      </c>
      <c r="H1970" s="630">
        <f t="shared" si="1953"/>
        <v>0</v>
      </c>
      <c r="I1970" s="33">
        <v>2</v>
      </c>
      <c r="J1970" s="218"/>
    </row>
    <row r="1971" spans="1:10">
      <c r="A1971" s="210">
        <v>323</v>
      </c>
      <c r="B1971" s="211" t="s">
        <v>17</v>
      </c>
      <c r="C1971" s="28">
        <f t="shared" ref="C1971" si="1954">SUM(C1972:C1974)</f>
        <v>253852</v>
      </c>
      <c r="D1971" s="28">
        <v>1337761</v>
      </c>
      <c r="F1971" s="28">
        <f t="shared" ref="F1971:G1971" si="1955">SUM(F1972:F1974)</f>
        <v>0</v>
      </c>
      <c r="G1971" s="28">
        <f t="shared" si="1955"/>
        <v>0</v>
      </c>
      <c r="H1971" s="28">
        <f t="shared" ref="H1971" si="1956">SUM(H1972:H1974)</f>
        <v>0</v>
      </c>
      <c r="I1971" s="33">
        <v>3</v>
      </c>
      <c r="J1971" s="25"/>
    </row>
    <row r="1972" spans="1:10">
      <c r="A1972" s="212">
        <v>3233</v>
      </c>
      <c r="B1972" s="216" t="s">
        <v>19</v>
      </c>
      <c r="C1972" s="29">
        <v>0</v>
      </c>
      <c r="D1972" s="175">
        <v>2794</v>
      </c>
      <c r="F1972" s="175"/>
      <c r="G1972" s="175"/>
      <c r="H1972" s="175"/>
      <c r="I1972" s="34">
        <v>4</v>
      </c>
      <c r="J1972" s="26"/>
    </row>
    <row r="1973" spans="1:10">
      <c r="A1973" s="212">
        <v>3237</v>
      </c>
      <c r="B1973" s="216" t="s">
        <v>20</v>
      </c>
      <c r="C1973" s="29">
        <v>164256</v>
      </c>
      <c r="D1973" s="175">
        <v>1298090</v>
      </c>
      <c r="F1973" s="175"/>
      <c r="G1973" s="175"/>
      <c r="H1973" s="175"/>
      <c r="I1973" s="34">
        <v>4</v>
      </c>
      <c r="J1973" s="26"/>
    </row>
    <row r="1974" spans="1:10">
      <c r="A1974" s="212">
        <v>3239</v>
      </c>
      <c r="B1974" s="216" t="s">
        <v>21</v>
      </c>
      <c r="C1974" s="29">
        <v>89596</v>
      </c>
      <c r="D1974" s="175">
        <v>36877</v>
      </c>
      <c r="F1974" s="175"/>
      <c r="G1974" s="175"/>
      <c r="H1974" s="175"/>
      <c r="I1974" s="34">
        <v>4</v>
      </c>
      <c r="J1974" s="26"/>
    </row>
    <row r="1975" spans="1:10" ht="28.5">
      <c r="A1975" s="208">
        <v>45</v>
      </c>
      <c r="B1975" s="209" t="s">
        <v>74</v>
      </c>
      <c r="C1975" s="188">
        <f t="shared" ref="C1975:C1976" si="1957">C1976</f>
        <v>10622567</v>
      </c>
      <c r="D1975" s="630">
        <v>14497639</v>
      </c>
      <c r="F1975" s="630">
        <f t="shared" ref="F1975:H1976" si="1958">F1976</f>
        <v>0</v>
      </c>
      <c r="G1975" s="630">
        <f t="shared" si="1958"/>
        <v>0</v>
      </c>
      <c r="H1975" s="630">
        <f t="shared" si="1958"/>
        <v>0</v>
      </c>
      <c r="I1975" s="33">
        <v>2</v>
      </c>
      <c r="J1975" s="218"/>
    </row>
    <row r="1976" spans="1:10">
      <c r="A1976" s="210">
        <v>451</v>
      </c>
      <c r="B1976" s="211" t="s">
        <v>75</v>
      </c>
      <c r="C1976" s="28">
        <f t="shared" si="1957"/>
        <v>10622567</v>
      </c>
      <c r="D1976" s="28">
        <v>14497639</v>
      </c>
      <c r="F1976" s="28">
        <f t="shared" si="1958"/>
        <v>0</v>
      </c>
      <c r="G1976" s="28">
        <f t="shared" si="1958"/>
        <v>0</v>
      </c>
      <c r="H1976" s="28">
        <f t="shared" si="1958"/>
        <v>0</v>
      </c>
      <c r="I1976" s="33">
        <v>3</v>
      </c>
      <c r="J1976" s="25"/>
    </row>
    <row r="1977" spans="1:10">
      <c r="A1977" s="212">
        <v>4511</v>
      </c>
      <c r="B1977" s="216" t="s">
        <v>75</v>
      </c>
      <c r="C1977" s="29">
        <v>10622567</v>
      </c>
      <c r="D1977" s="175">
        <v>14497639</v>
      </c>
      <c r="F1977" s="175"/>
      <c r="G1977" s="175"/>
      <c r="H1977" s="175"/>
      <c r="I1977" s="34">
        <v>4</v>
      </c>
      <c r="J1977" s="26"/>
    </row>
    <row r="1978" spans="1:10" ht="85.5">
      <c r="A1978" s="203" t="s">
        <v>212</v>
      </c>
      <c r="B1978" s="204" t="s">
        <v>213</v>
      </c>
      <c r="C1978" s="205">
        <f t="shared" ref="C1978" si="1959">C1979+C2003</f>
        <v>0</v>
      </c>
      <c r="D1978" s="205">
        <v>22893</v>
      </c>
      <c r="F1978" s="205">
        <f t="shared" ref="F1978:G1978" si="1960">F1979+F2003</f>
        <v>0</v>
      </c>
      <c r="G1978" s="205">
        <f t="shared" si="1960"/>
        <v>0</v>
      </c>
      <c r="H1978" s="205">
        <f t="shared" ref="H1978" si="1961">H1979+H2003</f>
        <v>0</v>
      </c>
      <c r="I1978" s="34" t="s">
        <v>8</v>
      </c>
      <c r="J1978" s="26"/>
    </row>
    <row r="1979" spans="1:10">
      <c r="A1979" s="206">
        <v>12</v>
      </c>
      <c r="B1979" s="207" t="s">
        <v>61</v>
      </c>
      <c r="C1979" s="31">
        <f t="shared" ref="C1979" si="1962">C1980+C1987+C1999</f>
        <v>0</v>
      </c>
      <c r="D1979" s="31">
        <v>3434</v>
      </c>
      <c r="F1979" s="31">
        <f t="shared" ref="F1979:G1979" si="1963">F1980+F1987+F1999</f>
        <v>0</v>
      </c>
      <c r="G1979" s="31">
        <f t="shared" si="1963"/>
        <v>0</v>
      </c>
      <c r="H1979" s="31">
        <f t="shared" ref="H1979" si="1964">H1980+H1987+H1999</f>
        <v>0</v>
      </c>
      <c r="I1979" s="34" t="s">
        <v>62</v>
      </c>
      <c r="J1979" s="26"/>
    </row>
    <row r="1980" spans="1:10">
      <c r="A1980" s="208">
        <v>31</v>
      </c>
      <c r="B1980" s="209" t="s">
        <v>44</v>
      </c>
      <c r="C1980" s="182">
        <f t="shared" ref="C1980" si="1965">C1981+C1983+C1985</f>
        <v>0</v>
      </c>
      <c r="D1980" s="32">
        <v>894</v>
      </c>
      <c r="F1980" s="32">
        <f t="shared" ref="F1980:G1980" si="1966">F1981+F1983+F1985</f>
        <v>0</v>
      </c>
      <c r="G1980" s="32">
        <f t="shared" si="1966"/>
        <v>0</v>
      </c>
      <c r="H1980" s="32">
        <f t="shared" ref="H1980" si="1967">H1981+H1983+H1985</f>
        <v>0</v>
      </c>
      <c r="I1980" s="34">
        <v>2</v>
      </c>
      <c r="J1980" s="26"/>
    </row>
    <row r="1981" spans="1:10">
      <c r="A1981" s="210">
        <v>311</v>
      </c>
      <c r="B1981" s="211" t="s">
        <v>45</v>
      </c>
      <c r="C1981" s="30">
        <f t="shared" ref="C1981" si="1968">C1982</f>
        <v>0</v>
      </c>
      <c r="D1981" s="30">
        <v>767</v>
      </c>
      <c r="F1981" s="30">
        <f t="shared" ref="F1981:H1981" si="1969">F1982</f>
        <v>0</v>
      </c>
      <c r="G1981" s="30">
        <f t="shared" si="1969"/>
        <v>0</v>
      </c>
      <c r="H1981" s="30">
        <f t="shared" si="1969"/>
        <v>0</v>
      </c>
      <c r="I1981" s="34">
        <v>3</v>
      </c>
      <c r="J1981" s="26"/>
    </row>
    <row r="1982" spans="1:10">
      <c r="A1982" s="212">
        <v>3111</v>
      </c>
      <c r="B1982" s="213" t="s">
        <v>46</v>
      </c>
      <c r="C1982" s="157"/>
      <c r="D1982" s="175">
        <v>767</v>
      </c>
      <c r="F1982" s="639"/>
      <c r="G1982" s="639"/>
      <c r="H1982" s="639"/>
      <c r="I1982" s="34">
        <v>4</v>
      </c>
      <c r="J1982" s="26"/>
    </row>
    <row r="1983" spans="1:10">
      <c r="A1983" s="210">
        <v>312</v>
      </c>
      <c r="B1983" s="211" t="s">
        <v>67</v>
      </c>
      <c r="C1983" s="30">
        <f t="shared" ref="C1983" si="1970">C1984</f>
        <v>0</v>
      </c>
      <c r="D1983" s="30">
        <v>0</v>
      </c>
      <c r="F1983" s="30">
        <f t="shared" ref="F1983:H1983" si="1971">F1984</f>
        <v>0</v>
      </c>
      <c r="G1983" s="30">
        <f t="shared" si="1971"/>
        <v>0</v>
      </c>
      <c r="H1983" s="30">
        <f t="shared" si="1971"/>
        <v>0</v>
      </c>
      <c r="I1983" s="34">
        <v>3</v>
      </c>
      <c r="J1983" s="26"/>
    </row>
    <row r="1984" spans="1:10">
      <c r="A1984" s="212">
        <v>3121</v>
      </c>
      <c r="B1984" s="213" t="s">
        <v>67</v>
      </c>
      <c r="C1984" s="157"/>
      <c r="D1984" s="175">
        <v>0</v>
      </c>
      <c r="F1984" s="639"/>
      <c r="G1984" s="639"/>
      <c r="H1984" s="639"/>
      <c r="I1984" s="34">
        <v>4</v>
      </c>
      <c r="J1984" s="26"/>
    </row>
    <row r="1985" spans="1:10">
      <c r="A1985" s="210">
        <v>313</v>
      </c>
      <c r="B1985" s="211" t="s">
        <v>48</v>
      </c>
      <c r="C1985" s="30">
        <f t="shared" ref="C1985" si="1972">C1986</f>
        <v>0</v>
      </c>
      <c r="D1985" s="30">
        <v>127</v>
      </c>
      <c r="F1985" s="30">
        <f t="shared" ref="F1985:H1985" si="1973">F1986</f>
        <v>0</v>
      </c>
      <c r="G1985" s="30">
        <f t="shared" si="1973"/>
        <v>0</v>
      </c>
      <c r="H1985" s="30">
        <f t="shared" si="1973"/>
        <v>0</v>
      </c>
      <c r="I1985" s="34">
        <v>3</v>
      </c>
      <c r="J1985" s="26"/>
    </row>
    <row r="1986" spans="1:10">
      <c r="A1986" s="212">
        <v>3132</v>
      </c>
      <c r="B1986" s="213" t="s">
        <v>49</v>
      </c>
      <c r="C1986" s="157"/>
      <c r="D1986" s="175">
        <v>127</v>
      </c>
      <c r="F1986" s="639"/>
      <c r="G1986" s="639"/>
      <c r="H1986" s="639"/>
      <c r="I1986" s="34">
        <v>4</v>
      </c>
      <c r="J1986" s="26"/>
    </row>
    <row r="1987" spans="1:10">
      <c r="A1987" s="208">
        <v>32</v>
      </c>
      <c r="B1987" s="209" t="s">
        <v>16</v>
      </c>
      <c r="C1987" s="182">
        <f t="shared" ref="C1987" si="1974">C1988+C1992+C1994</f>
        <v>0</v>
      </c>
      <c r="D1987" s="32">
        <v>2540</v>
      </c>
      <c r="F1987" s="32">
        <f t="shared" ref="F1987:G1987" si="1975">F1988+F1992+F1994</f>
        <v>0</v>
      </c>
      <c r="G1987" s="32">
        <f t="shared" si="1975"/>
        <v>0</v>
      </c>
      <c r="H1987" s="32">
        <f t="shared" ref="H1987" si="1976">H1988+H1992+H1994</f>
        <v>0</v>
      </c>
      <c r="I1987" s="34">
        <v>2</v>
      </c>
      <c r="J1987" s="26"/>
    </row>
    <row r="1988" spans="1:10">
      <c r="A1988" s="210">
        <v>321</v>
      </c>
      <c r="B1988" s="211" t="s">
        <v>27</v>
      </c>
      <c r="C1988" s="30">
        <f t="shared" ref="C1988" si="1977">SUM(C1989:C1991)</f>
        <v>0</v>
      </c>
      <c r="D1988" s="30">
        <v>6</v>
      </c>
      <c r="F1988" s="30">
        <f t="shared" ref="F1988:G1988" si="1978">SUM(F1989:F1991)</f>
        <v>0</v>
      </c>
      <c r="G1988" s="30">
        <f t="shared" si="1978"/>
        <v>0</v>
      </c>
      <c r="H1988" s="30">
        <f t="shared" ref="H1988" si="1979">SUM(H1989:H1991)</f>
        <v>0</v>
      </c>
      <c r="I1988" s="34">
        <v>3</v>
      </c>
      <c r="J1988" s="26"/>
    </row>
    <row r="1989" spans="1:10">
      <c r="A1989" s="212">
        <v>3211</v>
      </c>
      <c r="B1989" s="213" t="s">
        <v>28</v>
      </c>
      <c r="C1989" s="157"/>
      <c r="D1989" s="175">
        <v>0</v>
      </c>
      <c r="F1989" s="639"/>
      <c r="G1989" s="639"/>
      <c r="H1989" s="639"/>
      <c r="I1989" s="34">
        <v>4</v>
      </c>
      <c r="J1989" s="218"/>
    </row>
    <row r="1990" spans="1:10" ht="28.5">
      <c r="A1990" s="212">
        <v>3212</v>
      </c>
      <c r="B1990" s="213" t="s">
        <v>50</v>
      </c>
      <c r="C1990" s="157"/>
      <c r="D1990" s="175">
        <v>6</v>
      </c>
      <c r="F1990" s="639"/>
      <c r="G1990" s="639"/>
      <c r="H1990" s="639"/>
      <c r="I1990" s="34">
        <v>4</v>
      </c>
      <c r="J1990" s="218"/>
    </row>
    <row r="1991" spans="1:10">
      <c r="A1991" s="212">
        <v>3213</v>
      </c>
      <c r="B1991" s="213" t="s">
        <v>54</v>
      </c>
      <c r="C1991" s="157"/>
      <c r="D1991" s="175">
        <v>0</v>
      </c>
      <c r="F1991" s="639"/>
      <c r="G1991" s="639"/>
      <c r="H1991" s="639"/>
      <c r="I1991" s="34">
        <v>4</v>
      </c>
      <c r="J1991" s="218"/>
    </row>
    <row r="1992" spans="1:10">
      <c r="A1992" s="210">
        <v>322</v>
      </c>
      <c r="B1992" s="211" t="s">
        <v>42</v>
      </c>
      <c r="C1992" s="30">
        <f t="shared" ref="C1992" si="1980">C1993</f>
        <v>0</v>
      </c>
      <c r="D1992" s="30">
        <v>0</v>
      </c>
      <c r="F1992" s="30">
        <f t="shared" ref="F1992:H1992" si="1981">F1993</f>
        <v>0</v>
      </c>
      <c r="G1992" s="30">
        <f t="shared" si="1981"/>
        <v>0</v>
      </c>
      <c r="H1992" s="30">
        <f t="shared" si="1981"/>
        <v>0</v>
      </c>
      <c r="I1992" s="34">
        <v>3</v>
      </c>
      <c r="J1992" s="26"/>
    </row>
    <row r="1993" spans="1:10">
      <c r="A1993" s="212">
        <v>3222</v>
      </c>
      <c r="B1993" s="213" t="s">
        <v>91</v>
      </c>
      <c r="C1993" s="157"/>
      <c r="D1993" s="175">
        <v>0</v>
      </c>
      <c r="F1993" s="639"/>
      <c r="G1993" s="639"/>
      <c r="H1993" s="639"/>
      <c r="I1993" s="34">
        <v>4</v>
      </c>
      <c r="J1993" s="218"/>
    </row>
    <row r="1994" spans="1:10">
      <c r="A1994" s="210">
        <v>323</v>
      </c>
      <c r="B1994" s="211" t="s">
        <v>17</v>
      </c>
      <c r="C1994" s="30">
        <f t="shared" ref="C1994" si="1982">SUM(C1995:C1998)</f>
        <v>0</v>
      </c>
      <c r="D1994" s="30">
        <v>2534</v>
      </c>
      <c r="F1994" s="30">
        <f t="shared" ref="F1994:G1994" si="1983">SUM(F1995:F1998)</f>
        <v>0</v>
      </c>
      <c r="G1994" s="30">
        <f t="shared" si="1983"/>
        <v>0</v>
      </c>
      <c r="H1994" s="30">
        <f t="shared" ref="H1994" si="1984">SUM(H1995:H1998)</f>
        <v>0</v>
      </c>
      <c r="I1994" s="34">
        <v>3</v>
      </c>
      <c r="J1994" s="26"/>
    </row>
    <row r="1995" spans="1:10">
      <c r="A1995" s="212">
        <v>3233</v>
      </c>
      <c r="B1995" s="213" t="s">
        <v>19</v>
      </c>
      <c r="C1995" s="157"/>
      <c r="D1995" s="175">
        <v>0</v>
      </c>
      <c r="F1995" s="639"/>
      <c r="G1995" s="639"/>
      <c r="H1995" s="639"/>
      <c r="I1995" s="34">
        <v>4</v>
      </c>
      <c r="J1995" s="218"/>
    </row>
    <row r="1996" spans="1:10">
      <c r="A1996" s="212">
        <v>3235</v>
      </c>
      <c r="B1996" s="213" t="s">
        <v>68</v>
      </c>
      <c r="C1996" s="157"/>
      <c r="D1996" s="175">
        <v>0</v>
      </c>
      <c r="F1996" s="639"/>
      <c r="G1996" s="639"/>
      <c r="H1996" s="639"/>
      <c r="I1996" s="34">
        <v>4</v>
      </c>
      <c r="J1996" s="218"/>
    </row>
    <row r="1997" spans="1:10">
      <c r="A1997" s="212">
        <v>3237</v>
      </c>
      <c r="B1997" s="213" t="s">
        <v>20</v>
      </c>
      <c r="C1997" s="157"/>
      <c r="D1997" s="175">
        <v>2534</v>
      </c>
      <c r="F1997" s="639"/>
      <c r="G1997" s="639"/>
      <c r="H1997" s="639"/>
      <c r="I1997" s="34">
        <v>4</v>
      </c>
      <c r="J1997" s="218"/>
    </row>
    <row r="1998" spans="1:10">
      <c r="A1998" s="212">
        <v>3239</v>
      </c>
      <c r="B1998" s="213" t="s">
        <v>21</v>
      </c>
      <c r="C1998" s="157"/>
      <c r="D1998" s="175">
        <v>0</v>
      </c>
      <c r="F1998" s="639"/>
      <c r="G1998" s="639"/>
      <c r="H1998" s="639"/>
      <c r="I1998" s="34">
        <v>4</v>
      </c>
      <c r="J1998" s="218"/>
    </row>
    <row r="1999" spans="1:10" ht="28.5">
      <c r="A1999" s="208">
        <v>42</v>
      </c>
      <c r="B1999" s="209" t="s">
        <v>30</v>
      </c>
      <c r="C1999" s="182">
        <f t="shared" ref="C1999" si="1985">C2000</f>
        <v>0</v>
      </c>
      <c r="D1999" s="32">
        <v>0</v>
      </c>
      <c r="F1999" s="32">
        <f t="shared" ref="F1999:H1999" si="1986">F2000</f>
        <v>0</v>
      </c>
      <c r="G1999" s="32">
        <f t="shared" si="1986"/>
        <v>0</v>
      </c>
      <c r="H1999" s="32">
        <f t="shared" si="1986"/>
        <v>0</v>
      </c>
      <c r="I1999" s="34">
        <v>2</v>
      </c>
      <c r="J1999" s="26"/>
    </row>
    <row r="2000" spans="1:10">
      <c r="A2000" s="210">
        <v>422</v>
      </c>
      <c r="B2000" s="211" t="s">
        <v>57</v>
      </c>
      <c r="C2000" s="30">
        <f t="shared" ref="C2000" si="1987">SUM(C2001:C2002)</f>
        <v>0</v>
      </c>
      <c r="D2000" s="30">
        <v>0</v>
      </c>
      <c r="F2000" s="30">
        <f t="shared" ref="F2000:G2000" si="1988">SUM(F2001:F2002)</f>
        <v>0</v>
      </c>
      <c r="G2000" s="30">
        <f t="shared" si="1988"/>
        <v>0</v>
      </c>
      <c r="H2000" s="30">
        <f t="shared" ref="H2000" si="1989">SUM(H2001:H2002)</f>
        <v>0</v>
      </c>
      <c r="I2000" s="34">
        <v>3</v>
      </c>
      <c r="J2000" s="26"/>
    </row>
    <row r="2001" spans="1:10">
      <c r="A2001" s="212">
        <v>4221</v>
      </c>
      <c r="B2001" s="213" t="s">
        <v>65</v>
      </c>
      <c r="C2001" s="157"/>
      <c r="D2001" s="175">
        <v>0</v>
      </c>
      <c r="F2001" s="639"/>
      <c r="G2001" s="639"/>
      <c r="H2001" s="639"/>
      <c r="I2001" s="34">
        <v>4</v>
      </c>
      <c r="J2001" s="218"/>
    </row>
    <row r="2002" spans="1:10">
      <c r="A2002" s="212">
        <v>4224</v>
      </c>
      <c r="B2002" s="213" t="s">
        <v>58</v>
      </c>
      <c r="C2002" s="157"/>
      <c r="D2002" s="175">
        <v>0</v>
      </c>
      <c r="F2002" s="639"/>
      <c r="G2002" s="639"/>
      <c r="H2002" s="639"/>
      <c r="I2002" s="34">
        <v>4</v>
      </c>
      <c r="J2002" s="26"/>
    </row>
    <row r="2003" spans="1:10">
      <c r="A2003" s="206">
        <v>561</v>
      </c>
      <c r="B2003" s="207" t="s">
        <v>76</v>
      </c>
      <c r="C2003" s="31">
        <f t="shared" ref="C2003" si="1990">C2004+C2011+C2023</f>
        <v>0</v>
      </c>
      <c r="D2003" s="31">
        <v>19459</v>
      </c>
      <c r="F2003" s="31">
        <f t="shared" ref="F2003:G2003" si="1991">F2004+F2011+F2023</f>
        <v>0</v>
      </c>
      <c r="G2003" s="31">
        <f t="shared" si="1991"/>
        <v>0</v>
      </c>
      <c r="H2003" s="31">
        <f t="shared" ref="H2003" si="1992">H2004+H2011+H2023</f>
        <v>0</v>
      </c>
      <c r="I2003" s="34" t="s">
        <v>77</v>
      </c>
      <c r="J2003" s="26"/>
    </row>
    <row r="2004" spans="1:10">
      <c r="A2004" s="208">
        <v>31</v>
      </c>
      <c r="B2004" s="209" t="s">
        <v>44</v>
      </c>
      <c r="C2004" s="182">
        <f t="shared" ref="C2004" si="1993">C2005+C2007+C2009</f>
        <v>0</v>
      </c>
      <c r="D2004" s="32">
        <v>5067</v>
      </c>
      <c r="F2004" s="32">
        <f t="shared" ref="F2004:G2004" si="1994">F2005+F2007+F2009</f>
        <v>0</v>
      </c>
      <c r="G2004" s="32">
        <f t="shared" si="1994"/>
        <v>0</v>
      </c>
      <c r="H2004" s="32">
        <f t="shared" ref="H2004" si="1995">H2005+H2007+H2009</f>
        <v>0</v>
      </c>
      <c r="I2004" s="34">
        <v>2</v>
      </c>
      <c r="J2004" s="26"/>
    </row>
    <row r="2005" spans="1:10">
      <c r="A2005" s="210">
        <v>311</v>
      </c>
      <c r="B2005" s="211" t="s">
        <v>45</v>
      </c>
      <c r="C2005" s="30">
        <f t="shared" ref="C2005" si="1996">C2006</f>
        <v>0</v>
      </c>
      <c r="D2005" s="30">
        <v>4349</v>
      </c>
      <c r="F2005" s="30">
        <f t="shared" ref="F2005:H2005" si="1997">F2006</f>
        <v>0</v>
      </c>
      <c r="G2005" s="30">
        <f t="shared" si="1997"/>
        <v>0</v>
      </c>
      <c r="H2005" s="30">
        <f t="shared" si="1997"/>
        <v>0</v>
      </c>
      <c r="I2005" s="34">
        <v>3</v>
      </c>
      <c r="J2005" s="26"/>
    </row>
    <row r="2006" spans="1:10">
      <c r="A2006" s="212">
        <v>3111</v>
      </c>
      <c r="B2006" s="213" t="s">
        <v>46</v>
      </c>
      <c r="C2006" s="157"/>
      <c r="D2006" s="175">
        <v>4349</v>
      </c>
      <c r="F2006" s="639"/>
      <c r="G2006" s="639"/>
      <c r="H2006" s="639"/>
      <c r="I2006" s="34">
        <v>4</v>
      </c>
      <c r="J2006" s="26"/>
    </row>
    <row r="2007" spans="1:10">
      <c r="A2007" s="210">
        <v>312</v>
      </c>
      <c r="B2007" s="211" t="s">
        <v>67</v>
      </c>
      <c r="C2007" s="30">
        <f t="shared" ref="C2007" si="1998">C2008</f>
        <v>0</v>
      </c>
      <c r="D2007" s="30">
        <v>0</v>
      </c>
      <c r="F2007" s="30">
        <f t="shared" ref="F2007:H2007" si="1999">F2008</f>
        <v>0</v>
      </c>
      <c r="G2007" s="30">
        <f t="shared" si="1999"/>
        <v>0</v>
      </c>
      <c r="H2007" s="30">
        <f t="shared" si="1999"/>
        <v>0</v>
      </c>
      <c r="I2007" s="34">
        <v>3</v>
      </c>
      <c r="J2007" s="26"/>
    </row>
    <row r="2008" spans="1:10">
      <c r="A2008" s="212">
        <v>3121</v>
      </c>
      <c r="B2008" s="213" t="s">
        <v>67</v>
      </c>
      <c r="C2008" s="157"/>
      <c r="D2008" s="175">
        <v>0</v>
      </c>
      <c r="F2008" s="639"/>
      <c r="G2008" s="639"/>
      <c r="H2008" s="639"/>
      <c r="I2008" s="34">
        <v>4</v>
      </c>
      <c r="J2008" s="26"/>
    </row>
    <row r="2009" spans="1:10">
      <c r="A2009" s="210">
        <v>313</v>
      </c>
      <c r="B2009" s="211" t="s">
        <v>48</v>
      </c>
      <c r="C2009" s="30">
        <f t="shared" ref="C2009" si="2000">C2010</f>
        <v>0</v>
      </c>
      <c r="D2009" s="30">
        <v>718</v>
      </c>
      <c r="F2009" s="30">
        <f t="shared" ref="F2009:H2009" si="2001">F2010</f>
        <v>0</v>
      </c>
      <c r="G2009" s="30">
        <f t="shared" si="2001"/>
        <v>0</v>
      </c>
      <c r="H2009" s="30">
        <f t="shared" si="2001"/>
        <v>0</v>
      </c>
      <c r="I2009" s="34">
        <v>3</v>
      </c>
      <c r="J2009" s="26"/>
    </row>
    <row r="2010" spans="1:10">
      <c r="A2010" s="212">
        <v>3132</v>
      </c>
      <c r="B2010" s="213" t="s">
        <v>49</v>
      </c>
      <c r="C2010" s="157"/>
      <c r="D2010" s="175">
        <v>718</v>
      </c>
      <c r="F2010" s="639"/>
      <c r="G2010" s="639"/>
      <c r="H2010" s="639"/>
      <c r="I2010" s="34">
        <v>4</v>
      </c>
      <c r="J2010" s="26"/>
    </row>
    <row r="2011" spans="1:10">
      <c r="A2011" s="208">
        <v>32</v>
      </c>
      <c r="B2011" s="209" t="s">
        <v>16</v>
      </c>
      <c r="C2011" s="182">
        <f t="shared" ref="C2011" si="2002">C2012+C2016+C2018</f>
        <v>0</v>
      </c>
      <c r="D2011" s="32">
        <v>14392</v>
      </c>
      <c r="F2011" s="32">
        <f t="shared" ref="F2011:G2011" si="2003">F2012+F2016+F2018</f>
        <v>0</v>
      </c>
      <c r="G2011" s="32">
        <f t="shared" si="2003"/>
        <v>0</v>
      </c>
      <c r="H2011" s="32">
        <f t="shared" ref="H2011" si="2004">H2012+H2016+H2018</f>
        <v>0</v>
      </c>
      <c r="I2011" s="34">
        <v>2</v>
      </c>
      <c r="J2011" s="26"/>
    </row>
    <row r="2012" spans="1:10">
      <c r="A2012" s="210">
        <v>321</v>
      </c>
      <c r="B2012" s="211" t="s">
        <v>27</v>
      </c>
      <c r="C2012" s="30">
        <f t="shared" ref="C2012" si="2005">SUM(C2013:C2015)</f>
        <v>0</v>
      </c>
      <c r="D2012" s="30">
        <v>33</v>
      </c>
      <c r="F2012" s="30">
        <f t="shared" ref="F2012:G2012" si="2006">SUM(F2013:F2015)</f>
        <v>0</v>
      </c>
      <c r="G2012" s="30">
        <f t="shared" si="2006"/>
        <v>0</v>
      </c>
      <c r="H2012" s="30">
        <f t="shared" ref="H2012" si="2007">SUM(H2013:H2015)</f>
        <v>0</v>
      </c>
      <c r="I2012" s="34">
        <v>3</v>
      </c>
      <c r="J2012" s="26"/>
    </row>
    <row r="2013" spans="1:10">
      <c r="A2013" s="212">
        <v>3211</v>
      </c>
      <c r="B2013" s="216" t="s">
        <v>28</v>
      </c>
      <c r="C2013" s="29"/>
      <c r="D2013" s="175">
        <v>0</v>
      </c>
      <c r="F2013" s="175"/>
      <c r="G2013" s="175"/>
      <c r="H2013" s="175"/>
      <c r="I2013" s="34">
        <v>4</v>
      </c>
      <c r="J2013" s="218"/>
    </row>
    <row r="2014" spans="1:10" ht="28.5">
      <c r="A2014" s="212">
        <v>3212</v>
      </c>
      <c r="B2014" s="216" t="s">
        <v>50</v>
      </c>
      <c r="C2014" s="29"/>
      <c r="D2014" s="175">
        <v>33</v>
      </c>
      <c r="F2014" s="175"/>
      <c r="G2014" s="175"/>
      <c r="H2014" s="175"/>
      <c r="I2014" s="34">
        <v>4</v>
      </c>
      <c r="J2014" s="218"/>
    </row>
    <row r="2015" spans="1:10">
      <c r="A2015" s="212">
        <v>3213</v>
      </c>
      <c r="B2015" s="216" t="s">
        <v>54</v>
      </c>
      <c r="C2015" s="29"/>
      <c r="D2015" s="175">
        <v>0</v>
      </c>
      <c r="F2015" s="175"/>
      <c r="G2015" s="175"/>
      <c r="H2015" s="175"/>
      <c r="I2015" s="34">
        <v>4</v>
      </c>
      <c r="J2015" s="218"/>
    </row>
    <row r="2016" spans="1:10">
      <c r="A2016" s="210">
        <v>322</v>
      </c>
      <c r="B2016" s="211" t="s">
        <v>42</v>
      </c>
      <c r="C2016" s="30">
        <f t="shared" ref="C2016" si="2008">SUM(C2017)</f>
        <v>0</v>
      </c>
      <c r="D2016" s="30">
        <v>0</v>
      </c>
      <c r="F2016" s="30">
        <f t="shared" ref="F2016:H2016" si="2009">SUM(F2017)</f>
        <v>0</v>
      </c>
      <c r="G2016" s="30">
        <f t="shared" si="2009"/>
        <v>0</v>
      </c>
      <c r="H2016" s="30">
        <f t="shared" si="2009"/>
        <v>0</v>
      </c>
      <c r="I2016" s="34">
        <v>3</v>
      </c>
      <c r="J2016" s="26"/>
    </row>
    <row r="2017" spans="1:10">
      <c r="A2017" s="212">
        <v>3222</v>
      </c>
      <c r="B2017" s="216" t="s">
        <v>91</v>
      </c>
      <c r="C2017" s="29"/>
      <c r="D2017" s="175">
        <v>0</v>
      </c>
      <c r="F2017" s="175"/>
      <c r="G2017" s="175"/>
      <c r="H2017" s="175"/>
      <c r="I2017" s="34">
        <v>4</v>
      </c>
      <c r="J2017" s="218"/>
    </row>
    <row r="2018" spans="1:10">
      <c r="A2018" s="210">
        <v>323</v>
      </c>
      <c r="B2018" s="211" t="s">
        <v>17</v>
      </c>
      <c r="C2018" s="30">
        <f t="shared" ref="C2018" si="2010">SUM(C2019:C2022)</f>
        <v>0</v>
      </c>
      <c r="D2018" s="30">
        <v>14359</v>
      </c>
      <c r="F2018" s="30">
        <f t="shared" ref="F2018:G2018" si="2011">SUM(F2019:F2022)</f>
        <v>0</v>
      </c>
      <c r="G2018" s="30">
        <f t="shared" si="2011"/>
        <v>0</v>
      </c>
      <c r="H2018" s="30">
        <f t="shared" ref="H2018" si="2012">SUM(H2019:H2022)</f>
        <v>0</v>
      </c>
      <c r="I2018" s="34">
        <v>3</v>
      </c>
      <c r="J2018" s="26"/>
    </row>
    <row r="2019" spans="1:10">
      <c r="A2019" s="212">
        <v>3233</v>
      </c>
      <c r="B2019" s="216" t="s">
        <v>19</v>
      </c>
      <c r="C2019" s="29"/>
      <c r="D2019" s="175">
        <v>0</v>
      </c>
      <c r="F2019" s="175"/>
      <c r="G2019" s="175"/>
      <c r="H2019" s="175"/>
      <c r="I2019" s="34">
        <v>4</v>
      </c>
      <c r="J2019" s="218"/>
    </row>
    <row r="2020" spans="1:10">
      <c r="A2020" s="212">
        <v>3235</v>
      </c>
      <c r="B2020" s="216" t="s">
        <v>68</v>
      </c>
      <c r="C2020" s="29"/>
      <c r="D2020" s="175">
        <v>0</v>
      </c>
      <c r="F2020" s="175"/>
      <c r="G2020" s="175"/>
      <c r="H2020" s="175"/>
      <c r="I2020" s="34">
        <v>4</v>
      </c>
      <c r="J2020" s="218"/>
    </row>
    <row r="2021" spans="1:10">
      <c r="A2021" s="212">
        <v>3237</v>
      </c>
      <c r="B2021" s="216" t="s">
        <v>20</v>
      </c>
      <c r="C2021" s="29"/>
      <c r="D2021" s="175">
        <v>14359</v>
      </c>
      <c r="F2021" s="175"/>
      <c r="G2021" s="175"/>
      <c r="H2021" s="175"/>
      <c r="I2021" s="34">
        <v>4</v>
      </c>
      <c r="J2021" s="218"/>
    </row>
    <row r="2022" spans="1:10">
      <c r="A2022" s="212">
        <v>3239</v>
      </c>
      <c r="B2022" s="216" t="s">
        <v>21</v>
      </c>
      <c r="C2022" s="29"/>
      <c r="D2022" s="175">
        <v>0</v>
      </c>
      <c r="F2022" s="175"/>
      <c r="G2022" s="175"/>
      <c r="H2022" s="175"/>
      <c r="I2022" s="34">
        <v>4</v>
      </c>
      <c r="J2022" s="218"/>
    </row>
    <row r="2023" spans="1:10" ht="28.5">
      <c r="A2023" s="208">
        <v>42</v>
      </c>
      <c r="B2023" s="209" t="s">
        <v>30</v>
      </c>
      <c r="C2023" s="182">
        <f t="shared" ref="C2023" si="2013">C2024</f>
        <v>0</v>
      </c>
      <c r="D2023" s="32">
        <v>0</v>
      </c>
      <c r="F2023" s="32">
        <f t="shared" ref="F2023:H2023" si="2014">F2024</f>
        <v>0</v>
      </c>
      <c r="G2023" s="32">
        <f t="shared" si="2014"/>
        <v>0</v>
      </c>
      <c r="H2023" s="32">
        <f t="shared" si="2014"/>
        <v>0</v>
      </c>
      <c r="I2023" s="34">
        <v>2</v>
      </c>
      <c r="J2023" s="26"/>
    </row>
    <row r="2024" spans="1:10">
      <c r="A2024" s="210">
        <v>422</v>
      </c>
      <c r="B2024" s="211" t="s">
        <v>57</v>
      </c>
      <c r="C2024" s="30">
        <f t="shared" ref="C2024" si="2015">SUM(C2025:C2026)</f>
        <v>0</v>
      </c>
      <c r="D2024" s="30">
        <v>0</v>
      </c>
      <c r="F2024" s="30">
        <f t="shared" ref="F2024:G2024" si="2016">SUM(F2025:F2026)</f>
        <v>0</v>
      </c>
      <c r="G2024" s="30">
        <f t="shared" si="2016"/>
        <v>0</v>
      </c>
      <c r="H2024" s="30">
        <f t="shared" ref="H2024" si="2017">SUM(H2025:H2026)</f>
        <v>0</v>
      </c>
      <c r="I2024" s="34">
        <v>3</v>
      </c>
      <c r="J2024" s="26"/>
    </row>
    <row r="2025" spans="1:10">
      <c r="A2025" s="212">
        <v>4221</v>
      </c>
      <c r="B2025" s="216" t="s">
        <v>65</v>
      </c>
      <c r="C2025" s="29"/>
      <c r="D2025" s="175">
        <v>0</v>
      </c>
      <c r="F2025" s="175"/>
      <c r="G2025" s="175"/>
      <c r="H2025" s="175"/>
      <c r="I2025" s="34">
        <v>4</v>
      </c>
      <c r="J2025" s="218"/>
    </row>
    <row r="2026" spans="1:10">
      <c r="A2026" s="212">
        <v>4224</v>
      </c>
      <c r="B2026" s="216" t="s">
        <v>58</v>
      </c>
      <c r="C2026" s="29"/>
      <c r="D2026" s="175">
        <v>0</v>
      </c>
      <c r="F2026" s="175"/>
      <c r="G2026" s="175"/>
      <c r="H2026" s="175"/>
      <c r="I2026" s="34">
        <v>4</v>
      </c>
      <c r="J2026" s="26"/>
    </row>
    <row r="2027" spans="1:10" ht="28.5">
      <c r="A2027" s="200">
        <v>3605</v>
      </c>
      <c r="B2027" s="201" t="s">
        <v>125</v>
      </c>
      <c r="C2027" s="202">
        <f>C2028+C2246+C2267</f>
        <v>252264822</v>
      </c>
      <c r="D2027" s="202">
        <v>274658415</v>
      </c>
      <c r="F2027" s="202">
        <f>F2028+F2246+F2267</f>
        <v>0</v>
      </c>
      <c r="G2027" s="202">
        <f>G2028+G2246+G2267</f>
        <v>0</v>
      </c>
      <c r="H2027" s="202">
        <f>H2028+H2246+H2267</f>
        <v>0</v>
      </c>
      <c r="I2027" s="34" t="s">
        <v>7</v>
      </c>
      <c r="J2027" s="26"/>
    </row>
    <row r="2028" spans="1:10">
      <c r="A2028" s="203" t="s">
        <v>214</v>
      </c>
      <c r="B2028" s="204" t="s">
        <v>107</v>
      </c>
      <c r="C2028" s="205">
        <f>C2029+C2038+C2099+C2167+C2196+C2242</f>
        <v>252118504</v>
      </c>
      <c r="D2028" s="205">
        <v>274482097</v>
      </c>
      <c r="E2028" s="96" t="e">
        <f>C2028-#REF!</f>
        <v>#REF!</v>
      </c>
      <c r="F2028" s="205">
        <f>F2029+F2038+F2099+F2167+F2196+F2242</f>
        <v>0</v>
      </c>
      <c r="G2028" s="205">
        <f>G2029+G2038+G2099+G2167+G2196+G2242</f>
        <v>0</v>
      </c>
      <c r="H2028" s="205">
        <f>H2029+H2038+H2099+H2167+H2196+H2242</f>
        <v>0</v>
      </c>
      <c r="I2028" s="34" t="s">
        <v>8</v>
      </c>
      <c r="J2028" s="26"/>
    </row>
    <row r="2029" spans="1:10">
      <c r="A2029" s="206">
        <v>11</v>
      </c>
      <c r="B2029" s="207" t="s">
        <v>14</v>
      </c>
      <c r="C2029" s="31">
        <f>C2030+C2035</f>
        <v>1592779</v>
      </c>
      <c r="D2029" s="31">
        <v>1592779</v>
      </c>
      <c r="F2029" s="31">
        <f t="shared" ref="F2029:G2029" si="2018">F2030+F2035</f>
        <v>0</v>
      </c>
      <c r="G2029" s="31">
        <f t="shared" si="2018"/>
        <v>0</v>
      </c>
      <c r="H2029" s="31">
        <f t="shared" ref="H2029" si="2019">H2030+H2035</f>
        <v>0</v>
      </c>
      <c r="I2029" s="34" t="s">
        <v>15</v>
      </c>
      <c r="J2029" s="26"/>
    </row>
    <row r="2030" spans="1:10">
      <c r="A2030" s="208">
        <v>31</v>
      </c>
      <c r="B2030" s="209" t="s">
        <v>44</v>
      </c>
      <c r="C2030" s="182">
        <f>C2031+C2033</f>
        <v>210133</v>
      </c>
      <c r="D2030" s="32">
        <v>210133</v>
      </c>
      <c r="F2030" s="32">
        <f t="shared" ref="F2030:G2030" si="2020">F2031+F2033</f>
        <v>0</v>
      </c>
      <c r="G2030" s="32">
        <f t="shared" si="2020"/>
        <v>0</v>
      </c>
      <c r="H2030" s="32">
        <f t="shared" ref="H2030" si="2021">H2031+H2033</f>
        <v>0</v>
      </c>
      <c r="I2030" s="34">
        <v>2</v>
      </c>
      <c r="J2030" s="26"/>
    </row>
    <row r="2031" spans="1:10">
      <c r="A2031" s="210">
        <v>311</v>
      </c>
      <c r="B2031" s="211" t="s">
        <v>45</v>
      </c>
      <c r="C2031" s="30">
        <f t="shared" ref="C2031" si="2022">C2032</f>
        <v>180371</v>
      </c>
      <c r="D2031" s="30">
        <v>180371</v>
      </c>
      <c r="F2031" s="30">
        <f t="shared" ref="F2031:H2031" si="2023">F2032</f>
        <v>0</v>
      </c>
      <c r="G2031" s="30">
        <f t="shared" si="2023"/>
        <v>0</v>
      </c>
      <c r="H2031" s="30">
        <f t="shared" si="2023"/>
        <v>0</v>
      </c>
      <c r="I2031" s="34">
        <v>3</v>
      </c>
      <c r="J2031" s="26"/>
    </row>
    <row r="2032" spans="1:10">
      <c r="A2032" s="212">
        <v>3111</v>
      </c>
      <c r="B2032" s="216" t="s">
        <v>46</v>
      </c>
      <c r="C2032" s="29">
        <v>180371</v>
      </c>
      <c r="D2032" s="175">
        <v>180371</v>
      </c>
      <c r="F2032" s="175"/>
      <c r="G2032" s="175"/>
      <c r="H2032" s="175"/>
      <c r="I2032" s="34">
        <v>4</v>
      </c>
      <c r="J2032" s="26"/>
    </row>
    <row r="2033" spans="1:10">
      <c r="A2033" s="210">
        <v>313</v>
      </c>
      <c r="B2033" s="211" t="s">
        <v>48</v>
      </c>
      <c r="C2033" s="30">
        <f t="shared" ref="C2033" si="2024">SUM(C2034:C2034)</f>
        <v>29762</v>
      </c>
      <c r="D2033" s="30">
        <v>29762</v>
      </c>
      <c r="F2033" s="30">
        <f t="shared" ref="F2033:H2033" si="2025">SUM(F2034:F2034)</f>
        <v>0</v>
      </c>
      <c r="G2033" s="30">
        <f t="shared" si="2025"/>
        <v>0</v>
      </c>
      <c r="H2033" s="30">
        <f t="shared" si="2025"/>
        <v>0</v>
      </c>
      <c r="I2033" s="34">
        <v>3</v>
      </c>
      <c r="J2033" s="26"/>
    </row>
    <row r="2034" spans="1:10">
      <c r="A2034" s="212">
        <v>3132</v>
      </c>
      <c r="B2034" s="216" t="s">
        <v>49</v>
      </c>
      <c r="C2034" s="29">
        <v>29762</v>
      </c>
      <c r="D2034" s="175">
        <v>29762</v>
      </c>
      <c r="F2034" s="175"/>
      <c r="G2034" s="175"/>
      <c r="H2034" s="175"/>
      <c r="I2034" s="34">
        <v>4</v>
      </c>
      <c r="J2034" s="26"/>
    </row>
    <row r="2035" spans="1:10">
      <c r="A2035" s="208">
        <v>32</v>
      </c>
      <c r="B2035" s="209" t="s">
        <v>16</v>
      </c>
      <c r="C2035" s="182">
        <f t="shared" ref="C2035:C2036" si="2026">C2036</f>
        <v>1382646</v>
      </c>
      <c r="D2035" s="32">
        <v>1382646</v>
      </c>
      <c r="F2035" s="32">
        <f t="shared" ref="F2035:H2036" si="2027">F2036</f>
        <v>0</v>
      </c>
      <c r="G2035" s="32">
        <f t="shared" si="2027"/>
        <v>0</v>
      </c>
      <c r="H2035" s="32">
        <f t="shared" si="2027"/>
        <v>0</v>
      </c>
      <c r="I2035" s="34">
        <v>2</v>
      </c>
      <c r="J2035" s="26"/>
    </row>
    <row r="2036" spans="1:10">
      <c r="A2036" s="210">
        <v>322</v>
      </c>
      <c r="B2036" s="211" t="s">
        <v>42</v>
      </c>
      <c r="C2036" s="30">
        <f t="shared" si="2026"/>
        <v>1382646</v>
      </c>
      <c r="D2036" s="30">
        <v>1382646</v>
      </c>
      <c r="F2036" s="30">
        <f t="shared" si="2027"/>
        <v>0</v>
      </c>
      <c r="G2036" s="30">
        <f t="shared" si="2027"/>
        <v>0</v>
      </c>
      <c r="H2036" s="30">
        <f t="shared" si="2027"/>
        <v>0</v>
      </c>
      <c r="I2036" s="34">
        <v>3</v>
      </c>
      <c r="J2036" s="26"/>
    </row>
    <row r="2037" spans="1:10">
      <c r="A2037" s="212">
        <v>3222</v>
      </c>
      <c r="B2037" s="216" t="s">
        <v>91</v>
      </c>
      <c r="C2037" s="29">
        <v>1382646</v>
      </c>
      <c r="D2037" s="175">
        <v>1382646</v>
      </c>
      <c r="F2037" s="175"/>
      <c r="G2037" s="175"/>
      <c r="H2037" s="175"/>
      <c r="I2037" s="34">
        <v>4</v>
      </c>
      <c r="J2037" s="26"/>
    </row>
    <row r="2038" spans="1:10">
      <c r="A2038" s="206">
        <v>31</v>
      </c>
      <c r="B2038" s="207" t="s">
        <v>63</v>
      </c>
      <c r="C2038" s="31">
        <f t="shared" ref="C2038" si="2028">C2039+C2071+C2076+C2079+C2094</f>
        <v>333493</v>
      </c>
      <c r="D2038" s="31">
        <v>565569</v>
      </c>
      <c r="F2038" s="31">
        <f t="shared" ref="F2038:G2038" si="2029">F2039+F2071+F2076+F2079+F2094</f>
        <v>0</v>
      </c>
      <c r="G2038" s="31">
        <f t="shared" si="2029"/>
        <v>0</v>
      </c>
      <c r="H2038" s="31">
        <f t="shared" ref="H2038" si="2030">H2039+H2071+H2076+H2079+H2094</f>
        <v>0</v>
      </c>
      <c r="I2038" s="34" t="s">
        <v>64</v>
      </c>
      <c r="J2038" s="26"/>
    </row>
    <row r="2039" spans="1:10">
      <c r="A2039" s="208">
        <v>32</v>
      </c>
      <c r="B2039" s="209" t="s">
        <v>16</v>
      </c>
      <c r="C2039" s="182">
        <f t="shared" ref="C2039" si="2031">C2040+C2045+C2051+C2061+C2063</f>
        <v>332962</v>
      </c>
      <c r="D2039" s="32">
        <v>565038</v>
      </c>
      <c r="F2039" s="32">
        <f t="shared" ref="F2039:G2039" si="2032">F2040+F2045+F2051+F2061+F2063</f>
        <v>0</v>
      </c>
      <c r="G2039" s="32">
        <f t="shared" si="2032"/>
        <v>0</v>
      </c>
      <c r="H2039" s="32">
        <f t="shared" ref="H2039" si="2033">H2040+H2045+H2051+H2061+H2063</f>
        <v>0</v>
      </c>
      <c r="I2039" s="34">
        <v>2</v>
      </c>
      <c r="J2039" s="26"/>
    </row>
    <row r="2040" spans="1:10">
      <c r="A2040" s="210">
        <v>321</v>
      </c>
      <c r="B2040" s="211" t="s">
        <v>27</v>
      </c>
      <c r="C2040" s="30">
        <f t="shared" ref="C2040" si="2034">SUM(C2041:C2044)</f>
        <v>69282</v>
      </c>
      <c r="D2040" s="30">
        <v>134465</v>
      </c>
      <c r="F2040" s="30">
        <f t="shared" ref="F2040:G2040" si="2035">SUM(F2041:F2044)</f>
        <v>0</v>
      </c>
      <c r="G2040" s="30">
        <f t="shared" si="2035"/>
        <v>0</v>
      </c>
      <c r="H2040" s="30">
        <f t="shared" ref="H2040" si="2036">SUM(H2041:H2044)</f>
        <v>0</v>
      </c>
      <c r="I2040" s="34">
        <v>3</v>
      </c>
      <c r="J2040" s="26"/>
    </row>
    <row r="2041" spans="1:10">
      <c r="A2041" s="212">
        <v>3211</v>
      </c>
      <c r="B2041" s="216" t="s">
        <v>28</v>
      </c>
      <c r="C2041" s="29">
        <v>39817</v>
      </c>
      <c r="D2041" s="175">
        <v>105000</v>
      </c>
      <c r="F2041" s="175"/>
      <c r="G2041" s="175"/>
      <c r="H2041" s="175"/>
      <c r="I2041" s="34">
        <v>4</v>
      </c>
      <c r="J2041" s="26"/>
    </row>
    <row r="2042" spans="1:10" ht="28.5">
      <c r="A2042" s="212">
        <v>3212</v>
      </c>
      <c r="B2042" s="216" t="s">
        <v>50</v>
      </c>
      <c r="C2042" s="29">
        <v>133</v>
      </c>
      <c r="D2042" s="175">
        <v>133</v>
      </c>
      <c r="F2042" s="175"/>
      <c r="G2042" s="175"/>
      <c r="H2042" s="175"/>
      <c r="I2042" s="34">
        <v>4</v>
      </c>
      <c r="J2042" s="26"/>
    </row>
    <row r="2043" spans="1:10">
      <c r="A2043" s="212">
        <v>3213</v>
      </c>
      <c r="B2043" s="216" t="s">
        <v>54</v>
      </c>
      <c r="C2043" s="29">
        <v>29199</v>
      </c>
      <c r="D2043" s="175">
        <v>29199</v>
      </c>
      <c r="F2043" s="175"/>
      <c r="G2043" s="175"/>
      <c r="H2043" s="175"/>
      <c r="I2043" s="34">
        <v>4</v>
      </c>
      <c r="J2043" s="26"/>
    </row>
    <row r="2044" spans="1:10">
      <c r="A2044" s="212">
        <v>3214</v>
      </c>
      <c r="B2044" s="216" t="s">
        <v>108</v>
      </c>
      <c r="C2044" s="29">
        <v>133</v>
      </c>
      <c r="D2044" s="175">
        <v>133</v>
      </c>
      <c r="F2044" s="175"/>
      <c r="G2044" s="175"/>
      <c r="H2044" s="175"/>
      <c r="I2044" s="34">
        <v>4</v>
      </c>
      <c r="J2044" s="26"/>
    </row>
    <row r="2045" spans="1:10">
      <c r="A2045" s="210">
        <v>322</v>
      </c>
      <c r="B2045" s="211" t="s">
        <v>42</v>
      </c>
      <c r="C2045" s="30">
        <f t="shared" ref="C2045" si="2037">SUM(C2046:C2050)</f>
        <v>56009</v>
      </c>
      <c r="D2045" s="30">
        <v>60391</v>
      </c>
      <c r="F2045" s="30">
        <f t="shared" ref="F2045:G2045" si="2038">SUM(F2046:F2050)</f>
        <v>0</v>
      </c>
      <c r="G2045" s="30">
        <f t="shared" si="2038"/>
        <v>0</v>
      </c>
      <c r="H2045" s="30">
        <f t="shared" ref="H2045" si="2039">SUM(H2046:H2050)</f>
        <v>0</v>
      </c>
      <c r="I2045" s="34">
        <v>3</v>
      </c>
      <c r="J2045" s="26"/>
    </row>
    <row r="2046" spans="1:10">
      <c r="A2046" s="212">
        <v>3221</v>
      </c>
      <c r="B2046" s="216" t="s">
        <v>43</v>
      </c>
      <c r="C2046" s="29">
        <v>26545</v>
      </c>
      <c r="D2046" s="175">
        <v>26545</v>
      </c>
      <c r="F2046" s="175"/>
      <c r="G2046" s="175"/>
      <c r="H2046" s="175"/>
      <c r="I2046" s="34">
        <v>4</v>
      </c>
      <c r="J2046" s="26"/>
    </row>
    <row r="2047" spans="1:10">
      <c r="A2047" s="212">
        <v>3222</v>
      </c>
      <c r="B2047" s="216" t="s">
        <v>91</v>
      </c>
      <c r="C2047" s="29">
        <v>10618</v>
      </c>
      <c r="D2047" s="175">
        <v>15000</v>
      </c>
      <c r="F2047" s="175"/>
      <c r="G2047" s="175"/>
      <c r="H2047" s="175"/>
      <c r="I2047" s="34">
        <v>4</v>
      </c>
      <c r="J2047" s="26"/>
    </row>
    <row r="2048" spans="1:10">
      <c r="A2048" s="212">
        <v>3223</v>
      </c>
      <c r="B2048" s="216" t="s">
        <v>109</v>
      </c>
      <c r="C2048" s="29">
        <v>133</v>
      </c>
      <c r="D2048" s="175">
        <v>133</v>
      </c>
      <c r="F2048" s="175"/>
      <c r="G2048" s="175"/>
      <c r="H2048" s="175"/>
      <c r="I2048" s="34">
        <v>4</v>
      </c>
      <c r="J2048" s="26"/>
    </row>
    <row r="2049" spans="1:10" ht="28.5">
      <c r="A2049" s="212">
        <v>3224</v>
      </c>
      <c r="B2049" s="216" t="s">
        <v>110</v>
      </c>
      <c r="C2049" s="29">
        <v>133</v>
      </c>
      <c r="D2049" s="175">
        <v>133</v>
      </c>
      <c r="F2049" s="175"/>
      <c r="G2049" s="175"/>
      <c r="H2049" s="175"/>
      <c r="I2049" s="34">
        <v>4</v>
      </c>
      <c r="J2049" s="26"/>
    </row>
    <row r="2050" spans="1:10">
      <c r="A2050" s="212">
        <v>3225</v>
      </c>
      <c r="B2050" s="216" t="s">
        <v>92</v>
      </c>
      <c r="C2050" s="29">
        <v>18580</v>
      </c>
      <c r="D2050" s="175">
        <v>18580</v>
      </c>
      <c r="F2050" s="175"/>
      <c r="G2050" s="175"/>
      <c r="H2050" s="175"/>
      <c r="I2050" s="34">
        <v>4</v>
      </c>
      <c r="J2050" s="26"/>
    </row>
    <row r="2051" spans="1:10">
      <c r="A2051" s="210">
        <v>323</v>
      </c>
      <c r="B2051" s="211" t="s">
        <v>17</v>
      </c>
      <c r="C2051" s="30">
        <f t="shared" ref="C2051" si="2040">SUM(C2052:C2060)</f>
        <v>169540</v>
      </c>
      <c r="D2051" s="30">
        <v>325341</v>
      </c>
      <c r="F2051" s="30">
        <f t="shared" ref="F2051:G2051" si="2041">SUM(F2052:F2060)</f>
        <v>0</v>
      </c>
      <c r="G2051" s="30">
        <f t="shared" si="2041"/>
        <v>0</v>
      </c>
      <c r="H2051" s="30">
        <f t="shared" ref="H2051" si="2042">SUM(H2052:H2060)</f>
        <v>0</v>
      </c>
      <c r="I2051" s="34">
        <v>3</v>
      </c>
      <c r="J2051" s="26"/>
    </row>
    <row r="2052" spans="1:10">
      <c r="A2052" s="212">
        <v>3231</v>
      </c>
      <c r="B2052" s="216" t="s">
        <v>18</v>
      </c>
      <c r="C2052" s="29">
        <v>5495</v>
      </c>
      <c r="D2052" s="175">
        <v>5495</v>
      </c>
      <c r="F2052" s="175"/>
      <c r="G2052" s="175"/>
      <c r="H2052" s="175"/>
      <c r="I2052" s="34">
        <v>4</v>
      </c>
      <c r="J2052" s="26"/>
    </row>
    <row r="2053" spans="1:10">
      <c r="A2053" s="212">
        <v>3232</v>
      </c>
      <c r="B2053" s="216" t="s">
        <v>105</v>
      </c>
      <c r="C2053" s="29">
        <v>133</v>
      </c>
      <c r="D2053" s="175">
        <v>2500</v>
      </c>
      <c r="F2053" s="175"/>
      <c r="G2053" s="175"/>
      <c r="H2053" s="175"/>
      <c r="I2053" s="34">
        <v>4</v>
      </c>
      <c r="J2053" s="26"/>
    </row>
    <row r="2054" spans="1:10">
      <c r="A2054" s="212">
        <v>3233</v>
      </c>
      <c r="B2054" s="216" t="s">
        <v>19</v>
      </c>
      <c r="C2054" s="29">
        <v>133</v>
      </c>
      <c r="D2054" s="175">
        <v>133</v>
      </c>
      <c r="F2054" s="175"/>
      <c r="G2054" s="175"/>
      <c r="H2054" s="175"/>
      <c r="I2054" s="34">
        <v>4</v>
      </c>
      <c r="J2054" s="26"/>
    </row>
    <row r="2055" spans="1:10">
      <c r="A2055" s="212">
        <v>3234</v>
      </c>
      <c r="B2055" s="216" t="s">
        <v>111</v>
      </c>
      <c r="C2055" s="29">
        <v>133</v>
      </c>
      <c r="D2055" s="175">
        <v>133</v>
      </c>
      <c r="F2055" s="175"/>
      <c r="G2055" s="175"/>
      <c r="H2055" s="175"/>
      <c r="I2055" s="34">
        <v>4</v>
      </c>
      <c r="J2055" s="26"/>
    </row>
    <row r="2056" spans="1:10">
      <c r="A2056" s="212">
        <v>3235</v>
      </c>
      <c r="B2056" s="216" t="s">
        <v>68</v>
      </c>
      <c r="C2056" s="29">
        <v>133</v>
      </c>
      <c r="D2056" s="175">
        <v>133</v>
      </c>
      <c r="F2056" s="175"/>
      <c r="G2056" s="175"/>
      <c r="H2056" s="175"/>
      <c r="I2056" s="34">
        <v>4</v>
      </c>
      <c r="J2056" s="26"/>
    </row>
    <row r="2057" spans="1:10">
      <c r="A2057" s="212">
        <v>3236</v>
      </c>
      <c r="B2057" s="216" t="s">
        <v>56</v>
      </c>
      <c r="C2057" s="29">
        <v>133</v>
      </c>
      <c r="D2057" s="175">
        <v>133</v>
      </c>
      <c r="F2057" s="175"/>
      <c r="G2057" s="175"/>
      <c r="H2057" s="175"/>
      <c r="I2057" s="34">
        <v>4</v>
      </c>
      <c r="J2057" s="26"/>
    </row>
    <row r="2058" spans="1:10">
      <c r="A2058" s="212">
        <v>3237</v>
      </c>
      <c r="B2058" s="216" t="s">
        <v>20</v>
      </c>
      <c r="C2058" s="29">
        <v>132721</v>
      </c>
      <c r="D2058" s="175">
        <v>281788</v>
      </c>
      <c r="F2058" s="175"/>
      <c r="G2058" s="175"/>
      <c r="H2058" s="175"/>
      <c r="I2058" s="34">
        <v>4</v>
      </c>
      <c r="J2058" s="26"/>
    </row>
    <row r="2059" spans="1:10">
      <c r="A2059" s="212">
        <v>3238</v>
      </c>
      <c r="B2059" s="216" t="s">
        <v>51</v>
      </c>
      <c r="C2059" s="29">
        <v>133</v>
      </c>
      <c r="D2059" s="175">
        <v>4500</v>
      </c>
      <c r="F2059" s="175"/>
      <c r="G2059" s="175"/>
      <c r="H2059" s="175"/>
      <c r="I2059" s="34">
        <v>4</v>
      </c>
      <c r="J2059" s="26"/>
    </row>
    <row r="2060" spans="1:10">
      <c r="A2060" s="212">
        <v>3239</v>
      </c>
      <c r="B2060" s="216" t="s">
        <v>21</v>
      </c>
      <c r="C2060" s="29">
        <v>30526</v>
      </c>
      <c r="D2060" s="175">
        <v>30526</v>
      </c>
      <c r="F2060" s="175"/>
      <c r="G2060" s="175"/>
      <c r="H2060" s="175"/>
      <c r="I2060" s="34">
        <v>4</v>
      </c>
      <c r="J2060" s="26"/>
    </row>
    <row r="2061" spans="1:10" ht="28.5">
      <c r="A2061" s="210">
        <v>324</v>
      </c>
      <c r="B2061" s="211" t="s">
        <v>22</v>
      </c>
      <c r="C2061" s="30">
        <f t="shared" ref="C2061" si="2043">C2062</f>
        <v>4154</v>
      </c>
      <c r="D2061" s="30">
        <v>8260</v>
      </c>
      <c r="F2061" s="30">
        <f t="shared" ref="F2061:H2061" si="2044">F2062</f>
        <v>0</v>
      </c>
      <c r="G2061" s="30">
        <f t="shared" si="2044"/>
        <v>0</v>
      </c>
      <c r="H2061" s="30">
        <f t="shared" si="2044"/>
        <v>0</v>
      </c>
      <c r="I2061" s="34">
        <v>3</v>
      </c>
      <c r="J2061" s="26"/>
    </row>
    <row r="2062" spans="1:10" ht="28.5">
      <c r="A2062" s="212">
        <v>3241</v>
      </c>
      <c r="B2062" s="216" t="s">
        <v>22</v>
      </c>
      <c r="C2062" s="29">
        <v>4154</v>
      </c>
      <c r="D2062" s="175">
        <v>8260</v>
      </c>
      <c r="F2062" s="175"/>
      <c r="G2062" s="175"/>
      <c r="H2062" s="175"/>
      <c r="I2062" s="34">
        <v>4</v>
      </c>
      <c r="J2062" s="26"/>
    </row>
    <row r="2063" spans="1:10">
      <c r="A2063" s="210">
        <v>329</v>
      </c>
      <c r="B2063" s="211" t="s">
        <v>23</v>
      </c>
      <c r="C2063" s="30">
        <f t="shared" ref="C2063" si="2045">SUM(C2064:C2070)</f>
        <v>33977</v>
      </c>
      <c r="D2063" s="30">
        <v>36581</v>
      </c>
      <c r="F2063" s="30">
        <f t="shared" ref="F2063:G2063" si="2046">SUM(F2064:F2070)</f>
        <v>0</v>
      </c>
      <c r="G2063" s="30">
        <f t="shared" si="2046"/>
        <v>0</v>
      </c>
      <c r="H2063" s="30">
        <f t="shared" ref="H2063" si="2047">SUM(H2064:H2070)</f>
        <v>0</v>
      </c>
      <c r="I2063" s="34">
        <v>3</v>
      </c>
      <c r="J2063" s="26"/>
    </row>
    <row r="2064" spans="1:10" ht="28.5">
      <c r="A2064" s="212">
        <v>3291</v>
      </c>
      <c r="B2064" s="216" t="s">
        <v>24</v>
      </c>
      <c r="C2064" s="29">
        <v>133</v>
      </c>
      <c r="D2064" s="175">
        <v>133</v>
      </c>
      <c r="F2064" s="175"/>
      <c r="G2064" s="175"/>
      <c r="H2064" s="175"/>
      <c r="I2064" s="34">
        <v>4</v>
      </c>
      <c r="J2064" s="26"/>
    </row>
    <row r="2065" spans="1:10">
      <c r="A2065" s="212">
        <v>3292</v>
      </c>
      <c r="B2065" s="216" t="s">
        <v>112</v>
      </c>
      <c r="C2065" s="29">
        <v>133</v>
      </c>
      <c r="D2065" s="175">
        <v>133</v>
      </c>
      <c r="F2065" s="175"/>
      <c r="G2065" s="175"/>
      <c r="H2065" s="175"/>
      <c r="I2065" s="34">
        <v>4</v>
      </c>
      <c r="J2065" s="26"/>
    </row>
    <row r="2066" spans="1:10">
      <c r="A2066" s="212">
        <v>3293</v>
      </c>
      <c r="B2066" s="216" t="s">
        <v>29</v>
      </c>
      <c r="C2066" s="29">
        <v>133</v>
      </c>
      <c r="D2066" s="175">
        <v>133</v>
      </c>
      <c r="F2066" s="175"/>
      <c r="G2066" s="175"/>
      <c r="H2066" s="175"/>
      <c r="I2066" s="34">
        <v>4</v>
      </c>
      <c r="J2066" s="26"/>
    </row>
    <row r="2067" spans="1:10">
      <c r="A2067" s="212">
        <v>3294</v>
      </c>
      <c r="B2067" s="216" t="s">
        <v>55</v>
      </c>
      <c r="C2067" s="29">
        <v>33180</v>
      </c>
      <c r="D2067" s="175">
        <v>33180</v>
      </c>
      <c r="F2067" s="175"/>
      <c r="G2067" s="175"/>
      <c r="H2067" s="175"/>
      <c r="I2067" s="34">
        <v>4</v>
      </c>
      <c r="J2067" s="26"/>
    </row>
    <row r="2068" spans="1:10">
      <c r="A2068" s="212">
        <v>3295</v>
      </c>
      <c r="B2068" s="216" t="s">
        <v>113</v>
      </c>
      <c r="C2068" s="29">
        <v>132</v>
      </c>
      <c r="D2068" s="175">
        <v>324</v>
      </c>
      <c r="F2068" s="175"/>
      <c r="G2068" s="175"/>
      <c r="H2068" s="175"/>
      <c r="I2068" s="34">
        <v>4</v>
      </c>
      <c r="J2068" s="26"/>
    </row>
    <row r="2069" spans="1:10">
      <c r="A2069" s="212">
        <v>3296</v>
      </c>
      <c r="B2069" s="216" t="s">
        <v>120</v>
      </c>
      <c r="C2069" s="29">
        <v>133</v>
      </c>
      <c r="D2069" s="175">
        <v>133</v>
      </c>
      <c r="F2069" s="175"/>
      <c r="G2069" s="175"/>
      <c r="H2069" s="175"/>
      <c r="I2069" s="34">
        <v>4</v>
      </c>
      <c r="J2069" s="26"/>
    </row>
    <row r="2070" spans="1:10">
      <c r="A2070" s="212">
        <v>3299</v>
      </c>
      <c r="B2070" s="216" t="s">
        <v>23</v>
      </c>
      <c r="C2070" s="29">
        <v>133</v>
      </c>
      <c r="D2070" s="175">
        <v>2545</v>
      </c>
      <c r="F2070" s="175"/>
      <c r="G2070" s="175"/>
      <c r="H2070" s="175"/>
      <c r="I2070" s="34">
        <v>4</v>
      </c>
      <c r="J2070" s="26"/>
    </row>
    <row r="2071" spans="1:10">
      <c r="A2071" s="208">
        <v>34</v>
      </c>
      <c r="B2071" s="209" t="s">
        <v>114</v>
      </c>
      <c r="C2071" s="182">
        <f t="shared" ref="C2071" si="2048">C2072</f>
        <v>398</v>
      </c>
      <c r="D2071" s="32">
        <v>398</v>
      </c>
      <c r="F2071" s="32">
        <f t="shared" ref="F2071:H2071" si="2049">F2072</f>
        <v>0</v>
      </c>
      <c r="G2071" s="32">
        <f t="shared" si="2049"/>
        <v>0</v>
      </c>
      <c r="H2071" s="32">
        <f t="shared" si="2049"/>
        <v>0</v>
      </c>
      <c r="I2071" s="34">
        <v>2</v>
      </c>
      <c r="J2071" s="26"/>
    </row>
    <row r="2072" spans="1:10">
      <c r="A2072" s="210">
        <v>343</v>
      </c>
      <c r="B2072" s="211" t="s">
        <v>115</v>
      </c>
      <c r="C2072" s="30">
        <f t="shared" ref="C2072" si="2050">SUM(C2073:C2075)</f>
        <v>398</v>
      </c>
      <c r="D2072" s="30">
        <v>398</v>
      </c>
      <c r="F2072" s="30">
        <f t="shared" ref="F2072:G2072" si="2051">SUM(F2073:F2075)</f>
        <v>0</v>
      </c>
      <c r="G2072" s="30">
        <f t="shared" si="2051"/>
        <v>0</v>
      </c>
      <c r="H2072" s="30">
        <f t="shared" ref="H2072" si="2052">SUM(H2073:H2075)</f>
        <v>0</v>
      </c>
      <c r="I2072" s="34">
        <v>3</v>
      </c>
      <c r="J2072" s="26"/>
    </row>
    <row r="2073" spans="1:10">
      <c r="A2073" s="212">
        <v>3431</v>
      </c>
      <c r="B2073" s="216" t="s">
        <v>116</v>
      </c>
      <c r="C2073" s="29">
        <v>132</v>
      </c>
      <c r="D2073" s="175">
        <v>132</v>
      </c>
      <c r="F2073" s="175"/>
      <c r="G2073" s="175"/>
      <c r="H2073" s="175"/>
      <c r="I2073" s="34">
        <v>4</v>
      </c>
      <c r="J2073" s="26"/>
    </row>
    <row r="2074" spans="1:10">
      <c r="A2074" s="212">
        <v>3433</v>
      </c>
      <c r="B2074" s="216" t="s">
        <v>117</v>
      </c>
      <c r="C2074" s="29">
        <v>133</v>
      </c>
      <c r="D2074" s="175">
        <v>133</v>
      </c>
      <c r="F2074" s="175"/>
      <c r="G2074" s="175"/>
      <c r="H2074" s="175"/>
      <c r="I2074" s="34">
        <v>4</v>
      </c>
      <c r="J2074" s="26"/>
    </row>
    <row r="2075" spans="1:10">
      <c r="A2075" s="212">
        <v>3434</v>
      </c>
      <c r="B2075" s="216" t="s">
        <v>118</v>
      </c>
      <c r="C2075" s="29">
        <v>133</v>
      </c>
      <c r="D2075" s="175">
        <v>133</v>
      </c>
      <c r="F2075" s="175"/>
      <c r="G2075" s="175"/>
      <c r="H2075" s="175"/>
      <c r="I2075" s="34">
        <v>4</v>
      </c>
      <c r="J2075" s="26"/>
    </row>
    <row r="2076" spans="1:10">
      <c r="A2076" s="208">
        <v>38</v>
      </c>
      <c r="B2076" s="209" t="s">
        <v>11</v>
      </c>
      <c r="C2076" s="182">
        <f t="shared" ref="C2076:C2077" si="2053">C2077</f>
        <v>133</v>
      </c>
      <c r="D2076" s="32">
        <v>133</v>
      </c>
      <c r="F2076" s="32">
        <f t="shared" ref="F2076:H2077" si="2054">F2077</f>
        <v>0</v>
      </c>
      <c r="G2076" s="32">
        <f t="shared" si="2054"/>
        <v>0</v>
      </c>
      <c r="H2076" s="32">
        <f t="shared" si="2054"/>
        <v>0</v>
      </c>
      <c r="I2076" s="34">
        <v>2</v>
      </c>
      <c r="J2076" s="26"/>
    </row>
    <row r="2077" spans="1:10">
      <c r="A2077" s="210">
        <v>383</v>
      </c>
      <c r="B2077" s="211" t="s">
        <v>121</v>
      </c>
      <c r="C2077" s="30">
        <f t="shared" si="2053"/>
        <v>133</v>
      </c>
      <c r="D2077" s="30">
        <v>133</v>
      </c>
      <c r="F2077" s="30">
        <f t="shared" si="2054"/>
        <v>0</v>
      </c>
      <c r="G2077" s="30">
        <f t="shared" si="2054"/>
        <v>0</v>
      </c>
      <c r="H2077" s="30">
        <f t="shared" si="2054"/>
        <v>0</v>
      </c>
      <c r="I2077" s="34">
        <v>3</v>
      </c>
      <c r="J2077" s="26"/>
    </row>
    <row r="2078" spans="1:10">
      <c r="A2078" s="212">
        <v>3834</v>
      </c>
      <c r="B2078" s="216" t="s">
        <v>123</v>
      </c>
      <c r="C2078" s="29">
        <v>133</v>
      </c>
      <c r="D2078" s="175">
        <v>133</v>
      </c>
      <c r="F2078" s="175"/>
      <c r="G2078" s="175"/>
      <c r="H2078" s="175"/>
      <c r="I2078" s="34">
        <v>4</v>
      </c>
      <c r="J2078" s="26"/>
    </row>
    <row r="2079" spans="1:10" ht="28.5">
      <c r="A2079" s="208">
        <v>42</v>
      </c>
      <c r="B2079" s="209" t="s">
        <v>30</v>
      </c>
      <c r="C2079" s="182">
        <f t="shared" ref="C2079" si="2055">C2080+C2082+C2089+C2092</f>
        <v>0</v>
      </c>
      <c r="D2079" s="32">
        <v>0</v>
      </c>
      <c r="F2079" s="32">
        <f t="shared" ref="F2079:G2079" si="2056">F2080+F2082+F2089+F2092</f>
        <v>0</v>
      </c>
      <c r="G2079" s="32">
        <f t="shared" si="2056"/>
        <v>0</v>
      </c>
      <c r="H2079" s="32">
        <f t="shared" ref="H2079" si="2057">H2080+H2082+H2089+H2092</f>
        <v>0</v>
      </c>
      <c r="I2079" s="34">
        <v>2</v>
      </c>
      <c r="J2079" s="26"/>
    </row>
    <row r="2080" spans="1:10">
      <c r="A2080" s="210">
        <v>421</v>
      </c>
      <c r="B2080" s="211" t="s">
        <v>96</v>
      </c>
      <c r="C2080" s="30">
        <f t="shared" ref="C2080" si="2058">C2081</f>
        <v>0</v>
      </c>
      <c r="D2080" s="30">
        <v>0</v>
      </c>
      <c r="F2080" s="30">
        <f t="shared" ref="F2080:H2080" si="2059">F2081</f>
        <v>0</v>
      </c>
      <c r="G2080" s="30">
        <f t="shared" si="2059"/>
        <v>0</v>
      </c>
      <c r="H2080" s="30">
        <f t="shared" si="2059"/>
        <v>0</v>
      </c>
      <c r="I2080" s="34">
        <v>3</v>
      </c>
      <c r="J2080" s="26"/>
    </row>
    <row r="2081" spans="1:10">
      <c r="A2081" s="212">
        <v>4214</v>
      </c>
      <c r="B2081" s="216" t="s">
        <v>158</v>
      </c>
      <c r="C2081" s="29"/>
      <c r="D2081" s="175">
        <v>0</v>
      </c>
      <c r="F2081" s="175"/>
      <c r="G2081" s="175"/>
      <c r="H2081" s="175"/>
      <c r="I2081" s="34">
        <v>4</v>
      </c>
      <c r="J2081" s="26"/>
    </row>
    <row r="2082" spans="1:10">
      <c r="A2082" s="210">
        <v>422</v>
      </c>
      <c r="B2082" s="211" t="s">
        <v>57</v>
      </c>
      <c r="C2082" s="30">
        <f t="shared" ref="C2082" si="2060">SUM(C2083:C2088)</f>
        <v>0</v>
      </c>
      <c r="D2082" s="30">
        <v>0</v>
      </c>
      <c r="F2082" s="30">
        <f t="shared" ref="F2082:G2082" si="2061">SUM(F2083:F2088)</f>
        <v>0</v>
      </c>
      <c r="G2082" s="30">
        <f t="shared" si="2061"/>
        <v>0</v>
      </c>
      <c r="H2082" s="30">
        <f t="shared" ref="H2082" si="2062">SUM(H2083:H2088)</f>
        <v>0</v>
      </c>
      <c r="I2082" s="34">
        <v>3</v>
      </c>
      <c r="J2082" s="26"/>
    </row>
    <row r="2083" spans="1:10">
      <c r="A2083" s="212">
        <v>4221</v>
      </c>
      <c r="B2083" s="216" t="s">
        <v>65</v>
      </c>
      <c r="C2083" s="29"/>
      <c r="D2083" s="175">
        <v>0</v>
      </c>
      <c r="F2083" s="175"/>
      <c r="G2083" s="175"/>
      <c r="H2083" s="175"/>
      <c r="I2083" s="34">
        <v>4</v>
      </c>
      <c r="J2083" s="26"/>
    </row>
    <row r="2084" spans="1:10">
      <c r="A2084" s="212">
        <v>4222</v>
      </c>
      <c r="B2084" s="216" t="s">
        <v>73</v>
      </c>
      <c r="C2084" s="29"/>
      <c r="D2084" s="175">
        <v>0</v>
      </c>
      <c r="F2084" s="175"/>
      <c r="G2084" s="175"/>
      <c r="H2084" s="175"/>
      <c r="I2084" s="34">
        <v>4</v>
      </c>
      <c r="J2084" s="26"/>
    </row>
    <row r="2085" spans="1:10">
      <c r="A2085" s="212">
        <v>4223</v>
      </c>
      <c r="B2085" s="216" t="s">
        <v>86</v>
      </c>
      <c r="C2085" s="29"/>
      <c r="D2085" s="175">
        <v>0</v>
      </c>
      <c r="F2085" s="175"/>
      <c r="G2085" s="175"/>
      <c r="H2085" s="175"/>
      <c r="I2085" s="34">
        <v>4</v>
      </c>
      <c r="J2085" s="26"/>
    </row>
    <row r="2086" spans="1:10">
      <c r="A2086" s="212">
        <v>4224</v>
      </c>
      <c r="B2086" s="216" t="s">
        <v>58</v>
      </c>
      <c r="C2086" s="29"/>
      <c r="D2086" s="175">
        <v>0</v>
      </c>
      <c r="F2086" s="175"/>
      <c r="G2086" s="175"/>
      <c r="H2086" s="175"/>
      <c r="I2086" s="34">
        <v>4</v>
      </c>
      <c r="J2086" s="26"/>
    </row>
    <row r="2087" spans="1:10">
      <c r="A2087" s="212">
        <v>4225</v>
      </c>
      <c r="B2087" s="216" t="s">
        <v>87</v>
      </c>
      <c r="C2087" s="29"/>
      <c r="D2087" s="175">
        <v>0</v>
      </c>
      <c r="F2087" s="175"/>
      <c r="G2087" s="175"/>
      <c r="H2087" s="175"/>
      <c r="I2087" s="34">
        <v>4</v>
      </c>
      <c r="J2087" s="26"/>
    </row>
    <row r="2088" spans="1:10">
      <c r="A2088" s="212">
        <v>4227</v>
      </c>
      <c r="B2088" s="216" t="s">
        <v>88</v>
      </c>
      <c r="C2088" s="29"/>
      <c r="D2088" s="175">
        <v>0</v>
      </c>
      <c r="F2088" s="175"/>
      <c r="G2088" s="175"/>
      <c r="H2088" s="175"/>
      <c r="I2088" s="34">
        <v>4</v>
      </c>
      <c r="J2088" s="26"/>
    </row>
    <row r="2089" spans="1:10" ht="28.5">
      <c r="A2089" s="210">
        <v>424</v>
      </c>
      <c r="B2089" s="211" t="s">
        <v>138</v>
      </c>
      <c r="C2089" s="30">
        <f t="shared" ref="C2089" si="2063">SUM(C2090:C2091)</f>
        <v>0</v>
      </c>
      <c r="D2089" s="30">
        <v>0</v>
      </c>
      <c r="F2089" s="30">
        <f t="shared" ref="F2089:G2089" si="2064">SUM(F2090:F2091)</f>
        <v>0</v>
      </c>
      <c r="G2089" s="30">
        <f t="shared" si="2064"/>
        <v>0</v>
      </c>
      <c r="H2089" s="30">
        <f t="shared" ref="H2089" si="2065">SUM(H2090:H2091)</f>
        <v>0</v>
      </c>
      <c r="I2089" s="34">
        <v>3</v>
      </c>
      <c r="J2089" s="26"/>
    </row>
    <row r="2090" spans="1:10">
      <c r="A2090" s="212">
        <v>4241</v>
      </c>
      <c r="B2090" s="216" t="s">
        <v>139</v>
      </c>
      <c r="C2090" s="29"/>
      <c r="D2090" s="175">
        <v>0</v>
      </c>
      <c r="F2090" s="175"/>
      <c r="G2090" s="175"/>
      <c r="H2090" s="175"/>
      <c r="I2090" s="34">
        <v>4</v>
      </c>
      <c r="J2090" s="26"/>
    </row>
    <row r="2091" spans="1:10" ht="28.5">
      <c r="A2091" s="212">
        <v>4242</v>
      </c>
      <c r="B2091" s="216" t="s">
        <v>209</v>
      </c>
      <c r="C2091" s="29"/>
      <c r="D2091" s="175">
        <v>0</v>
      </c>
      <c r="F2091" s="175"/>
      <c r="G2091" s="175"/>
      <c r="H2091" s="175"/>
      <c r="I2091" s="34">
        <v>4</v>
      </c>
      <c r="J2091" s="26"/>
    </row>
    <row r="2092" spans="1:10">
      <c r="A2092" s="210">
        <v>426</v>
      </c>
      <c r="B2092" s="211" t="s">
        <v>31</v>
      </c>
      <c r="C2092" s="30">
        <f t="shared" ref="C2092" si="2066">C2093</f>
        <v>0</v>
      </c>
      <c r="D2092" s="30">
        <v>0</v>
      </c>
      <c r="F2092" s="30">
        <f t="shared" ref="F2092:H2092" si="2067">F2093</f>
        <v>0</v>
      </c>
      <c r="G2092" s="30">
        <f t="shared" si="2067"/>
        <v>0</v>
      </c>
      <c r="H2092" s="30">
        <f t="shared" si="2067"/>
        <v>0</v>
      </c>
      <c r="I2092" s="34">
        <v>3</v>
      </c>
      <c r="J2092" s="26"/>
    </row>
    <row r="2093" spans="1:10">
      <c r="A2093" s="212">
        <v>4262</v>
      </c>
      <c r="B2093" s="216" t="s">
        <v>32</v>
      </c>
      <c r="C2093" s="29"/>
      <c r="D2093" s="175">
        <v>0</v>
      </c>
      <c r="F2093" s="175"/>
      <c r="G2093" s="175"/>
      <c r="H2093" s="175"/>
      <c r="I2093" s="34">
        <v>4</v>
      </c>
      <c r="J2093" s="26"/>
    </row>
    <row r="2094" spans="1:10" ht="28.5">
      <c r="A2094" s="208">
        <v>45</v>
      </c>
      <c r="B2094" s="209" t="s">
        <v>74</v>
      </c>
      <c r="C2094" s="182">
        <f t="shared" ref="C2094" si="2068">C2095+C2097</f>
        <v>0</v>
      </c>
      <c r="D2094" s="32">
        <v>0</v>
      </c>
      <c r="F2094" s="32">
        <f t="shared" ref="F2094:G2094" si="2069">F2095+F2097</f>
        <v>0</v>
      </c>
      <c r="G2094" s="32">
        <f t="shared" si="2069"/>
        <v>0</v>
      </c>
      <c r="H2094" s="32">
        <f t="shared" ref="H2094" si="2070">H2095+H2097</f>
        <v>0</v>
      </c>
      <c r="I2094" s="34">
        <v>2</v>
      </c>
      <c r="J2094" s="26"/>
    </row>
    <row r="2095" spans="1:10">
      <c r="A2095" s="210">
        <v>451</v>
      </c>
      <c r="B2095" s="211" t="s">
        <v>75</v>
      </c>
      <c r="C2095" s="30">
        <f t="shared" ref="C2095" si="2071">C2096</f>
        <v>0</v>
      </c>
      <c r="D2095" s="30">
        <v>0</v>
      </c>
      <c r="F2095" s="30">
        <f t="shared" ref="F2095:H2095" si="2072">F2096</f>
        <v>0</v>
      </c>
      <c r="G2095" s="30">
        <f t="shared" si="2072"/>
        <v>0</v>
      </c>
      <c r="H2095" s="30">
        <f t="shared" si="2072"/>
        <v>0</v>
      </c>
      <c r="I2095" s="34">
        <v>3</v>
      </c>
      <c r="J2095" s="26"/>
    </row>
    <row r="2096" spans="1:10">
      <c r="A2096" s="212">
        <v>4511</v>
      </c>
      <c r="B2096" s="216" t="s">
        <v>75</v>
      </c>
      <c r="C2096" s="29"/>
      <c r="D2096" s="175">
        <v>0</v>
      </c>
      <c r="F2096" s="175"/>
      <c r="G2096" s="175"/>
      <c r="H2096" s="175"/>
      <c r="I2096" s="34">
        <v>4</v>
      </c>
      <c r="J2096" s="26"/>
    </row>
    <row r="2097" spans="1:10">
      <c r="A2097" s="210">
        <v>452</v>
      </c>
      <c r="B2097" s="211" t="s">
        <v>89</v>
      </c>
      <c r="C2097" s="30">
        <f t="shared" ref="C2097" si="2073">C2098</f>
        <v>0</v>
      </c>
      <c r="D2097" s="30">
        <v>0</v>
      </c>
      <c r="F2097" s="30">
        <f t="shared" ref="F2097:H2097" si="2074">F2098</f>
        <v>0</v>
      </c>
      <c r="G2097" s="30">
        <f t="shared" si="2074"/>
        <v>0</v>
      </c>
      <c r="H2097" s="30">
        <f t="shared" si="2074"/>
        <v>0</v>
      </c>
      <c r="I2097" s="34">
        <v>3</v>
      </c>
      <c r="J2097" s="26"/>
    </row>
    <row r="2098" spans="1:10">
      <c r="A2098" s="212">
        <v>4521</v>
      </c>
      <c r="B2098" s="216" t="s">
        <v>89</v>
      </c>
      <c r="C2098" s="29"/>
      <c r="D2098" s="175">
        <v>0</v>
      </c>
      <c r="F2098" s="175"/>
      <c r="G2098" s="175"/>
      <c r="H2098" s="175"/>
      <c r="I2098" s="34">
        <v>4</v>
      </c>
      <c r="J2098" s="26"/>
    </row>
    <row r="2099" spans="1:10">
      <c r="A2099" s="206">
        <v>43</v>
      </c>
      <c r="B2099" s="207" t="s">
        <v>40</v>
      </c>
      <c r="C2099" s="31">
        <f t="shared" ref="C2099" si="2075">C2100+C2107+C2139+C2145+C2148+C2162</f>
        <v>249411354</v>
      </c>
      <c r="D2099" s="31">
        <v>256522783</v>
      </c>
      <c r="F2099" s="31">
        <f t="shared" ref="F2099:G2099" si="2076">F2100+F2107+F2139+F2145+F2148+F2162</f>
        <v>0</v>
      </c>
      <c r="G2099" s="31">
        <f t="shared" si="2076"/>
        <v>0</v>
      </c>
      <c r="H2099" s="31">
        <f t="shared" ref="H2099" si="2077">H2100+H2107+H2139+H2145+H2148+H2162</f>
        <v>0</v>
      </c>
      <c r="I2099" s="34" t="s">
        <v>41</v>
      </c>
      <c r="J2099" s="215"/>
    </row>
    <row r="2100" spans="1:10">
      <c r="A2100" s="208">
        <v>31</v>
      </c>
      <c r="B2100" s="209" t="s">
        <v>44</v>
      </c>
      <c r="C2100" s="182">
        <f t="shared" ref="C2100" si="2078">C2101+C2103+C2105</f>
        <v>131419765</v>
      </c>
      <c r="D2100" s="32">
        <v>143614384</v>
      </c>
      <c r="F2100" s="32">
        <f t="shared" ref="F2100:G2100" si="2079">F2101+F2103+F2105</f>
        <v>0</v>
      </c>
      <c r="G2100" s="32">
        <f t="shared" si="2079"/>
        <v>0</v>
      </c>
      <c r="H2100" s="32">
        <f t="shared" ref="H2100" si="2080">H2101+H2103+H2105</f>
        <v>0</v>
      </c>
      <c r="I2100" s="34">
        <v>2</v>
      </c>
      <c r="J2100" s="26"/>
    </row>
    <row r="2101" spans="1:10">
      <c r="A2101" s="210">
        <v>311</v>
      </c>
      <c r="B2101" s="211" t="s">
        <v>45</v>
      </c>
      <c r="C2101" s="30">
        <f t="shared" ref="C2101" si="2081">C2102</f>
        <v>112739771</v>
      </c>
      <c r="D2101" s="30">
        <v>122066766</v>
      </c>
      <c r="F2101" s="30">
        <f t="shared" ref="F2101:H2101" si="2082">F2102</f>
        <v>0</v>
      </c>
      <c r="G2101" s="30">
        <f t="shared" si="2082"/>
        <v>0</v>
      </c>
      <c r="H2101" s="30">
        <f t="shared" si="2082"/>
        <v>0</v>
      </c>
      <c r="I2101" s="34">
        <v>3</v>
      </c>
      <c r="J2101" s="26"/>
    </row>
    <row r="2102" spans="1:10">
      <c r="A2102" s="212">
        <v>3111</v>
      </c>
      <c r="B2102" s="216" t="s">
        <v>46</v>
      </c>
      <c r="C2102" s="29">
        <v>112739771</v>
      </c>
      <c r="D2102" s="175">
        <v>122066766</v>
      </c>
      <c r="F2102" s="175"/>
      <c r="G2102" s="175"/>
      <c r="H2102" s="175"/>
      <c r="I2102" s="34">
        <v>4</v>
      </c>
      <c r="J2102" s="26"/>
    </row>
    <row r="2103" spans="1:10">
      <c r="A2103" s="210">
        <v>312</v>
      </c>
      <c r="B2103" s="211" t="s">
        <v>67</v>
      </c>
      <c r="C2103" s="30">
        <f t="shared" ref="C2103" si="2083">C2104</f>
        <v>3100000</v>
      </c>
      <c r="D2103" s="30">
        <v>3669472</v>
      </c>
      <c r="F2103" s="30">
        <f t="shared" ref="F2103:H2103" si="2084">F2104</f>
        <v>0</v>
      </c>
      <c r="G2103" s="30">
        <f t="shared" si="2084"/>
        <v>0</v>
      </c>
      <c r="H2103" s="30">
        <f t="shared" si="2084"/>
        <v>0</v>
      </c>
      <c r="I2103" s="34">
        <v>3</v>
      </c>
      <c r="J2103" s="26"/>
    </row>
    <row r="2104" spans="1:10">
      <c r="A2104" s="212">
        <v>3121</v>
      </c>
      <c r="B2104" s="216" t="s">
        <v>67</v>
      </c>
      <c r="C2104" s="29">
        <v>3100000</v>
      </c>
      <c r="D2104" s="175">
        <v>3669472</v>
      </c>
      <c r="F2104" s="175"/>
      <c r="G2104" s="175"/>
      <c r="H2104" s="175"/>
      <c r="I2104" s="34">
        <v>4</v>
      </c>
      <c r="J2104" s="26"/>
    </row>
    <row r="2105" spans="1:10">
      <c r="A2105" s="210">
        <v>313</v>
      </c>
      <c r="B2105" s="211" t="s">
        <v>48</v>
      </c>
      <c r="C2105" s="30">
        <f t="shared" ref="C2105" si="2085">SUM(C2106:C2106)</f>
        <v>15579994</v>
      </c>
      <c r="D2105" s="30">
        <v>17878146</v>
      </c>
      <c r="F2105" s="30">
        <f t="shared" ref="F2105:H2105" si="2086">SUM(F2106:F2106)</f>
        <v>0</v>
      </c>
      <c r="G2105" s="30">
        <f t="shared" si="2086"/>
        <v>0</v>
      </c>
      <c r="H2105" s="30">
        <f t="shared" si="2086"/>
        <v>0</v>
      </c>
      <c r="I2105" s="34">
        <v>3</v>
      </c>
      <c r="J2105" s="26"/>
    </row>
    <row r="2106" spans="1:10">
      <c r="A2106" s="212">
        <v>3132</v>
      </c>
      <c r="B2106" s="216" t="s">
        <v>49</v>
      </c>
      <c r="C2106" s="29">
        <v>15579994</v>
      </c>
      <c r="D2106" s="175">
        <v>17878146</v>
      </c>
      <c r="F2106" s="175"/>
      <c r="G2106" s="175"/>
      <c r="H2106" s="175"/>
      <c r="I2106" s="34">
        <v>4</v>
      </c>
      <c r="J2106" s="26"/>
    </row>
    <row r="2107" spans="1:10">
      <c r="A2107" s="208">
        <v>32</v>
      </c>
      <c r="B2107" s="209" t="s">
        <v>16</v>
      </c>
      <c r="C2107" s="182">
        <f t="shared" ref="C2107" si="2087">C2108+C2113+C2119+C2129+C2131</f>
        <v>116515988</v>
      </c>
      <c r="D2107" s="32">
        <v>112232798</v>
      </c>
      <c r="F2107" s="32">
        <f t="shared" ref="F2107:G2107" si="2088">F2108+F2113+F2119+F2129+F2131</f>
        <v>0</v>
      </c>
      <c r="G2107" s="32">
        <f t="shared" si="2088"/>
        <v>0</v>
      </c>
      <c r="H2107" s="32">
        <f t="shared" ref="H2107" si="2089">H2108+H2113+H2119+H2129+H2131</f>
        <v>0</v>
      </c>
      <c r="I2107" s="34">
        <v>2</v>
      </c>
      <c r="J2107" s="26"/>
    </row>
    <row r="2108" spans="1:10">
      <c r="A2108" s="210">
        <v>321</v>
      </c>
      <c r="B2108" s="211" t="s">
        <v>27</v>
      </c>
      <c r="C2108" s="30">
        <f t="shared" ref="C2108" si="2090">SUM(C2109:C2112)</f>
        <v>3211417</v>
      </c>
      <c r="D2108" s="30">
        <v>3211417</v>
      </c>
      <c r="F2108" s="30">
        <f t="shared" ref="F2108:G2108" si="2091">SUM(F2109:F2112)</f>
        <v>0</v>
      </c>
      <c r="G2108" s="30">
        <f t="shared" si="2091"/>
        <v>0</v>
      </c>
      <c r="H2108" s="30">
        <f t="shared" ref="H2108" si="2092">SUM(H2109:H2112)</f>
        <v>0</v>
      </c>
      <c r="I2108" s="34">
        <v>3</v>
      </c>
      <c r="J2108" s="26"/>
    </row>
    <row r="2109" spans="1:10">
      <c r="A2109" s="212">
        <v>3211</v>
      </c>
      <c r="B2109" s="216" t="s">
        <v>28</v>
      </c>
      <c r="C2109" s="29">
        <v>10800</v>
      </c>
      <c r="D2109" s="175">
        <v>10800</v>
      </c>
      <c r="F2109" s="175"/>
      <c r="G2109" s="175"/>
      <c r="H2109" s="175"/>
      <c r="I2109" s="34">
        <v>4</v>
      </c>
      <c r="J2109" s="26"/>
    </row>
    <row r="2110" spans="1:10" ht="28.5">
      <c r="A2110" s="212">
        <v>3212</v>
      </c>
      <c r="B2110" s="216" t="s">
        <v>50</v>
      </c>
      <c r="C2110" s="29">
        <v>3153500</v>
      </c>
      <c r="D2110" s="175">
        <v>3153500</v>
      </c>
      <c r="F2110" s="175"/>
      <c r="G2110" s="175"/>
      <c r="H2110" s="175"/>
      <c r="I2110" s="34">
        <v>4</v>
      </c>
      <c r="J2110" s="26"/>
    </row>
    <row r="2111" spans="1:10">
      <c r="A2111" s="212">
        <v>3213</v>
      </c>
      <c r="B2111" s="216" t="s">
        <v>54</v>
      </c>
      <c r="C2111" s="29">
        <v>46984</v>
      </c>
      <c r="D2111" s="175">
        <v>46984</v>
      </c>
      <c r="F2111" s="175"/>
      <c r="G2111" s="175"/>
      <c r="H2111" s="175"/>
      <c r="I2111" s="34">
        <v>4</v>
      </c>
      <c r="J2111" s="26"/>
    </row>
    <row r="2112" spans="1:10">
      <c r="A2112" s="212">
        <v>3214</v>
      </c>
      <c r="B2112" s="216" t="s">
        <v>108</v>
      </c>
      <c r="C2112" s="29">
        <v>133</v>
      </c>
      <c r="D2112" s="175">
        <v>133</v>
      </c>
      <c r="F2112" s="175"/>
      <c r="G2112" s="175"/>
      <c r="H2112" s="175"/>
      <c r="I2112" s="34">
        <v>4</v>
      </c>
      <c r="J2112" s="26"/>
    </row>
    <row r="2113" spans="1:10">
      <c r="A2113" s="210">
        <v>322</v>
      </c>
      <c r="B2113" s="211" t="s">
        <v>42</v>
      </c>
      <c r="C2113" s="30">
        <f t="shared" ref="C2113" si="2093">SUM(C2114:C2118)</f>
        <v>99142678</v>
      </c>
      <c r="D2113" s="30">
        <v>94163067</v>
      </c>
      <c r="F2113" s="30">
        <f t="shared" ref="F2113:G2113" si="2094">SUM(F2114:F2118)</f>
        <v>0</v>
      </c>
      <c r="G2113" s="30">
        <f t="shared" si="2094"/>
        <v>0</v>
      </c>
      <c r="H2113" s="30">
        <f t="shared" ref="H2113" si="2095">SUM(H2114:H2118)</f>
        <v>0</v>
      </c>
      <c r="I2113" s="34">
        <v>3</v>
      </c>
      <c r="J2113" s="26"/>
    </row>
    <row r="2114" spans="1:10">
      <c r="A2114" s="212">
        <v>3221</v>
      </c>
      <c r="B2114" s="216" t="s">
        <v>43</v>
      </c>
      <c r="C2114" s="29">
        <v>2500000</v>
      </c>
      <c r="D2114" s="175">
        <v>2500000</v>
      </c>
      <c r="F2114" s="175"/>
      <c r="G2114" s="175"/>
      <c r="H2114" s="175"/>
      <c r="I2114" s="34">
        <v>4</v>
      </c>
      <c r="J2114" s="26"/>
    </row>
    <row r="2115" spans="1:10">
      <c r="A2115" s="212">
        <v>3222</v>
      </c>
      <c r="B2115" s="216" t="s">
        <v>91</v>
      </c>
      <c r="C2115" s="29">
        <v>93160571</v>
      </c>
      <c r="D2115" s="175">
        <v>87680960</v>
      </c>
      <c r="F2115" s="175"/>
      <c r="G2115" s="175"/>
      <c r="H2115" s="175"/>
      <c r="I2115" s="34">
        <v>4</v>
      </c>
      <c r="J2115" s="26"/>
    </row>
    <row r="2116" spans="1:10">
      <c r="A2116" s="212">
        <v>3223</v>
      </c>
      <c r="B2116" s="216" t="s">
        <v>109</v>
      </c>
      <c r="C2116" s="29">
        <v>2779300</v>
      </c>
      <c r="D2116" s="175">
        <v>2779300</v>
      </c>
      <c r="F2116" s="175"/>
      <c r="G2116" s="175"/>
      <c r="H2116" s="175"/>
      <c r="I2116" s="34">
        <v>4</v>
      </c>
      <c r="J2116" s="26"/>
    </row>
    <row r="2117" spans="1:10" ht="28.5">
      <c r="A2117" s="212">
        <v>3224</v>
      </c>
      <c r="B2117" s="216" t="s">
        <v>110</v>
      </c>
      <c r="C2117" s="29">
        <v>1807</v>
      </c>
      <c r="D2117" s="175">
        <v>1807</v>
      </c>
      <c r="F2117" s="175"/>
      <c r="G2117" s="175"/>
      <c r="H2117" s="175"/>
      <c r="I2117" s="34">
        <v>4</v>
      </c>
      <c r="J2117" s="26"/>
    </row>
    <row r="2118" spans="1:10">
      <c r="A2118" s="212">
        <v>3225</v>
      </c>
      <c r="B2118" s="216" t="s">
        <v>92</v>
      </c>
      <c r="C2118" s="29">
        <v>701000</v>
      </c>
      <c r="D2118" s="175">
        <v>1201000</v>
      </c>
      <c r="F2118" s="175"/>
      <c r="G2118" s="175"/>
      <c r="H2118" s="175"/>
      <c r="I2118" s="34">
        <v>4</v>
      </c>
      <c r="J2118" s="26"/>
    </row>
    <row r="2119" spans="1:10">
      <c r="A2119" s="210">
        <v>323</v>
      </c>
      <c r="B2119" s="211" t="s">
        <v>17</v>
      </c>
      <c r="C2119" s="30">
        <f t="shared" ref="C2119" si="2096">SUM(C2120:C2128)</f>
        <v>12586000</v>
      </c>
      <c r="D2119" s="30">
        <v>13281000</v>
      </c>
      <c r="F2119" s="30">
        <f t="shared" ref="F2119:G2119" si="2097">SUM(F2120:F2128)</f>
        <v>0</v>
      </c>
      <c r="G2119" s="30">
        <f t="shared" si="2097"/>
        <v>0</v>
      </c>
      <c r="H2119" s="30">
        <f t="shared" ref="H2119" si="2098">SUM(H2120:H2128)</f>
        <v>0</v>
      </c>
      <c r="I2119" s="34">
        <v>3</v>
      </c>
      <c r="J2119" s="26"/>
    </row>
    <row r="2120" spans="1:10">
      <c r="A2120" s="212">
        <v>3231</v>
      </c>
      <c r="B2120" s="216" t="s">
        <v>18</v>
      </c>
      <c r="C2120" s="29">
        <v>247300</v>
      </c>
      <c r="D2120" s="175">
        <v>262300</v>
      </c>
      <c r="F2120" s="175"/>
      <c r="G2120" s="175"/>
      <c r="H2120" s="175"/>
      <c r="I2120" s="34">
        <v>4</v>
      </c>
      <c r="J2120" s="26"/>
    </row>
    <row r="2121" spans="1:10">
      <c r="A2121" s="212">
        <v>3232</v>
      </c>
      <c r="B2121" s="216" t="s">
        <v>105</v>
      </c>
      <c r="C2121" s="29">
        <v>6160300</v>
      </c>
      <c r="D2121" s="175">
        <v>6160300</v>
      </c>
      <c r="F2121" s="175"/>
      <c r="G2121" s="175"/>
      <c r="H2121" s="175"/>
      <c r="I2121" s="34">
        <v>4</v>
      </c>
      <c r="J2121" s="26"/>
    </row>
    <row r="2122" spans="1:10">
      <c r="A2122" s="212">
        <v>3233</v>
      </c>
      <c r="B2122" s="216" t="s">
        <v>19</v>
      </c>
      <c r="C2122" s="29">
        <v>50000</v>
      </c>
      <c r="D2122" s="175">
        <v>50000</v>
      </c>
      <c r="F2122" s="175"/>
      <c r="G2122" s="175"/>
      <c r="H2122" s="175"/>
      <c r="I2122" s="34">
        <v>4</v>
      </c>
      <c r="J2122" s="26"/>
    </row>
    <row r="2123" spans="1:10">
      <c r="A2123" s="212">
        <v>3234</v>
      </c>
      <c r="B2123" s="216" t="s">
        <v>111</v>
      </c>
      <c r="C2123" s="29">
        <v>1346800</v>
      </c>
      <c r="D2123" s="175">
        <v>1346800</v>
      </c>
      <c r="F2123" s="175"/>
      <c r="G2123" s="175"/>
      <c r="H2123" s="175"/>
      <c r="I2123" s="34">
        <v>4</v>
      </c>
      <c r="J2123" s="26"/>
    </row>
    <row r="2124" spans="1:10">
      <c r="A2124" s="212">
        <v>3235</v>
      </c>
      <c r="B2124" s="216" t="s">
        <v>68</v>
      </c>
      <c r="C2124" s="29">
        <v>279900</v>
      </c>
      <c r="D2124" s="175">
        <v>179900</v>
      </c>
      <c r="F2124" s="175"/>
      <c r="G2124" s="175"/>
      <c r="H2124" s="175"/>
      <c r="I2124" s="34">
        <v>4</v>
      </c>
      <c r="J2124" s="26"/>
    </row>
    <row r="2125" spans="1:10">
      <c r="A2125" s="212">
        <v>3236</v>
      </c>
      <c r="B2125" s="216" t="s">
        <v>56</v>
      </c>
      <c r="C2125" s="29">
        <v>1100000</v>
      </c>
      <c r="D2125" s="175">
        <v>1180000</v>
      </c>
      <c r="F2125" s="175"/>
      <c r="G2125" s="175"/>
      <c r="H2125" s="175"/>
      <c r="I2125" s="34">
        <v>4</v>
      </c>
      <c r="J2125" s="26"/>
    </row>
    <row r="2126" spans="1:10">
      <c r="A2126" s="212">
        <v>3237</v>
      </c>
      <c r="B2126" s="216" t="s">
        <v>20</v>
      </c>
      <c r="C2126" s="29">
        <v>580700</v>
      </c>
      <c r="D2126" s="175">
        <v>480700</v>
      </c>
      <c r="F2126" s="175"/>
      <c r="G2126" s="175"/>
      <c r="H2126" s="175"/>
      <c r="I2126" s="34">
        <v>4</v>
      </c>
      <c r="J2126" s="26"/>
    </row>
    <row r="2127" spans="1:10">
      <c r="A2127" s="212">
        <v>3238</v>
      </c>
      <c r="B2127" s="216" t="s">
        <v>51</v>
      </c>
      <c r="C2127" s="29">
        <v>1170000</v>
      </c>
      <c r="D2127" s="175">
        <v>1170000</v>
      </c>
      <c r="F2127" s="175"/>
      <c r="G2127" s="175"/>
      <c r="H2127" s="175"/>
      <c r="I2127" s="34">
        <v>4</v>
      </c>
      <c r="J2127" s="26"/>
    </row>
    <row r="2128" spans="1:10">
      <c r="A2128" s="212">
        <v>3239</v>
      </c>
      <c r="B2128" s="216" t="s">
        <v>21</v>
      </c>
      <c r="C2128" s="29">
        <v>1651000</v>
      </c>
      <c r="D2128" s="175">
        <v>2451000</v>
      </c>
      <c r="F2128" s="175"/>
      <c r="G2128" s="175"/>
      <c r="H2128" s="175"/>
      <c r="I2128" s="34">
        <v>4</v>
      </c>
      <c r="J2128" s="26"/>
    </row>
    <row r="2129" spans="1:10" ht="28.5">
      <c r="A2129" s="210">
        <v>324</v>
      </c>
      <c r="B2129" s="211" t="s">
        <v>22</v>
      </c>
      <c r="C2129" s="30">
        <f t="shared" ref="C2129" si="2099">C2130</f>
        <v>2920</v>
      </c>
      <c r="D2129" s="30">
        <v>2920</v>
      </c>
      <c r="F2129" s="30">
        <f t="shared" ref="F2129:H2129" si="2100">F2130</f>
        <v>0</v>
      </c>
      <c r="G2129" s="30">
        <f t="shared" si="2100"/>
        <v>0</v>
      </c>
      <c r="H2129" s="30">
        <f t="shared" si="2100"/>
        <v>0</v>
      </c>
      <c r="I2129" s="34">
        <v>3</v>
      </c>
      <c r="J2129" s="26"/>
    </row>
    <row r="2130" spans="1:10" ht="28.5">
      <c r="A2130" s="212">
        <v>3241</v>
      </c>
      <c r="B2130" s="216" t="s">
        <v>22</v>
      </c>
      <c r="C2130" s="29">
        <v>2920</v>
      </c>
      <c r="D2130" s="175">
        <v>2920</v>
      </c>
      <c r="F2130" s="175"/>
      <c r="G2130" s="175"/>
      <c r="H2130" s="175"/>
      <c r="I2130" s="34">
        <v>4</v>
      </c>
      <c r="J2130" s="26"/>
    </row>
    <row r="2131" spans="1:10">
      <c r="A2131" s="210">
        <v>329</v>
      </c>
      <c r="B2131" s="211" t="s">
        <v>23</v>
      </c>
      <c r="C2131" s="30">
        <f t="shared" ref="C2131" si="2101">SUM(C2132:C2138)</f>
        <v>1572973</v>
      </c>
      <c r="D2131" s="30">
        <v>1574394</v>
      </c>
      <c r="F2131" s="30">
        <f t="shared" ref="F2131:G2131" si="2102">SUM(F2132:F2138)</f>
        <v>0</v>
      </c>
      <c r="G2131" s="30">
        <f t="shared" si="2102"/>
        <v>0</v>
      </c>
      <c r="H2131" s="30">
        <f t="shared" ref="H2131" si="2103">SUM(H2132:H2138)</f>
        <v>0</v>
      </c>
      <c r="I2131" s="34">
        <v>3</v>
      </c>
      <c r="J2131" s="26"/>
    </row>
    <row r="2132" spans="1:10" ht="28.5">
      <c r="A2132" s="212">
        <v>3291</v>
      </c>
      <c r="B2132" s="216" t="s">
        <v>24</v>
      </c>
      <c r="C2132" s="29">
        <v>4645</v>
      </c>
      <c r="D2132" s="175">
        <v>5245</v>
      </c>
      <c r="F2132" s="175"/>
      <c r="G2132" s="175"/>
      <c r="H2132" s="175"/>
      <c r="I2132" s="34">
        <v>4</v>
      </c>
      <c r="J2132" s="26"/>
    </row>
    <row r="2133" spans="1:10">
      <c r="A2133" s="212">
        <v>3292</v>
      </c>
      <c r="B2133" s="216" t="s">
        <v>112</v>
      </c>
      <c r="C2133" s="29">
        <v>509452</v>
      </c>
      <c r="D2133" s="175">
        <v>520273</v>
      </c>
      <c r="F2133" s="175"/>
      <c r="G2133" s="175"/>
      <c r="H2133" s="175"/>
      <c r="I2133" s="34">
        <v>4</v>
      </c>
      <c r="J2133" s="26"/>
    </row>
    <row r="2134" spans="1:10">
      <c r="A2134" s="212">
        <v>3293</v>
      </c>
      <c r="B2134" s="216" t="s">
        <v>29</v>
      </c>
      <c r="C2134" s="29">
        <v>4645</v>
      </c>
      <c r="D2134" s="175">
        <v>4645</v>
      </c>
      <c r="F2134" s="175"/>
      <c r="G2134" s="175"/>
      <c r="H2134" s="175"/>
      <c r="I2134" s="34">
        <v>4</v>
      </c>
      <c r="J2134" s="26"/>
    </row>
    <row r="2135" spans="1:10">
      <c r="A2135" s="212">
        <v>3294</v>
      </c>
      <c r="B2135" s="216" t="s">
        <v>55</v>
      </c>
      <c r="C2135" s="29">
        <v>25000</v>
      </c>
      <c r="D2135" s="175">
        <v>61000</v>
      </c>
      <c r="F2135" s="175"/>
      <c r="G2135" s="175"/>
      <c r="H2135" s="175"/>
      <c r="I2135" s="34">
        <v>4</v>
      </c>
      <c r="J2135" s="26"/>
    </row>
    <row r="2136" spans="1:10">
      <c r="A2136" s="212">
        <v>3295</v>
      </c>
      <c r="B2136" s="216" t="s">
        <v>113</v>
      </c>
      <c r="C2136" s="29">
        <v>221400</v>
      </c>
      <c r="D2136" s="175">
        <v>171400</v>
      </c>
      <c r="F2136" s="175"/>
      <c r="G2136" s="175"/>
      <c r="H2136" s="175"/>
      <c r="I2136" s="34">
        <v>4</v>
      </c>
      <c r="J2136" s="26"/>
    </row>
    <row r="2137" spans="1:10">
      <c r="A2137" s="212">
        <v>3296</v>
      </c>
      <c r="B2137" s="216" t="s">
        <v>120</v>
      </c>
      <c r="C2137" s="29">
        <v>800000</v>
      </c>
      <c r="D2137" s="175">
        <v>800000</v>
      </c>
      <c r="F2137" s="175"/>
      <c r="G2137" s="175"/>
      <c r="H2137" s="175"/>
      <c r="I2137" s="34">
        <v>4</v>
      </c>
      <c r="J2137" s="26"/>
    </row>
    <row r="2138" spans="1:10">
      <c r="A2138" s="212">
        <v>3299</v>
      </c>
      <c r="B2138" s="216" t="s">
        <v>23</v>
      </c>
      <c r="C2138" s="29">
        <v>7831</v>
      </c>
      <c r="D2138" s="175">
        <v>11831</v>
      </c>
      <c r="F2138" s="175"/>
      <c r="G2138" s="175"/>
      <c r="H2138" s="175"/>
      <c r="I2138" s="34">
        <v>4</v>
      </c>
      <c r="J2138" s="26"/>
    </row>
    <row r="2139" spans="1:10">
      <c r="A2139" s="208">
        <v>34</v>
      </c>
      <c r="B2139" s="209" t="s">
        <v>114</v>
      </c>
      <c r="C2139" s="182">
        <f t="shared" ref="C2139" si="2104">C2140</f>
        <v>530601</v>
      </c>
      <c r="D2139" s="32">
        <v>530601</v>
      </c>
      <c r="F2139" s="32">
        <f t="shared" ref="F2139:H2139" si="2105">F2140</f>
        <v>0</v>
      </c>
      <c r="G2139" s="32">
        <f t="shared" si="2105"/>
        <v>0</v>
      </c>
      <c r="H2139" s="32">
        <f t="shared" si="2105"/>
        <v>0</v>
      </c>
      <c r="I2139" s="34">
        <v>2</v>
      </c>
      <c r="J2139" s="26"/>
    </row>
    <row r="2140" spans="1:10">
      <c r="A2140" s="210">
        <v>343</v>
      </c>
      <c r="B2140" s="211" t="s">
        <v>115</v>
      </c>
      <c r="C2140" s="30">
        <f t="shared" ref="C2140" si="2106">SUM(C2141:C2144)</f>
        <v>530601</v>
      </c>
      <c r="D2140" s="30">
        <v>530601</v>
      </c>
      <c r="F2140" s="30">
        <f t="shared" ref="F2140:G2140" si="2107">SUM(F2141:F2144)</f>
        <v>0</v>
      </c>
      <c r="G2140" s="30">
        <f t="shared" si="2107"/>
        <v>0</v>
      </c>
      <c r="H2140" s="30">
        <f t="shared" ref="H2140" si="2108">SUM(H2141:H2144)</f>
        <v>0</v>
      </c>
      <c r="I2140" s="34">
        <v>3</v>
      </c>
      <c r="J2140" s="26"/>
    </row>
    <row r="2141" spans="1:10">
      <c r="A2141" s="212">
        <v>3431</v>
      </c>
      <c r="B2141" s="216" t="s">
        <v>116</v>
      </c>
      <c r="C2141" s="29">
        <v>6000</v>
      </c>
      <c r="D2141" s="175">
        <v>6000</v>
      </c>
      <c r="F2141" s="175"/>
      <c r="G2141" s="175"/>
      <c r="H2141" s="175"/>
      <c r="I2141" s="34">
        <v>4</v>
      </c>
      <c r="J2141" s="26"/>
    </row>
    <row r="2142" spans="1:10" ht="28.5">
      <c r="A2142" s="212">
        <v>3432</v>
      </c>
      <c r="B2142" s="216" t="s">
        <v>135</v>
      </c>
      <c r="C2142" s="29">
        <v>1</v>
      </c>
      <c r="D2142" s="175">
        <v>1</v>
      </c>
      <c r="F2142" s="175"/>
      <c r="G2142" s="175"/>
      <c r="H2142" s="175"/>
      <c r="I2142" s="34">
        <v>4</v>
      </c>
      <c r="J2142" s="26"/>
    </row>
    <row r="2143" spans="1:10">
      <c r="A2143" s="212">
        <v>3433</v>
      </c>
      <c r="B2143" s="216" t="s">
        <v>117</v>
      </c>
      <c r="C2143" s="29">
        <v>524500</v>
      </c>
      <c r="D2143" s="175">
        <v>524500</v>
      </c>
      <c r="F2143" s="175"/>
      <c r="G2143" s="175"/>
      <c r="H2143" s="175"/>
      <c r="I2143" s="34">
        <v>4</v>
      </c>
      <c r="J2143" s="26"/>
    </row>
    <row r="2144" spans="1:10">
      <c r="A2144" s="212">
        <v>3434</v>
      </c>
      <c r="B2144" s="216" t="s">
        <v>118</v>
      </c>
      <c r="C2144" s="29">
        <v>100</v>
      </c>
      <c r="D2144" s="175">
        <v>100</v>
      </c>
      <c r="F2144" s="175"/>
      <c r="G2144" s="175"/>
      <c r="H2144" s="175"/>
      <c r="I2144" s="34">
        <v>4</v>
      </c>
      <c r="J2144" s="26"/>
    </row>
    <row r="2145" spans="1:10">
      <c r="A2145" s="208">
        <v>38</v>
      </c>
      <c r="B2145" s="209" t="s">
        <v>11</v>
      </c>
      <c r="C2145" s="182">
        <f t="shared" ref="C2145:C2146" si="2109">C2146</f>
        <v>945000</v>
      </c>
      <c r="D2145" s="32">
        <v>145000</v>
      </c>
      <c r="F2145" s="32">
        <f t="shared" ref="F2145:H2146" si="2110">F2146</f>
        <v>0</v>
      </c>
      <c r="G2145" s="32">
        <f t="shared" si="2110"/>
        <v>0</v>
      </c>
      <c r="H2145" s="32">
        <f t="shared" si="2110"/>
        <v>0</v>
      </c>
      <c r="I2145" s="34">
        <v>2</v>
      </c>
      <c r="J2145" s="26"/>
    </row>
    <row r="2146" spans="1:10">
      <c r="A2146" s="210">
        <v>383</v>
      </c>
      <c r="B2146" s="211" t="s">
        <v>121</v>
      </c>
      <c r="C2146" s="30">
        <f t="shared" si="2109"/>
        <v>945000</v>
      </c>
      <c r="D2146" s="30">
        <v>145000</v>
      </c>
      <c r="F2146" s="30">
        <f t="shared" si="2110"/>
        <v>0</v>
      </c>
      <c r="G2146" s="30">
        <f t="shared" si="2110"/>
        <v>0</v>
      </c>
      <c r="H2146" s="30">
        <f t="shared" si="2110"/>
        <v>0</v>
      </c>
      <c r="I2146" s="34">
        <v>3</v>
      </c>
      <c r="J2146" s="26"/>
    </row>
    <row r="2147" spans="1:10">
      <c r="A2147" s="212">
        <v>3834</v>
      </c>
      <c r="B2147" s="216" t="s">
        <v>123</v>
      </c>
      <c r="C2147" s="29">
        <v>945000</v>
      </c>
      <c r="D2147" s="175">
        <v>145000</v>
      </c>
      <c r="F2147" s="175"/>
      <c r="G2147" s="175"/>
      <c r="H2147" s="175"/>
      <c r="I2147" s="34">
        <v>4</v>
      </c>
      <c r="J2147" s="26"/>
    </row>
    <row r="2148" spans="1:10" ht="28.5">
      <c r="A2148" s="208">
        <v>42</v>
      </c>
      <c r="B2148" s="209" t="s">
        <v>30</v>
      </c>
      <c r="C2148" s="182">
        <f t="shared" ref="C2148" si="2111">C2149+C2152+C2159</f>
        <v>0</v>
      </c>
      <c r="D2148" s="32">
        <v>0</v>
      </c>
      <c r="F2148" s="32">
        <f t="shared" ref="F2148:G2148" si="2112">F2149+F2152+F2159</f>
        <v>0</v>
      </c>
      <c r="G2148" s="32">
        <f t="shared" si="2112"/>
        <v>0</v>
      </c>
      <c r="H2148" s="32">
        <f t="shared" ref="H2148" si="2113">H2149+H2152+H2159</f>
        <v>0</v>
      </c>
      <c r="I2148" s="34">
        <v>2</v>
      </c>
      <c r="J2148" s="26"/>
    </row>
    <row r="2149" spans="1:10">
      <c r="A2149" s="210">
        <v>421</v>
      </c>
      <c r="B2149" s="211" t="s">
        <v>96</v>
      </c>
      <c r="C2149" s="30">
        <f t="shared" ref="C2149" si="2114">SUM(C2150:C2151)</f>
        <v>0</v>
      </c>
      <c r="D2149" s="30">
        <v>0</v>
      </c>
      <c r="F2149" s="30">
        <f t="shared" ref="F2149:G2149" si="2115">SUM(F2150:F2151)</f>
        <v>0</v>
      </c>
      <c r="G2149" s="30">
        <f t="shared" si="2115"/>
        <v>0</v>
      </c>
      <c r="H2149" s="30">
        <f t="shared" ref="H2149" si="2116">SUM(H2150:H2151)</f>
        <v>0</v>
      </c>
      <c r="I2149" s="34">
        <v>3</v>
      </c>
      <c r="J2149" s="26"/>
    </row>
    <row r="2150" spans="1:10">
      <c r="A2150" s="212">
        <v>4212</v>
      </c>
      <c r="B2150" s="216" t="s">
        <v>97</v>
      </c>
      <c r="C2150" s="29"/>
      <c r="D2150" s="175">
        <v>0</v>
      </c>
      <c r="F2150" s="175"/>
      <c r="G2150" s="175"/>
      <c r="H2150" s="175"/>
      <c r="I2150" s="34">
        <v>4</v>
      </c>
      <c r="J2150" s="26"/>
    </row>
    <row r="2151" spans="1:10">
      <c r="A2151" s="212">
        <v>4214</v>
      </c>
      <c r="B2151" s="216" t="s">
        <v>158</v>
      </c>
      <c r="C2151" s="29"/>
      <c r="D2151" s="175">
        <v>0</v>
      </c>
      <c r="F2151" s="175"/>
      <c r="G2151" s="175"/>
      <c r="H2151" s="175"/>
      <c r="I2151" s="34">
        <v>4</v>
      </c>
      <c r="J2151" s="26"/>
    </row>
    <row r="2152" spans="1:10">
      <c r="A2152" s="210">
        <v>422</v>
      </c>
      <c r="B2152" s="211" t="s">
        <v>57</v>
      </c>
      <c r="C2152" s="30">
        <f t="shared" ref="C2152" si="2117">SUM(C2153:C2158)</f>
        <v>0</v>
      </c>
      <c r="D2152" s="30">
        <v>0</v>
      </c>
      <c r="F2152" s="30">
        <f t="shared" ref="F2152:G2152" si="2118">SUM(F2153:F2158)</f>
        <v>0</v>
      </c>
      <c r="G2152" s="30">
        <f t="shared" si="2118"/>
        <v>0</v>
      </c>
      <c r="H2152" s="30">
        <f t="shared" ref="H2152" si="2119">SUM(H2153:H2158)</f>
        <v>0</v>
      </c>
      <c r="I2152" s="34">
        <v>3</v>
      </c>
      <c r="J2152" s="26"/>
    </row>
    <row r="2153" spans="1:10">
      <c r="A2153" s="212">
        <v>4221</v>
      </c>
      <c r="B2153" s="216" t="s">
        <v>65</v>
      </c>
      <c r="C2153" s="29"/>
      <c r="D2153" s="175">
        <v>0</v>
      </c>
      <c r="F2153" s="175"/>
      <c r="G2153" s="175"/>
      <c r="H2153" s="175"/>
      <c r="I2153" s="34">
        <v>4</v>
      </c>
      <c r="J2153" s="26"/>
    </row>
    <row r="2154" spans="1:10">
      <c r="A2154" s="212">
        <v>4222</v>
      </c>
      <c r="B2154" s="216" t="s">
        <v>73</v>
      </c>
      <c r="C2154" s="29"/>
      <c r="D2154" s="175">
        <v>0</v>
      </c>
      <c r="F2154" s="175"/>
      <c r="G2154" s="175"/>
      <c r="H2154" s="175"/>
      <c r="I2154" s="34">
        <v>4</v>
      </c>
      <c r="J2154" s="26"/>
    </row>
    <row r="2155" spans="1:10">
      <c r="A2155" s="212">
        <v>4223</v>
      </c>
      <c r="B2155" s="216" t="s">
        <v>86</v>
      </c>
      <c r="C2155" s="29"/>
      <c r="D2155" s="175">
        <v>0</v>
      </c>
      <c r="F2155" s="175"/>
      <c r="G2155" s="175"/>
      <c r="H2155" s="175"/>
      <c r="I2155" s="34">
        <v>4</v>
      </c>
      <c r="J2155" s="26"/>
    </row>
    <row r="2156" spans="1:10">
      <c r="A2156" s="212">
        <v>4224</v>
      </c>
      <c r="B2156" s="216" t="s">
        <v>58</v>
      </c>
      <c r="C2156" s="29"/>
      <c r="D2156" s="175">
        <v>0</v>
      </c>
      <c r="F2156" s="175"/>
      <c r="G2156" s="175"/>
      <c r="H2156" s="175"/>
      <c r="I2156" s="34">
        <v>4</v>
      </c>
      <c r="J2156" s="26"/>
    </row>
    <row r="2157" spans="1:10">
      <c r="A2157" s="212">
        <v>4225</v>
      </c>
      <c r="B2157" s="216" t="s">
        <v>87</v>
      </c>
      <c r="C2157" s="29"/>
      <c r="D2157" s="175">
        <v>0</v>
      </c>
      <c r="F2157" s="175"/>
      <c r="G2157" s="175"/>
      <c r="H2157" s="175"/>
      <c r="I2157" s="34">
        <v>4</v>
      </c>
      <c r="J2157" s="26"/>
    </row>
    <row r="2158" spans="1:10">
      <c r="A2158" s="212">
        <v>4227</v>
      </c>
      <c r="B2158" s="216" t="s">
        <v>88</v>
      </c>
      <c r="C2158" s="29"/>
      <c r="D2158" s="175">
        <v>0</v>
      </c>
      <c r="F2158" s="175"/>
      <c r="G2158" s="175"/>
      <c r="H2158" s="175"/>
      <c r="I2158" s="34">
        <v>4</v>
      </c>
      <c r="J2158" s="26"/>
    </row>
    <row r="2159" spans="1:10">
      <c r="A2159" s="210">
        <v>426</v>
      </c>
      <c r="B2159" s="211" t="s">
        <v>31</v>
      </c>
      <c r="C2159" s="30">
        <f t="shared" ref="C2159" si="2120">SUM(C2160:C2161)</f>
        <v>0</v>
      </c>
      <c r="D2159" s="30">
        <v>0</v>
      </c>
      <c r="F2159" s="30">
        <f t="shared" ref="F2159:G2159" si="2121">SUM(F2160:F2161)</f>
        <v>0</v>
      </c>
      <c r="G2159" s="30">
        <f t="shared" si="2121"/>
        <v>0</v>
      </c>
      <c r="H2159" s="30">
        <f t="shared" ref="H2159" si="2122">SUM(H2160:H2161)</f>
        <v>0</v>
      </c>
      <c r="I2159" s="34">
        <v>3</v>
      </c>
      <c r="J2159" s="26"/>
    </row>
    <row r="2160" spans="1:10">
      <c r="A2160" s="212">
        <v>4262</v>
      </c>
      <c r="B2160" s="216" t="s">
        <v>32</v>
      </c>
      <c r="C2160" s="29"/>
      <c r="D2160" s="175">
        <v>0</v>
      </c>
      <c r="F2160" s="175"/>
      <c r="G2160" s="175"/>
      <c r="H2160" s="175"/>
      <c r="I2160" s="34">
        <v>4</v>
      </c>
      <c r="J2160" s="26"/>
    </row>
    <row r="2161" spans="1:10">
      <c r="A2161" s="212">
        <v>4264</v>
      </c>
      <c r="B2161" s="216" t="s">
        <v>208</v>
      </c>
      <c r="C2161" s="29"/>
      <c r="D2161" s="175">
        <v>0</v>
      </c>
      <c r="F2161" s="175"/>
      <c r="G2161" s="175"/>
      <c r="H2161" s="175"/>
      <c r="I2161" s="34">
        <v>4</v>
      </c>
      <c r="J2161" s="26"/>
    </row>
    <row r="2162" spans="1:10" ht="28.5">
      <c r="A2162" s="208">
        <v>45</v>
      </c>
      <c r="B2162" s="209" t="s">
        <v>74</v>
      </c>
      <c r="C2162" s="182">
        <f t="shared" ref="C2162" si="2123">C2163+C2165</f>
        <v>0</v>
      </c>
      <c r="D2162" s="32">
        <v>0</v>
      </c>
      <c r="F2162" s="32">
        <f t="shared" ref="F2162:G2162" si="2124">F2163+F2165</f>
        <v>0</v>
      </c>
      <c r="G2162" s="32">
        <f t="shared" si="2124"/>
        <v>0</v>
      </c>
      <c r="H2162" s="32">
        <f t="shared" ref="H2162" si="2125">H2163+H2165</f>
        <v>0</v>
      </c>
      <c r="I2162" s="34">
        <v>2</v>
      </c>
      <c r="J2162" s="26"/>
    </row>
    <row r="2163" spans="1:10">
      <c r="A2163" s="210">
        <v>451</v>
      </c>
      <c r="B2163" s="211" t="s">
        <v>75</v>
      </c>
      <c r="C2163" s="30">
        <f t="shared" ref="C2163" si="2126">C2164</f>
        <v>0</v>
      </c>
      <c r="D2163" s="30">
        <v>0</v>
      </c>
      <c r="F2163" s="30">
        <f t="shared" ref="F2163:H2163" si="2127">F2164</f>
        <v>0</v>
      </c>
      <c r="G2163" s="30">
        <f t="shared" si="2127"/>
        <v>0</v>
      </c>
      <c r="H2163" s="30">
        <f t="shared" si="2127"/>
        <v>0</v>
      </c>
      <c r="I2163" s="34">
        <v>3</v>
      </c>
      <c r="J2163" s="26"/>
    </row>
    <row r="2164" spans="1:10">
      <c r="A2164" s="212">
        <v>4511</v>
      </c>
      <c r="B2164" s="216" t="s">
        <v>75</v>
      </c>
      <c r="C2164" s="29"/>
      <c r="D2164" s="175">
        <v>0</v>
      </c>
      <c r="F2164" s="175"/>
      <c r="G2164" s="175"/>
      <c r="H2164" s="175"/>
      <c r="I2164" s="34">
        <v>4</v>
      </c>
      <c r="J2164" s="26"/>
    </row>
    <row r="2165" spans="1:10">
      <c r="A2165" s="210">
        <v>452</v>
      </c>
      <c r="B2165" s="211" t="s">
        <v>89</v>
      </c>
      <c r="C2165" s="30">
        <f t="shared" ref="C2165" si="2128">C2166</f>
        <v>0</v>
      </c>
      <c r="D2165" s="30">
        <v>0</v>
      </c>
      <c r="F2165" s="30">
        <f t="shared" ref="F2165:H2165" si="2129">F2166</f>
        <v>0</v>
      </c>
      <c r="G2165" s="30">
        <f t="shared" si="2129"/>
        <v>0</v>
      </c>
      <c r="H2165" s="30">
        <f t="shared" si="2129"/>
        <v>0</v>
      </c>
      <c r="I2165" s="34">
        <v>3</v>
      </c>
      <c r="J2165" s="26"/>
    </row>
    <row r="2166" spans="1:10">
      <c r="A2166" s="212">
        <v>4521</v>
      </c>
      <c r="B2166" s="216" t="s">
        <v>89</v>
      </c>
      <c r="C2166" s="29"/>
      <c r="D2166" s="175">
        <v>0</v>
      </c>
      <c r="F2166" s="175"/>
      <c r="G2166" s="175"/>
      <c r="H2166" s="175"/>
      <c r="I2166" s="34">
        <v>4</v>
      </c>
      <c r="J2166" s="26"/>
    </row>
    <row r="2167" spans="1:10">
      <c r="A2167" s="206">
        <v>52</v>
      </c>
      <c r="B2167" s="207" t="s">
        <v>52</v>
      </c>
      <c r="C2167" s="31">
        <f t="shared" ref="C2167" si="2130">C2168+C2174+C2187+C2193</f>
        <v>649183</v>
      </c>
      <c r="D2167" s="31">
        <v>15634037</v>
      </c>
      <c r="F2167" s="31">
        <f t="shared" ref="F2167:G2167" si="2131">F2168+F2174+F2187+F2193</f>
        <v>0</v>
      </c>
      <c r="G2167" s="31">
        <f t="shared" si="2131"/>
        <v>0</v>
      </c>
      <c r="H2167" s="31">
        <f t="shared" ref="H2167" si="2132">H2168+H2174+H2187+H2193</f>
        <v>0</v>
      </c>
      <c r="I2167" s="34" t="s">
        <v>53</v>
      </c>
      <c r="J2167" s="26"/>
    </row>
    <row r="2168" spans="1:10">
      <c r="A2168" s="354">
        <v>31</v>
      </c>
      <c r="B2168" s="209" t="s">
        <v>44</v>
      </c>
      <c r="C2168" s="182">
        <f t="shared" ref="C2168" si="2133">C2169+C2172</f>
        <v>590046</v>
      </c>
      <c r="D2168" s="32">
        <v>820046</v>
      </c>
      <c r="F2168" s="32">
        <f t="shared" ref="F2168:G2168" si="2134">F2169+F2172</f>
        <v>0</v>
      </c>
      <c r="G2168" s="32">
        <f t="shared" si="2134"/>
        <v>0</v>
      </c>
      <c r="H2168" s="32">
        <f t="shared" ref="H2168" si="2135">H2169+H2172</f>
        <v>0</v>
      </c>
      <c r="I2168" s="34">
        <v>2</v>
      </c>
      <c r="J2168" s="26"/>
    </row>
    <row r="2169" spans="1:10">
      <c r="A2169" s="344">
        <v>311</v>
      </c>
      <c r="B2169" s="211" t="s">
        <v>45</v>
      </c>
      <c r="C2169" s="30">
        <f t="shared" ref="C2169" si="2136">C2170+C2171</f>
        <v>519212</v>
      </c>
      <c r="D2169" s="30">
        <v>749212</v>
      </c>
      <c r="F2169" s="30">
        <f t="shared" ref="F2169:G2169" si="2137">F2170+F2171</f>
        <v>0</v>
      </c>
      <c r="G2169" s="30">
        <f t="shared" si="2137"/>
        <v>0</v>
      </c>
      <c r="H2169" s="30">
        <f t="shared" ref="H2169" si="2138">H2170+H2171</f>
        <v>0</v>
      </c>
      <c r="I2169" s="34">
        <v>3</v>
      </c>
      <c r="J2169" s="26"/>
    </row>
    <row r="2170" spans="1:10">
      <c r="A2170" s="347">
        <v>3111</v>
      </c>
      <c r="B2170" s="216" t="s">
        <v>46</v>
      </c>
      <c r="C2170" s="222">
        <v>519212</v>
      </c>
      <c r="D2170" s="175">
        <v>749212</v>
      </c>
      <c r="F2170" s="222"/>
      <c r="G2170" s="222"/>
      <c r="H2170" s="222"/>
      <c r="I2170" s="34">
        <v>4</v>
      </c>
      <c r="J2170" s="26"/>
    </row>
    <row r="2171" spans="1:10">
      <c r="A2171" s="347">
        <v>3114</v>
      </c>
      <c r="B2171" s="216" t="s">
        <v>47</v>
      </c>
      <c r="C2171" s="222"/>
      <c r="D2171" s="175">
        <v>0</v>
      </c>
      <c r="F2171" s="222"/>
      <c r="G2171" s="222"/>
      <c r="H2171" s="222"/>
      <c r="I2171" s="34">
        <v>4</v>
      </c>
      <c r="J2171" s="26"/>
    </row>
    <row r="2172" spans="1:10">
      <c r="A2172" s="344">
        <v>313</v>
      </c>
      <c r="B2172" s="211" t="s">
        <v>48</v>
      </c>
      <c r="C2172" s="30">
        <f t="shared" ref="C2172" si="2139">C2173</f>
        <v>70834</v>
      </c>
      <c r="D2172" s="30">
        <v>70834</v>
      </c>
      <c r="F2172" s="30">
        <f t="shared" ref="F2172:H2172" si="2140">F2173</f>
        <v>0</v>
      </c>
      <c r="G2172" s="30">
        <f t="shared" si="2140"/>
        <v>0</v>
      </c>
      <c r="H2172" s="30">
        <f t="shared" si="2140"/>
        <v>0</v>
      </c>
      <c r="I2172" s="34">
        <v>3</v>
      </c>
      <c r="J2172" s="26"/>
    </row>
    <row r="2173" spans="1:10">
      <c r="A2173" s="347">
        <v>3132</v>
      </c>
      <c r="B2173" s="213" t="s">
        <v>49</v>
      </c>
      <c r="C2173" s="222">
        <v>70834</v>
      </c>
      <c r="D2173" s="175">
        <v>70834</v>
      </c>
      <c r="F2173" s="222"/>
      <c r="G2173" s="222"/>
      <c r="H2173" s="222"/>
      <c r="I2173" s="34">
        <v>4</v>
      </c>
      <c r="J2173" s="26"/>
    </row>
    <row r="2174" spans="1:10">
      <c r="A2174" s="208">
        <v>32</v>
      </c>
      <c r="B2174" s="209" t="s">
        <v>16</v>
      </c>
      <c r="C2174" s="182">
        <f t="shared" ref="C2174" si="2141">C2175+C2178+C2181+C2185</f>
        <v>59137</v>
      </c>
      <c r="D2174" s="32">
        <v>14813991</v>
      </c>
      <c r="F2174" s="32">
        <f t="shared" ref="F2174:G2174" si="2142">F2175+F2178+F2181+F2185</f>
        <v>0</v>
      </c>
      <c r="G2174" s="32">
        <f t="shared" si="2142"/>
        <v>0</v>
      </c>
      <c r="H2174" s="32">
        <f t="shared" ref="H2174" si="2143">H2175+H2178+H2181+H2185</f>
        <v>0</v>
      </c>
      <c r="I2174" s="34">
        <v>2</v>
      </c>
      <c r="J2174" s="26"/>
    </row>
    <row r="2175" spans="1:10">
      <c r="A2175" s="344">
        <v>321</v>
      </c>
      <c r="B2175" s="211" t="s">
        <v>27</v>
      </c>
      <c r="C2175" s="30">
        <f t="shared" ref="C2175" si="2144">C2177+C2176</f>
        <v>44860</v>
      </c>
      <c r="D2175" s="30">
        <v>44860</v>
      </c>
      <c r="F2175" s="30">
        <f t="shared" ref="F2175:G2175" si="2145">F2177+F2176</f>
        <v>0</v>
      </c>
      <c r="G2175" s="30">
        <f t="shared" si="2145"/>
        <v>0</v>
      </c>
      <c r="H2175" s="30">
        <f t="shared" ref="H2175" si="2146">H2177+H2176</f>
        <v>0</v>
      </c>
      <c r="I2175" s="34">
        <v>3</v>
      </c>
      <c r="J2175" s="26"/>
    </row>
    <row r="2176" spans="1:10">
      <c r="A2176" s="345">
        <v>3211</v>
      </c>
      <c r="B2176" s="216" t="s">
        <v>28</v>
      </c>
      <c r="C2176" s="222"/>
      <c r="D2176" s="175">
        <v>0</v>
      </c>
      <c r="F2176" s="222"/>
      <c r="G2176" s="222"/>
      <c r="H2176" s="222"/>
      <c r="I2176" s="34">
        <v>4</v>
      </c>
      <c r="J2176" s="26"/>
    </row>
    <row r="2177" spans="1:10" ht="28.5">
      <c r="A2177" s="347">
        <v>3212</v>
      </c>
      <c r="B2177" s="213" t="s">
        <v>50</v>
      </c>
      <c r="C2177" s="222">
        <v>44860</v>
      </c>
      <c r="D2177" s="175">
        <v>44860</v>
      </c>
      <c r="F2177" s="222"/>
      <c r="G2177" s="222"/>
      <c r="H2177" s="222"/>
      <c r="I2177" s="34">
        <v>4</v>
      </c>
      <c r="J2177" s="26"/>
    </row>
    <row r="2178" spans="1:10">
      <c r="A2178" s="210">
        <v>322</v>
      </c>
      <c r="B2178" s="211" t="s">
        <v>42</v>
      </c>
      <c r="C2178" s="30">
        <f t="shared" ref="C2178" si="2147">SUM(C2179:C2180)</f>
        <v>0</v>
      </c>
      <c r="D2178" s="30">
        <v>14714854</v>
      </c>
      <c r="F2178" s="30">
        <f t="shared" ref="F2178:G2178" si="2148">SUM(F2179:F2180)</f>
        <v>0</v>
      </c>
      <c r="G2178" s="30">
        <f t="shared" si="2148"/>
        <v>0</v>
      </c>
      <c r="H2178" s="30">
        <f t="shared" ref="H2178" si="2149">SUM(H2179:H2180)</f>
        <v>0</v>
      </c>
      <c r="I2178" s="34">
        <v>3</v>
      </c>
      <c r="J2178" s="26"/>
    </row>
    <row r="2179" spans="1:10">
      <c r="A2179" s="212">
        <v>3221</v>
      </c>
      <c r="B2179" s="216" t="s">
        <v>43</v>
      </c>
      <c r="C2179" s="29"/>
      <c r="D2179" s="175">
        <v>0</v>
      </c>
      <c r="F2179" s="175"/>
      <c r="G2179" s="175"/>
      <c r="H2179" s="175"/>
      <c r="I2179" s="34">
        <v>4</v>
      </c>
      <c r="J2179" s="26"/>
    </row>
    <row r="2180" spans="1:10">
      <c r="A2180" s="212">
        <v>3222</v>
      </c>
      <c r="B2180" s="216" t="s">
        <v>91</v>
      </c>
      <c r="C2180" s="29"/>
      <c r="D2180" s="175">
        <v>14714854</v>
      </c>
      <c r="F2180" s="175"/>
      <c r="G2180" s="175"/>
      <c r="H2180" s="175"/>
      <c r="I2180" s="34">
        <v>4</v>
      </c>
      <c r="J2180" s="26"/>
    </row>
    <row r="2181" spans="1:10">
      <c r="A2181" s="210">
        <v>323</v>
      </c>
      <c r="B2181" s="211" t="s">
        <v>17</v>
      </c>
      <c r="C2181" s="30">
        <f t="shared" ref="C2181" si="2150">SUM(C2182:C2184)</f>
        <v>14277</v>
      </c>
      <c r="D2181" s="30">
        <v>54277</v>
      </c>
      <c r="F2181" s="30">
        <f t="shared" ref="F2181:G2181" si="2151">SUM(F2182:F2184)</f>
        <v>0</v>
      </c>
      <c r="G2181" s="30">
        <f t="shared" si="2151"/>
        <v>0</v>
      </c>
      <c r="H2181" s="30">
        <f t="shared" ref="H2181" si="2152">SUM(H2182:H2184)</f>
        <v>0</v>
      </c>
      <c r="I2181" s="34">
        <v>3</v>
      </c>
      <c r="J2181" s="26"/>
    </row>
    <row r="2182" spans="1:10">
      <c r="A2182" s="212">
        <v>3237</v>
      </c>
      <c r="B2182" s="216" t="s">
        <v>20</v>
      </c>
      <c r="C2182" s="29">
        <v>10000</v>
      </c>
      <c r="D2182" s="175">
        <v>50000</v>
      </c>
      <c r="F2182" s="175"/>
      <c r="G2182" s="175"/>
      <c r="H2182" s="175"/>
      <c r="I2182" s="34">
        <v>4</v>
      </c>
      <c r="J2182" s="26"/>
    </row>
    <row r="2183" spans="1:10">
      <c r="A2183" s="212">
        <v>3238</v>
      </c>
      <c r="B2183" s="216" t="s">
        <v>51</v>
      </c>
      <c r="C2183" s="29">
        <v>133</v>
      </c>
      <c r="D2183" s="175">
        <v>133</v>
      </c>
      <c r="F2183" s="175"/>
      <c r="G2183" s="175"/>
      <c r="H2183" s="175"/>
      <c r="I2183" s="34">
        <v>4</v>
      </c>
      <c r="J2183" s="26"/>
    </row>
    <row r="2184" spans="1:10">
      <c r="A2184" s="212">
        <v>3239</v>
      </c>
      <c r="B2184" s="216" t="s">
        <v>21</v>
      </c>
      <c r="C2184" s="29">
        <v>4144</v>
      </c>
      <c r="D2184" s="175">
        <v>4144</v>
      </c>
      <c r="F2184" s="175"/>
      <c r="G2184" s="175"/>
      <c r="H2184" s="175"/>
      <c r="I2184" s="34">
        <v>4</v>
      </c>
      <c r="J2184" s="26"/>
    </row>
    <row r="2185" spans="1:10" ht="28.5">
      <c r="A2185" s="210">
        <v>324</v>
      </c>
      <c r="B2185" s="211" t="s">
        <v>22</v>
      </c>
      <c r="C2185" s="30">
        <f t="shared" ref="C2185" si="2153">C2186</f>
        <v>0</v>
      </c>
      <c r="D2185" s="30">
        <v>0</v>
      </c>
      <c r="F2185" s="30">
        <f t="shared" ref="F2185:H2185" si="2154">F2186</f>
        <v>0</v>
      </c>
      <c r="G2185" s="30">
        <f t="shared" si="2154"/>
        <v>0</v>
      </c>
      <c r="H2185" s="30">
        <f t="shared" si="2154"/>
        <v>0</v>
      </c>
      <c r="I2185" s="34">
        <v>3</v>
      </c>
      <c r="J2185" s="26"/>
    </row>
    <row r="2186" spans="1:10" ht="28.5">
      <c r="A2186" s="212">
        <v>3241</v>
      </c>
      <c r="B2186" s="216" t="s">
        <v>22</v>
      </c>
      <c r="C2186" s="29"/>
      <c r="D2186" s="175">
        <v>0</v>
      </c>
      <c r="F2186" s="175"/>
      <c r="G2186" s="175"/>
      <c r="H2186" s="175"/>
      <c r="I2186" s="34">
        <v>4</v>
      </c>
      <c r="J2186" s="26"/>
    </row>
    <row r="2187" spans="1:10" ht="28.5">
      <c r="A2187" s="208">
        <v>42</v>
      </c>
      <c r="B2187" s="209" t="s">
        <v>30</v>
      </c>
      <c r="C2187" s="182">
        <f t="shared" ref="C2187" si="2155">C2188+C2191</f>
        <v>0</v>
      </c>
      <c r="D2187" s="32">
        <v>0</v>
      </c>
      <c r="F2187" s="32">
        <f t="shared" ref="F2187:G2187" si="2156">F2188+F2191</f>
        <v>0</v>
      </c>
      <c r="G2187" s="32">
        <f t="shared" si="2156"/>
        <v>0</v>
      </c>
      <c r="H2187" s="32">
        <f t="shared" ref="H2187" si="2157">H2188+H2191</f>
        <v>0</v>
      </c>
      <c r="I2187" s="34">
        <v>2</v>
      </c>
      <c r="J2187" s="26"/>
    </row>
    <row r="2188" spans="1:10">
      <c r="A2188" s="210">
        <v>422</v>
      </c>
      <c r="B2188" s="211" t="s">
        <v>57</v>
      </c>
      <c r="C2188" s="30">
        <f t="shared" ref="C2188" si="2158">SUM(C2189:C2190)</f>
        <v>0</v>
      </c>
      <c r="D2188" s="30">
        <v>0</v>
      </c>
      <c r="F2188" s="30">
        <f t="shared" ref="F2188:G2188" si="2159">SUM(F2189:F2190)</f>
        <v>0</v>
      </c>
      <c r="G2188" s="30">
        <f t="shared" si="2159"/>
        <v>0</v>
      </c>
      <c r="H2188" s="30">
        <f t="shared" ref="H2188" si="2160">SUM(H2189:H2190)</f>
        <v>0</v>
      </c>
      <c r="I2188" s="34">
        <v>3</v>
      </c>
      <c r="J2188" s="26"/>
    </row>
    <row r="2189" spans="1:10">
      <c r="A2189" s="212">
        <v>4221</v>
      </c>
      <c r="B2189" s="216" t="s">
        <v>65</v>
      </c>
      <c r="C2189" s="29"/>
      <c r="D2189" s="175">
        <v>0</v>
      </c>
      <c r="F2189" s="175"/>
      <c r="G2189" s="175"/>
      <c r="H2189" s="175"/>
      <c r="I2189" s="34">
        <v>4</v>
      </c>
      <c r="J2189" s="26"/>
    </row>
    <row r="2190" spans="1:10">
      <c r="A2190" s="212">
        <v>4224</v>
      </c>
      <c r="B2190" s="216" t="s">
        <v>58</v>
      </c>
      <c r="C2190" s="29"/>
      <c r="D2190" s="175">
        <v>0</v>
      </c>
      <c r="F2190" s="175"/>
      <c r="G2190" s="175"/>
      <c r="H2190" s="175"/>
      <c r="I2190" s="34">
        <v>4</v>
      </c>
      <c r="J2190" s="26"/>
    </row>
    <row r="2191" spans="1:10">
      <c r="A2191" s="210">
        <v>426</v>
      </c>
      <c r="B2191" s="211" t="s">
        <v>31</v>
      </c>
      <c r="C2191" s="30">
        <f t="shared" ref="C2191" si="2161">C2192</f>
        <v>0</v>
      </c>
      <c r="D2191" s="30">
        <v>0</v>
      </c>
      <c r="F2191" s="30">
        <f t="shared" ref="F2191:H2191" si="2162">F2192</f>
        <v>0</v>
      </c>
      <c r="G2191" s="30">
        <f t="shared" si="2162"/>
        <v>0</v>
      </c>
      <c r="H2191" s="30">
        <f t="shared" si="2162"/>
        <v>0</v>
      </c>
      <c r="I2191" s="34">
        <v>3</v>
      </c>
      <c r="J2191" s="26"/>
    </row>
    <row r="2192" spans="1:10">
      <c r="A2192" s="212">
        <v>4262</v>
      </c>
      <c r="B2192" s="216" t="s">
        <v>32</v>
      </c>
      <c r="C2192" s="29"/>
      <c r="D2192" s="175">
        <v>0</v>
      </c>
      <c r="F2192" s="175"/>
      <c r="G2192" s="175"/>
      <c r="H2192" s="175"/>
      <c r="I2192" s="34">
        <v>4</v>
      </c>
      <c r="J2192" s="26"/>
    </row>
    <row r="2193" spans="1:10" ht="28.5">
      <c r="A2193" s="208">
        <v>45</v>
      </c>
      <c r="B2193" s="209" t="s">
        <v>74</v>
      </c>
      <c r="C2193" s="182">
        <f t="shared" ref="C2193:C2194" si="2163">C2194</f>
        <v>0</v>
      </c>
      <c r="D2193" s="32">
        <v>0</v>
      </c>
      <c r="F2193" s="32">
        <f t="shared" ref="F2193:H2194" si="2164">F2194</f>
        <v>0</v>
      </c>
      <c r="G2193" s="32">
        <f t="shared" si="2164"/>
        <v>0</v>
      </c>
      <c r="H2193" s="32">
        <f t="shared" si="2164"/>
        <v>0</v>
      </c>
      <c r="I2193" s="34">
        <v>2</v>
      </c>
      <c r="J2193" s="26"/>
    </row>
    <row r="2194" spans="1:10">
      <c r="A2194" s="210">
        <v>451</v>
      </c>
      <c r="B2194" s="211" t="s">
        <v>75</v>
      </c>
      <c r="C2194" s="30">
        <f t="shared" si="2163"/>
        <v>0</v>
      </c>
      <c r="D2194" s="30">
        <v>0</v>
      </c>
      <c r="F2194" s="30">
        <f t="shared" si="2164"/>
        <v>0</v>
      </c>
      <c r="G2194" s="30">
        <f t="shared" si="2164"/>
        <v>0</v>
      </c>
      <c r="H2194" s="30">
        <f t="shared" si="2164"/>
        <v>0</v>
      </c>
      <c r="I2194" s="34">
        <v>3</v>
      </c>
      <c r="J2194" s="26"/>
    </row>
    <row r="2195" spans="1:10">
      <c r="A2195" s="212">
        <v>4511</v>
      </c>
      <c r="B2195" s="216" t="s">
        <v>75</v>
      </c>
      <c r="C2195" s="29"/>
      <c r="D2195" s="175">
        <v>0</v>
      </c>
      <c r="F2195" s="175"/>
      <c r="G2195" s="175"/>
      <c r="H2195" s="175"/>
      <c r="I2195" s="34">
        <v>4</v>
      </c>
      <c r="J2195" s="26"/>
    </row>
    <row r="2196" spans="1:10">
      <c r="A2196" s="206">
        <v>61</v>
      </c>
      <c r="B2196" s="207" t="s">
        <v>80</v>
      </c>
      <c r="C2196" s="31">
        <f t="shared" ref="C2196" si="2165">C2197+C2200+C2223+C2237</f>
        <v>131695</v>
      </c>
      <c r="D2196" s="31">
        <v>166929</v>
      </c>
      <c r="F2196" s="31">
        <f t="shared" ref="F2196:G2196" si="2166">F2197+F2200+F2223+F2237</f>
        <v>0</v>
      </c>
      <c r="G2196" s="31">
        <f t="shared" si="2166"/>
        <v>0</v>
      </c>
      <c r="H2196" s="31">
        <f t="shared" ref="H2196" si="2167">H2197+H2200+H2223+H2237</f>
        <v>0</v>
      </c>
      <c r="I2196" s="34" t="s">
        <v>81</v>
      </c>
      <c r="J2196" s="26"/>
    </row>
    <row r="2197" spans="1:10">
      <c r="A2197" s="354">
        <v>31</v>
      </c>
      <c r="B2197" s="209" t="s">
        <v>44</v>
      </c>
      <c r="C2197" s="182">
        <f t="shared" ref="C2197:C2198" si="2168">C2198</f>
        <v>3500</v>
      </c>
      <c r="D2197" s="32">
        <v>3500</v>
      </c>
      <c r="F2197" s="32">
        <f t="shared" ref="F2197:H2198" si="2169">F2198</f>
        <v>0</v>
      </c>
      <c r="G2197" s="32">
        <f t="shared" si="2169"/>
        <v>0</v>
      </c>
      <c r="H2197" s="32">
        <f t="shared" si="2169"/>
        <v>0</v>
      </c>
      <c r="I2197" s="34">
        <v>2</v>
      </c>
      <c r="J2197" s="26"/>
    </row>
    <row r="2198" spans="1:10">
      <c r="A2198" s="344">
        <v>311</v>
      </c>
      <c r="B2198" s="211" t="s">
        <v>45</v>
      </c>
      <c r="C2198" s="30">
        <f t="shared" si="2168"/>
        <v>3500</v>
      </c>
      <c r="D2198" s="30">
        <v>3500</v>
      </c>
      <c r="F2198" s="30">
        <f t="shared" si="2169"/>
        <v>0</v>
      </c>
      <c r="G2198" s="30">
        <f t="shared" si="2169"/>
        <v>0</v>
      </c>
      <c r="H2198" s="30">
        <f t="shared" si="2169"/>
        <v>0</v>
      </c>
      <c r="I2198" s="34">
        <v>3</v>
      </c>
      <c r="J2198" s="26"/>
    </row>
    <row r="2199" spans="1:10">
      <c r="A2199" s="347">
        <v>3111</v>
      </c>
      <c r="B2199" s="216" t="s">
        <v>46</v>
      </c>
      <c r="C2199" s="222">
        <v>3500</v>
      </c>
      <c r="D2199" s="175">
        <v>3500</v>
      </c>
      <c r="F2199" s="222"/>
      <c r="G2199" s="222"/>
      <c r="H2199" s="222"/>
      <c r="I2199" s="34">
        <v>4</v>
      </c>
      <c r="J2199" s="26"/>
    </row>
    <row r="2200" spans="1:10">
      <c r="A2200" s="208">
        <v>32</v>
      </c>
      <c r="B2200" s="209" t="s">
        <v>16</v>
      </c>
      <c r="C2200" s="182">
        <f t="shared" ref="C2200" si="2170">C2201+C2205+C2210+C2217+C2219</f>
        <v>128195</v>
      </c>
      <c r="D2200" s="32">
        <v>163429</v>
      </c>
      <c r="F2200" s="32">
        <f t="shared" ref="F2200:G2200" si="2171">F2201+F2205+F2210+F2217+F2219</f>
        <v>0</v>
      </c>
      <c r="G2200" s="32">
        <f t="shared" si="2171"/>
        <v>0</v>
      </c>
      <c r="H2200" s="32">
        <f t="shared" ref="H2200" si="2172">H2201+H2205+H2210+H2217+H2219</f>
        <v>0</v>
      </c>
      <c r="I2200" s="34">
        <v>2</v>
      </c>
      <c r="J2200" s="26"/>
    </row>
    <row r="2201" spans="1:10">
      <c r="A2201" s="210">
        <v>321</v>
      </c>
      <c r="B2201" s="211" t="s">
        <v>27</v>
      </c>
      <c r="C2201" s="30">
        <f t="shared" ref="C2201" si="2173">SUM(C2202:C2204)</f>
        <v>85000</v>
      </c>
      <c r="D2201" s="30">
        <v>101909</v>
      </c>
      <c r="F2201" s="30">
        <f t="shared" ref="F2201:G2201" si="2174">SUM(F2202:F2204)</f>
        <v>0</v>
      </c>
      <c r="G2201" s="30">
        <f t="shared" si="2174"/>
        <v>0</v>
      </c>
      <c r="H2201" s="30">
        <f t="shared" ref="H2201" si="2175">SUM(H2202:H2204)</f>
        <v>0</v>
      </c>
      <c r="I2201" s="34">
        <v>3</v>
      </c>
      <c r="J2201" s="26"/>
    </row>
    <row r="2202" spans="1:10">
      <c r="A2202" s="212">
        <v>3211</v>
      </c>
      <c r="B2202" s="216" t="s">
        <v>28</v>
      </c>
      <c r="C2202" s="29">
        <v>60000</v>
      </c>
      <c r="D2202" s="175">
        <v>60000</v>
      </c>
      <c r="F2202" s="175"/>
      <c r="G2202" s="175"/>
      <c r="H2202" s="175"/>
      <c r="I2202" s="34">
        <v>4</v>
      </c>
      <c r="J2202" s="26"/>
    </row>
    <row r="2203" spans="1:10" ht="28.5">
      <c r="A2203" s="212">
        <v>3212</v>
      </c>
      <c r="B2203" s="216" t="s">
        <v>50</v>
      </c>
      <c r="C2203" s="29">
        <v>0</v>
      </c>
      <c r="D2203" s="175">
        <v>0</v>
      </c>
      <c r="F2203" s="175"/>
      <c r="G2203" s="175"/>
      <c r="H2203" s="175"/>
      <c r="I2203" s="34">
        <v>4</v>
      </c>
      <c r="J2203" s="26"/>
    </row>
    <row r="2204" spans="1:10">
      <c r="A2204" s="212">
        <v>3213</v>
      </c>
      <c r="B2204" s="216" t="s">
        <v>54</v>
      </c>
      <c r="C2204" s="29">
        <v>25000</v>
      </c>
      <c r="D2204" s="175">
        <v>41909</v>
      </c>
      <c r="F2204" s="175"/>
      <c r="G2204" s="175"/>
      <c r="H2204" s="175"/>
      <c r="I2204" s="34">
        <v>4</v>
      </c>
      <c r="J2204" s="26"/>
    </row>
    <row r="2205" spans="1:10">
      <c r="A2205" s="210">
        <v>322</v>
      </c>
      <c r="B2205" s="211" t="s">
        <v>42</v>
      </c>
      <c r="C2205" s="30">
        <f t="shared" ref="C2205" si="2176">SUM(C2206:C2209)</f>
        <v>27745</v>
      </c>
      <c r="D2205" s="30">
        <v>30070</v>
      </c>
      <c r="F2205" s="30">
        <f t="shared" ref="F2205:G2205" si="2177">SUM(F2206:F2209)</f>
        <v>0</v>
      </c>
      <c r="G2205" s="30">
        <f t="shared" si="2177"/>
        <v>0</v>
      </c>
      <c r="H2205" s="30">
        <f t="shared" ref="H2205" si="2178">SUM(H2206:H2209)</f>
        <v>0</v>
      </c>
      <c r="I2205" s="34">
        <v>3</v>
      </c>
      <c r="J2205" s="26"/>
    </row>
    <row r="2206" spans="1:10">
      <c r="A2206" s="212">
        <v>3221</v>
      </c>
      <c r="B2206" s="216" t="s">
        <v>43</v>
      </c>
      <c r="C2206" s="29">
        <v>1000</v>
      </c>
      <c r="D2206" s="175">
        <v>3000</v>
      </c>
      <c r="F2206" s="175"/>
      <c r="G2206" s="175"/>
      <c r="H2206" s="175"/>
      <c r="I2206" s="34">
        <v>4</v>
      </c>
      <c r="J2206" s="26"/>
    </row>
    <row r="2207" spans="1:10">
      <c r="A2207" s="212">
        <v>3222</v>
      </c>
      <c r="B2207" s="216" t="s">
        <v>91</v>
      </c>
      <c r="C2207" s="29">
        <v>26545</v>
      </c>
      <c r="D2207" s="175">
        <v>26545</v>
      </c>
      <c r="F2207" s="175"/>
      <c r="G2207" s="175"/>
      <c r="H2207" s="175"/>
      <c r="I2207" s="34">
        <v>4</v>
      </c>
      <c r="J2207" s="26"/>
    </row>
    <row r="2208" spans="1:10" ht="28.5">
      <c r="A2208" s="212">
        <v>3224</v>
      </c>
      <c r="B2208" s="216" t="s">
        <v>110</v>
      </c>
      <c r="C2208" s="29">
        <v>100</v>
      </c>
      <c r="D2208" s="175">
        <v>100</v>
      </c>
      <c r="F2208" s="175"/>
      <c r="G2208" s="175"/>
      <c r="H2208" s="175"/>
      <c r="I2208" s="34">
        <v>4</v>
      </c>
      <c r="J2208" s="26"/>
    </row>
    <row r="2209" spans="1:10">
      <c r="A2209" s="212">
        <v>3225</v>
      </c>
      <c r="B2209" s="216" t="s">
        <v>92</v>
      </c>
      <c r="C2209" s="29">
        <v>100</v>
      </c>
      <c r="D2209" s="175">
        <v>425</v>
      </c>
      <c r="F2209" s="175"/>
      <c r="G2209" s="175"/>
      <c r="H2209" s="175"/>
      <c r="I2209" s="34">
        <v>4</v>
      </c>
      <c r="J2209" s="26"/>
    </row>
    <row r="2210" spans="1:10">
      <c r="A2210" s="210">
        <v>323</v>
      </c>
      <c r="B2210" s="211" t="s">
        <v>17</v>
      </c>
      <c r="C2210" s="30">
        <f t="shared" ref="C2210" si="2179">SUM(C2211:C2216)</f>
        <v>15150</v>
      </c>
      <c r="D2210" s="30">
        <v>31150</v>
      </c>
      <c r="F2210" s="30">
        <f t="shared" ref="F2210:G2210" si="2180">SUM(F2211:F2216)</f>
        <v>0</v>
      </c>
      <c r="G2210" s="30">
        <f t="shared" si="2180"/>
        <v>0</v>
      </c>
      <c r="H2210" s="30">
        <f t="shared" ref="H2210" si="2181">SUM(H2211:H2216)</f>
        <v>0</v>
      </c>
      <c r="I2210" s="34">
        <v>3</v>
      </c>
      <c r="J2210" s="26"/>
    </row>
    <row r="2211" spans="1:10">
      <c r="A2211" s="212">
        <v>3231</v>
      </c>
      <c r="B2211" s="216" t="s">
        <v>18</v>
      </c>
      <c r="C2211" s="29">
        <v>100</v>
      </c>
      <c r="D2211" s="175">
        <v>100</v>
      </c>
      <c r="F2211" s="175"/>
      <c r="G2211" s="175"/>
      <c r="H2211" s="175"/>
      <c r="I2211" s="34">
        <v>4</v>
      </c>
      <c r="J2211" s="26"/>
    </row>
    <row r="2212" spans="1:10">
      <c r="A2212" s="212">
        <v>3232</v>
      </c>
      <c r="B2212" s="216" t="s">
        <v>105</v>
      </c>
      <c r="C2212" s="29">
        <v>1000</v>
      </c>
      <c r="D2212" s="175">
        <v>1000</v>
      </c>
      <c r="F2212" s="175"/>
      <c r="G2212" s="175"/>
      <c r="H2212" s="175"/>
      <c r="I2212" s="34">
        <v>4</v>
      </c>
      <c r="J2212" s="26"/>
    </row>
    <row r="2213" spans="1:10">
      <c r="A2213" s="212">
        <v>3233</v>
      </c>
      <c r="B2213" s="216" t="s">
        <v>19</v>
      </c>
      <c r="C2213" s="29">
        <v>100</v>
      </c>
      <c r="D2213" s="175">
        <v>100</v>
      </c>
      <c r="F2213" s="175"/>
      <c r="G2213" s="175"/>
      <c r="H2213" s="175"/>
      <c r="I2213" s="34">
        <v>4</v>
      </c>
      <c r="J2213" s="26"/>
    </row>
    <row r="2214" spans="1:10">
      <c r="A2214" s="212">
        <v>3237</v>
      </c>
      <c r="B2214" s="216" t="s">
        <v>20</v>
      </c>
      <c r="C2214" s="29">
        <v>100</v>
      </c>
      <c r="D2214" s="175">
        <v>8100</v>
      </c>
      <c r="F2214" s="175"/>
      <c r="G2214" s="175"/>
      <c r="H2214" s="175"/>
      <c r="I2214" s="34">
        <v>4</v>
      </c>
      <c r="J2214" s="26"/>
    </row>
    <row r="2215" spans="1:10">
      <c r="A2215" s="212">
        <v>3238</v>
      </c>
      <c r="B2215" s="216" t="s">
        <v>51</v>
      </c>
      <c r="C2215" s="29">
        <v>100</v>
      </c>
      <c r="D2215" s="175">
        <v>100</v>
      </c>
      <c r="F2215" s="175"/>
      <c r="G2215" s="175"/>
      <c r="H2215" s="175"/>
      <c r="I2215" s="34">
        <v>4</v>
      </c>
      <c r="J2215" s="26"/>
    </row>
    <row r="2216" spans="1:10">
      <c r="A2216" s="212">
        <v>3239</v>
      </c>
      <c r="B2216" s="216" t="s">
        <v>21</v>
      </c>
      <c r="C2216" s="29">
        <v>13750</v>
      </c>
      <c r="D2216" s="175">
        <v>21750</v>
      </c>
      <c r="F2216" s="175"/>
      <c r="G2216" s="175"/>
      <c r="H2216" s="175"/>
      <c r="I2216" s="34">
        <v>4</v>
      </c>
      <c r="J2216" s="26"/>
    </row>
    <row r="2217" spans="1:10" ht="28.5">
      <c r="A2217" s="210">
        <v>324</v>
      </c>
      <c r="B2217" s="211" t="s">
        <v>22</v>
      </c>
      <c r="C2217" s="30">
        <f t="shared" ref="C2217" si="2182">C2218</f>
        <v>0</v>
      </c>
      <c r="D2217" s="30">
        <v>0</v>
      </c>
      <c r="F2217" s="30">
        <f t="shared" ref="F2217:H2217" si="2183">F2218</f>
        <v>0</v>
      </c>
      <c r="G2217" s="30">
        <f t="shared" si="2183"/>
        <v>0</v>
      </c>
      <c r="H2217" s="30">
        <f t="shared" si="2183"/>
        <v>0</v>
      </c>
      <c r="I2217" s="34">
        <v>3</v>
      </c>
      <c r="J2217" s="26"/>
    </row>
    <row r="2218" spans="1:10" ht="28.5">
      <c r="A2218" s="212">
        <v>3241</v>
      </c>
      <c r="B2218" s="216" t="s">
        <v>22</v>
      </c>
      <c r="C2218" s="29"/>
      <c r="D2218" s="175">
        <v>0</v>
      </c>
      <c r="F2218" s="175"/>
      <c r="G2218" s="175"/>
      <c r="H2218" s="175"/>
      <c r="I2218" s="34">
        <v>4</v>
      </c>
      <c r="J2218" s="26"/>
    </row>
    <row r="2219" spans="1:10">
      <c r="A2219" s="210">
        <v>329</v>
      </c>
      <c r="B2219" s="211" t="s">
        <v>23</v>
      </c>
      <c r="C2219" s="30">
        <f t="shared" ref="C2219" si="2184">SUM(C2220:C2222)</f>
        <v>300</v>
      </c>
      <c r="D2219" s="30">
        <v>300</v>
      </c>
      <c r="F2219" s="30">
        <f t="shared" ref="F2219:G2219" si="2185">SUM(F2220:F2222)</f>
        <v>0</v>
      </c>
      <c r="G2219" s="30">
        <f t="shared" si="2185"/>
        <v>0</v>
      </c>
      <c r="H2219" s="30">
        <f t="shared" ref="H2219" si="2186">SUM(H2220:H2222)</f>
        <v>0</v>
      </c>
      <c r="I2219" s="34">
        <v>3</v>
      </c>
      <c r="J2219" s="26"/>
    </row>
    <row r="2220" spans="1:10">
      <c r="A2220" s="212">
        <v>3292</v>
      </c>
      <c r="B2220" s="216" t="s">
        <v>112</v>
      </c>
      <c r="C2220" s="29">
        <v>0</v>
      </c>
      <c r="D2220" s="175">
        <v>0</v>
      </c>
      <c r="F2220" s="175"/>
      <c r="G2220" s="175"/>
      <c r="H2220" s="175"/>
      <c r="I2220" s="34">
        <v>4</v>
      </c>
      <c r="J2220" s="26"/>
    </row>
    <row r="2221" spans="1:10">
      <c r="A2221" s="212">
        <v>3293</v>
      </c>
      <c r="B2221" s="216" t="s">
        <v>29</v>
      </c>
      <c r="C2221" s="29">
        <v>100</v>
      </c>
      <c r="D2221" s="175">
        <v>100</v>
      </c>
      <c r="F2221" s="175"/>
      <c r="G2221" s="175"/>
      <c r="H2221" s="175"/>
      <c r="I2221" s="34">
        <v>4</v>
      </c>
      <c r="J2221" s="26"/>
    </row>
    <row r="2222" spans="1:10">
      <c r="A2222" s="212">
        <v>3294</v>
      </c>
      <c r="B2222" s="216" t="s">
        <v>55</v>
      </c>
      <c r="C2222" s="29">
        <v>200</v>
      </c>
      <c r="D2222" s="175">
        <v>200</v>
      </c>
      <c r="F2222" s="175"/>
      <c r="G2222" s="175"/>
      <c r="H2222" s="175"/>
      <c r="I2222" s="34">
        <v>4</v>
      </c>
      <c r="J2222" s="26"/>
    </row>
    <row r="2223" spans="1:10" ht="28.5">
      <c r="A2223" s="208">
        <v>42</v>
      </c>
      <c r="B2223" s="209" t="s">
        <v>30</v>
      </c>
      <c r="C2223" s="182">
        <f t="shared" ref="C2223" si="2187">C2224+C2231+C2234</f>
        <v>0</v>
      </c>
      <c r="D2223" s="32">
        <v>0</v>
      </c>
      <c r="F2223" s="32">
        <f t="shared" ref="F2223:G2223" si="2188">F2224+F2231+F2234</f>
        <v>0</v>
      </c>
      <c r="G2223" s="32">
        <f t="shared" si="2188"/>
        <v>0</v>
      </c>
      <c r="H2223" s="32">
        <f t="shared" ref="H2223" si="2189">H2224+H2231+H2234</f>
        <v>0</v>
      </c>
      <c r="I2223" s="34">
        <v>2</v>
      </c>
      <c r="J2223" s="26"/>
    </row>
    <row r="2224" spans="1:10">
      <c r="A2224" s="210">
        <v>422</v>
      </c>
      <c r="B2224" s="211" t="s">
        <v>57</v>
      </c>
      <c r="C2224" s="30">
        <f t="shared" ref="C2224" si="2190">SUM(C2225:C2230)</f>
        <v>0</v>
      </c>
      <c r="D2224" s="30">
        <v>0</v>
      </c>
      <c r="F2224" s="30">
        <f t="shared" ref="F2224:G2224" si="2191">SUM(F2225:F2230)</f>
        <v>0</v>
      </c>
      <c r="G2224" s="30">
        <f t="shared" si="2191"/>
        <v>0</v>
      </c>
      <c r="H2224" s="30">
        <f t="shared" ref="H2224" si="2192">SUM(H2225:H2230)</f>
        <v>0</v>
      </c>
      <c r="I2224" s="34">
        <v>3</v>
      </c>
      <c r="J2224" s="26"/>
    </row>
    <row r="2225" spans="1:10">
      <c r="A2225" s="212">
        <v>4221</v>
      </c>
      <c r="B2225" s="216" t="s">
        <v>65</v>
      </c>
      <c r="C2225" s="29"/>
      <c r="D2225" s="175">
        <v>0</v>
      </c>
      <c r="F2225" s="175"/>
      <c r="G2225" s="175"/>
      <c r="H2225" s="175"/>
      <c r="I2225" s="34">
        <v>4</v>
      </c>
      <c r="J2225" s="26"/>
    </row>
    <row r="2226" spans="1:10">
      <c r="A2226" s="212">
        <v>4222</v>
      </c>
      <c r="B2226" s="216" t="s">
        <v>73</v>
      </c>
      <c r="C2226" s="29"/>
      <c r="D2226" s="175">
        <v>0</v>
      </c>
      <c r="F2226" s="175"/>
      <c r="G2226" s="175"/>
      <c r="H2226" s="175"/>
      <c r="I2226" s="34">
        <v>4</v>
      </c>
      <c r="J2226" s="26"/>
    </row>
    <row r="2227" spans="1:10">
      <c r="A2227" s="212">
        <v>4223</v>
      </c>
      <c r="B2227" s="216" t="s">
        <v>86</v>
      </c>
      <c r="C2227" s="29"/>
      <c r="D2227" s="175">
        <v>0</v>
      </c>
      <c r="F2227" s="175"/>
      <c r="G2227" s="175"/>
      <c r="H2227" s="175"/>
      <c r="I2227" s="34">
        <v>4</v>
      </c>
      <c r="J2227" s="26"/>
    </row>
    <row r="2228" spans="1:10">
      <c r="A2228" s="212">
        <v>4224</v>
      </c>
      <c r="B2228" s="216" t="s">
        <v>58</v>
      </c>
      <c r="C2228" s="29"/>
      <c r="D2228" s="175">
        <v>0</v>
      </c>
      <c r="F2228" s="175"/>
      <c r="G2228" s="175"/>
      <c r="H2228" s="175"/>
      <c r="I2228" s="34">
        <v>4</v>
      </c>
      <c r="J2228" s="26"/>
    </row>
    <row r="2229" spans="1:10">
      <c r="A2229" s="212">
        <v>4225</v>
      </c>
      <c r="B2229" s="216" t="s">
        <v>87</v>
      </c>
      <c r="C2229" s="29"/>
      <c r="D2229" s="175">
        <v>0</v>
      </c>
      <c r="F2229" s="175"/>
      <c r="G2229" s="175"/>
      <c r="H2229" s="175"/>
      <c r="I2229" s="34">
        <v>4</v>
      </c>
      <c r="J2229" s="26"/>
    </row>
    <row r="2230" spans="1:10">
      <c r="A2230" s="212">
        <v>4227</v>
      </c>
      <c r="B2230" s="216" t="s">
        <v>88</v>
      </c>
      <c r="C2230" s="29"/>
      <c r="D2230" s="175">
        <v>0</v>
      </c>
      <c r="F2230" s="175"/>
      <c r="G2230" s="175"/>
      <c r="H2230" s="175"/>
      <c r="I2230" s="34">
        <v>4</v>
      </c>
      <c r="J2230" s="26"/>
    </row>
    <row r="2231" spans="1:10" ht="28.5">
      <c r="A2231" s="210">
        <v>424</v>
      </c>
      <c r="B2231" s="211" t="s">
        <v>138</v>
      </c>
      <c r="C2231" s="30">
        <f t="shared" ref="C2231" si="2193">SUM(C2232:C2233)</f>
        <v>0</v>
      </c>
      <c r="D2231" s="30">
        <v>0</v>
      </c>
      <c r="F2231" s="30">
        <f t="shared" ref="F2231:G2231" si="2194">SUM(F2232:F2233)</f>
        <v>0</v>
      </c>
      <c r="G2231" s="30">
        <f t="shared" si="2194"/>
        <v>0</v>
      </c>
      <c r="H2231" s="30">
        <f t="shared" ref="H2231" si="2195">SUM(H2232:H2233)</f>
        <v>0</v>
      </c>
      <c r="I2231" s="34">
        <v>3</v>
      </c>
      <c r="J2231" s="26"/>
    </row>
    <row r="2232" spans="1:10">
      <c r="A2232" s="212">
        <v>4241</v>
      </c>
      <c r="B2232" s="216" t="s">
        <v>139</v>
      </c>
      <c r="C2232" s="29"/>
      <c r="D2232" s="175">
        <v>0</v>
      </c>
      <c r="F2232" s="175"/>
      <c r="G2232" s="175"/>
      <c r="H2232" s="175"/>
      <c r="I2232" s="34">
        <v>4</v>
      </c>
      <c r="J2232" s="26"/>
    </row>
    <row r="2233" spans="1:10" ht="28.5">
      <c r="A2233" s="212">
        <v>4242</v>
      </c>
      <c r="B2233" s="216" t="s">
        <v>209</v>
      </c>
      <c r="C2233" s="29"/>
      <c r="D2233" s="175">
        <v>0</v>
      </c>
      <c r="F2233" s="175"/>
      <c r="G2233" s="175"/>
      <c r="H2233" s="175"/>
      <c r="I2233" s="34">
        <v>4</v>
      </c>
      <c r="J2233" s="26"/>
    </row>
    <row r="2234" spans="1:10">
      <c r="A2234" s="210">
        <v>426</v>
      </c>
      <c r="B2234" s="211" t="s">
        <v>31</v>
      </c>
      <c r="C2234" s="30">
        <f t="shared" ref="C2234" si="2196">SUM(C2235:C2236)</f>
        <v>0</v>
      </c>
      <c r="D2234" s="30">
        <v>0</v>
      </c>
      <c r="F2234" s="30">
        <f t="shared" ref="F2234:G2234" si="2197">SUM(F2235:F2236)</f>
        <v>0</v>
      </c>
      <c r="G2234" s="30">
        <f t="shared" si="2197"/>
        <v>0</v>
      </c>
      <c r="H2234" s="30">
        <f t="shared" ref="H2234" si="2198">SUM(H2235:H2236)</f>
        <v>0</v>
      </c>
      <c r="I2234" s="34">
        <v>3</v>
      </c>
      <c r="J2234" s="26"/>
    </row>
    <row r="2235" spans="1:10">
      <c r="A2235" s="212">
        <v>4262</v>
      </c>
      <c r="B2235" s="216" t="s">
        <v>32</v>
      </c>
      <c r="C2235" s="29"/>
      <c r="D2235" s="175">
        <v>0</v>
      </c>
      <c r="F2235" s="175"/>
      <c r="G2235" s="175"/>
      <c r="H2235" s="175"/>
      <c r="I2235" s="34">
        <v>4</v>
      </c>
      <c r="J2235" s="26"/>
    </row>
    <row r="2236" spans="1:10">
      <c r="A2236" s="212">
        <v>4264</v>
      </c>
      <c r="B2236" s="216" t="s">
        <v>208</v>
      </c>
      <c r="C2236" s="29"/>
      <c r="D2236" s="175">
        <v>0</v>
      </c>
      <c r="F2236" s="175"/>
      <c r="G2236" s="175"/>
      <c r="H2236" s="175"/>
      <c r="I2236" s="34">
        <v>4</v>
      </c>
      <c r="J2236" s="26"/>
    </row>
    <row r="2237" spans="1:10" ht="28.5">
      <c r="A2237" s="208">
        <v>45</v>
      </c>
      <c r="B2237" s="209" t="s">
        <v>74</v>
      </c>
      <c r="C2237" s="182">
        <f t="shared" ref="C2237" si="2199">C2238+C2240</f>
        <v>0</v>
      </c>
      <c r="D2237" s="32">
        <v>0</v>
      </c>
      <c r="F2237" s="32">
        <f t="shared" ref="F2237:G2237" si="2200">F2238+F2240</f>
        <v>0</v>
      </c>
      <c r="G2237" s="32">
        <f t="shared" si="2200"/>
        <v>0</v>
      </c>
      <c r="H2237" s="32">
        <f t="shared" ref="H2237" si="2201">H2238+H2240</f>
        <v>0</v>
      </c>
      <c r="I2237" s="34">
        <v>2</v>
      </c>
      <c r="J2237" s="26"/>
    </row>
    <row r="2238" spans="1:10">
      <c r="A2238" s="210">
        <v>451</v>
      </c>
      <c r="B2238" s="211" t="s">
        <v>75</v>
      </c>
      <c r="C2238" s="30">
        <f t="shared" ref="C2238" si="2202">C2239</f>
        <v>0</v>
      </c>
      <c r="D2238" s="30">
        <v>0</v>
      </c>
      <c r="F2238" s="30">
        <f t="shared" ref="F2238:H2238" si="2203">F2239</f>
        <v>0</v>
      </c>
      <c r="G2238" s="30">
        <f t="shared" si="2203"/>
        <v>0</v>
      </c>
      <c r="H2238" s="30">
        <f t="shared" si="2203"/>
        <v>0</v>
      </c>
      <c r="I2238" s="34">
        <v>3</v>
      </c>
      <c r="J2238" s="26"/>
    </row>
    <row r="2239" spans="1:10">
      <c r="A2239" s="212">
        <v>4511</v>
      </c>
      <c r="B2239" s="216" t="s">
        <v>75</v>
      </c>
      <c r="C2239" s="29"/>
      <c r="D2239" s="175">
        <v>0</v>
      </c>
      <c r="F2239" s="175"/>
      <c r="G2239" s="175"/>
      <c r="H2239" s="175"/>
      <c r="I2239" s="34">
        <v>4</v>
      </c>
      <c r="J2239" s="26"/>
    </row>
    <row r="2240" spans="1:10">
      <c r="A2240" s="210">
        <v>452</v>
      </c>
      <c r="B2240" s="211" t="s">
        <v>89</v>
      </c>
      <c r="C2240" s="30">
        <f t="shared" ref="C2240" si="2204">C2241</f>
        <v>0</v>
      </c>
      <c r="D2240" s="30">
        <v>0</v>
      </c>
      <c r="F2240" s="30">
        <f t="shared" ref="F2240:H2240" si="2205">F2241</f>
        <v>0</v>
      </c>
      <c r="G2240" s="30">
        <f t="shared" si="2205"/>
        <v>0</v>
      </c>
      <c r="H2240" s="30">
        <f t="shared" si="2205"/>
        <v>0</v>
      </c>
      <c r="I2240" s="34">
        <v>3</v>
      </c>
      <c r="J2240" s="26"/>
    </row>
    <row r="2241" spans="1:10">
      <c r="A2241" s="212">
        <v>4521</v>
      </c>
      <c r="B2241" s="216" t="s">
        <v>89</v>
      </c>
      <c r="C2241" s="29"/>
      <c r="D2241" s="175">
        <v>0</v>
      </c>
      <c r="F2241" s="175"/>
      <c r="G2241" s="175"/>
      <c r="H2241" s="175"/>
      <c r="I2241" s="34">
        <v>4</v>
      </c>
      <c r="J2241" s="26"/>
    </row>
    <row r="2242" spans="1:10" ht="28.5">
      <c r="A2242" s="206">
        <v>71</v>
      </c>
      <c r="B2242" s="207" t="s">
        <v>349</v>
      </c>
      <c r="C2242" s="31">
        <f t="shared" ref="C2242:C2244" si="2206">C2243</f>
        <v>0</v>
      </c>
      <c r="D2242" s="31">
        <v>0</v>
      </c>
      <c r="F2242" s="31">
        <f t="shared" ref="F2242:H2244" si="2207">F2243</f>
        <v>0</v>
      </c>
      <c r="G2242" s="31">
        <f t="shared" si="2207"/>
        <v>0</v>
      </c>
      <c r="H2242" s="31">
        <f t="shared" si="2207"/>
        <v>0</v>
      </c>
      <c r="I2242" s="34" t="s">
        <v>145</v>
      </c>
      <c r="J2242" s="26"/>
    </row>
    <row r="2243" spans="1:10" ht="28.5">
      <c r="A2243" s="208">
        <v>42</v>
      </c>
      <c r="B2243" s="209" t="s">
        <v>30</v>
      </c>
      <c r="C2243" s="182">
        <f t="shared" si="2206"/>
        <v>0</v>
      </c>
      <c r="D2243" s="32">
        <v>0</v>
      </c>
      <c r="F2243" s="32">
        <f t="shared" si="2207"/>
        <v>0</v>
      </c>
      <c r="G2243" s="32">
        <f t="shared" si="2207"/>
        <v>0</v>
      </c>
      <c r="H2243" s="32">
        <f t="shared" si="2207"/>
        <v>0</v>
      </c>
      <c r="I2243" s="34">
        <v>2</v>
      </c>
      <c r="J2243" s="26"/>
    </row>
    <row r="2244" spans="1:10">
      <c r="A2244" s="210">
        <v>421</v>
      </c>
      <c r="B2244" s="211" t="s">
        <v>96</v>
      </c>
      <c r="C2244" s="30">
        <f t="shared" si="2206"/>
        <v>0</v>
      </c>
      <c r="D2244" s="30">
        <v>0</v>
      </c>
      <c r="F2244" s="30">
        <f t="shared" si="2207"/>
        <v>0</v>
      </c>
      <c r="G2244" s="30">
        <f t="shared" si="2207"/>
        <v>0</v>
      </c>
      <c r="H2244" s="30">
        <f t="shared" si="2207"/>
        <v>0</v>
      </c>
      <c r="I2244" s="34">
        <v>3</v>
      </c>
      <c r="J2244" s="26"/>
    </row>
    <row r="2245" spans="1:10">
      <c r="A2245" s="212">
        <v>4214</v>
      </c>
      <c r="B2245" s="216" t="s">
        <v>158</v>
      </c>
      <c r="C2245" s="29"/>
      <c r="D2245" s="175">
        <v>0</v>
      </c>
      <c r="F2245" s="175"/>
      <c r="G2245" s="175"/>
      <c r="H2245" s="175"/>
      <c r="I2245" s="34">
        <v>4</v>
      </c>
      <c r="J2245" s="26"/>
    </row>
    <row r="2246" spans="1:10" ht="42.75">
      <c r="A2246" s="203" t="s">
        <v>215</v>
      </c>
      <c r="B2246" s="204" t="s">
        <v>216</v>
      </c>
      <c r="C2246" s="205">
        <f t="shared" ref="C2246" si="2208">C2247</f>
        <v>146318</v>
      </c>
      <c r="D2246" s="205">
        <v>176318</v>
      </c>
      <c r="F2246" s="205">
        <f t="shared" ref="F2246:H2246" si="2209">F2247</f>
        <v>0</v>
      </c>
      <c r="G2246" s="205">
        <f t="shared" si="2209"/>
        <v>0</v>
      </c>
      <c r="H2246" s="205">
        <f t="shared" si="2209"/>
        <v>0</v>
      </c>
      <c r="I2246" s="34" t="s">
        <v>8</v>
      </c>
      <c r="J2246" s="240"/>
    </row>
    <row r="2247" spans="1:10">
      <c r="A2247" s="206">
        <v>11</v>
      </c>
      <c r="B2247" s="207" t="s">
        <v>14</v>
      </c>
      <c r="C2247" s="31">
        <f t="shared" ref="C2247" si="2210">C2248+C2260</f>
        <v>146318</v>
      </c>
      <c r="D2247" s="31">
        <v>176318</v>
      </c>
      <c r="F2247" s="31">
        <f t="shared" ref="F2247:G2247" si="2211">F2248+F2260</f>
        <v>0</v>
      </c>
      <c r="G2247" s="31">
        <f t="shared" si="2211"/>
        <v>0</v>
      </c>
      <c r="H2247" s="31">
        <f t="shared" ref="H2247" si="2212">H2248+H2260</f>
        <v>0</v>
      </c>
      <c r="I2247" s="34" t="s">
        <v>15</v>
      </c>
      <c r="J2247" s="26"/>
    </row>
    <row r="2248" spans="1:10">
      <c r="A2248" s="208">
        <v>32</v>
      </c>
      <c r="B2248" s="209" t="s">
        <v>16</v>
      </c>
      <c r="C2248" s="182">
        <f t="shared" ref="C2248" si="2213">C2249+C2251+C2255</f>
        <v>145318</v>
      </c>
      <c r="D2248" s="32">
        <v>160318</v>
      </c>
      <c r="F2248" s="32">
        <f t="shared" ref="F2248:G2248" si="2214">F2249+F2251+F2255</f>
        <v>0</v>
      </c>
      <c r="G2248" s="32">
        <f t="shared" si="2214"/>
        <v>0</v>
      </c>
      <c r="H2248" s="32">
        <f t="shared" ref="H2248" si="2215">H2249+H2251+H2255</f>
        <v>0</v>
      </c>
      <c r="I2248" s="34">
        <v>2</v>
      </c>
      <c r="J2248" s="26"/>
    </row>
    <row r="2249" spans="1:10">
      <c r="A2249" s="210">
        <v>321</v>
      </c>
      <c r="B2249" s="211" t="s">
        <v>27</v>
      </c>
      <c r="C2249" s="30">
        <f t="shared" ref="C2249" si="2216">C2250</f>
        <v>59984</v>
      </c>
      <c r="D2249" s="30">
        <v>74984</v>
      </c>
      <c r="F2249" s="30">
        <f t="shared" ref="F2249:H2249" si="2217">F2250</f>
        <v>0</v>
      </c>
      <c r="G2249" s="30">
        <f t="shared" si="2217"/>
        <v>0</v>
      </c>
      <c r="H2249" s="30">
        <f t="shared" si="2217"/>
        <v>0</v>
      </c>
      <c r="I2249" s="34">
        <v>3</v>
      </c>
      <c r="J2249" s="26"/>
    </row>
    <row r="2250" spans="1:10">
      <c r="A2250" s="212">
        <v>3211</v>
      </c>
      <c r="B2250" s="216" t="s">
        <v>28</v>
      </c>
      <c r="C2250" s="29">
        <v>59984</v>
      </c>
      <c r="D2250" s="175">
        <v>74984</v>
      </c>
      <c r="F2250" s="175"/>
      <c r="G2250" s="175"/>
      <c r="H2250" s="175"/>
      <c r="I2250" s="34">
        <v>4</v>
      </c>
      <c r="J2250" s="356"/>
    </row>
    <row r="2251" spans="1:10">
      <c r="A2251" s="210">
        <v>322</v>
      </c>
      <c r="B2251" s="211" t="s">
        <v>42</v>
      </c>
      <c r="C2251" s="30">
        <f t="shared" ref="C2251" si="2218">SUM(C2252:C2254)</f>
        <v>46834</v>
      </c>
      <c r="D2251" s="30">
        <v>46834</v>
      </c>
      <c r="F2251" s="30">
        <f t="shared" ref="F2251:G2251" si="2219">SUM(F2252:F2254)</f>
        <v>0</v>
      </c>
      <c r="G2251" s="30">
        <f t="shared" si="2219"/>
        <v>0</v>
      </c>
      <c r="H2251" s="30">
        <f t="shared" ref="H2251" si="2220">SUM(H2252:H2254)</f>
        <v>0</v>
      </c>
      <c r="I2251" s="34">
        <v>3</v>
      </c>
      <c r="J2251" s="26"/>
    </row>
    <row r="2252" spans="1:10">
      <c r="A2252" s="212">
        <v>3221</v>
      </c>
      <c r="B2252" s="216" t="s">
        <v>91</v>
      </c>
      <c r="C2252" s="222">
        <v>2667</v>
      </c>
      <c r="D2252" s="175">
        <v>2667</v>
      </c>
      <c r="F2252" s="222"/>
      <c r="G2252" s="222"/>
      <c r="H2252" s="222"/>
      <c r="I2252" s="214">
        <v>4</v>
      </c>
      <c r="J2252" s="356"/>
    </row>
    <row r="2253" spans="1:10">
      <c r="A2253" s="212">
        <v>3222</v>
      </c>
      <c r="B2253" s="216" t="s">
        <v>91</v>
      </c>
      <c r="C2253" s="29">
        <v>41334</v>
      </c>
      <c r="D2253" s="175">
        <v>41334</v>
      </c>
      <c r="F2253" s="175"/>
      <c r="G2253" s="175"/>
      <c r="H2253" s="175"/>
      <c r="I2253" s="34">
        <v>4</v>
      </c>
      <c r="J2253" s="356"/>
    </row>
    <row r="2254" spans="1:10">
      <c r="A2254" s="212">
        <v>3225</v>
      </c>
      <c r="B2254" s="216" t="s">
        <v>92</v>
      </c>
      <c r="C2254" s="29">
        <v>2833</v>
      </c>
      <c r="D2254" s="175">
        <v>2833</v>
      </c>
      <c r="F2254" s="175"/>
      <c r="G2254" s="175"/>
      <c r="H2254" s="175"/>
      <c r="I2254" s="34">
        <v>4</v>
      </c>
      <c r="J2254" s="356"/>
    </row>
    <row r="2255" spans="1:10">
      <c r="A2255" s="210">
        <v>323</v>
      </c>
      <c r="B2255" s="211" t="s">
        <v>17</v>
      </c>
      <c r="C2255" s="30">
        <f t="shared" ref="C2255" si="2221">SUM(C2256:C2259)</f>
        <v>38500</v>
      </c>
      <c r="D2255" s="30">
        <v>38500</v>
      </c>
      <c r="F2255" s="30">
        <f t="shared" ref="F2255:G2255" si="2222">SUM(F2256:F2259)</f>
        <v>0</v>
      </c>
      <c r="G2255" s="30">
        <f t="shared" si="2222"/>
        <v>0</v>
      </c>
      <c r="H2255" s="30">
        <f t="shared" ref="H2255" si="2223">SUM(H2256:H2259)</f>
        <v>0</v>
      </c>
      <c r="I2255" s="34">
        <v>3</v>
      </c>
      <c r="J2255" s="26"/>
    </row>
    <row r="2256" spans="1:10">
      <c r="A2256" s="212">
        <v>3232</v>
      </c>
      <c r="B2256" s="216" t="s">
        <v>105</v>
      </c>
      <c r="C2256" s="29">
        <v>1500</v>
      </c>
      <c r="D2256" s="175">
        <v>1500</v>
      </c>
      <c r="F2256" s="175"/>
      <c r="G2256" s="175"/>
      <c r="H2256" s="175"/>
      <c r="I2256" s="34">
        <v>4</v>
      </c>
      <c r="J2256" s="356"/>
    </row>
    <row r="2257" spans="1:10">
      <c r="A2257" s="212">
        <v>3235</v>
      </c>
      <c r="B2257" s="216" t="s">
        <v>68</v>
      </c>
      <c r="C2257" s="29">
        <v>6000</v>
      </c>
      <c r="D2257" s="175">
        <v>6000</v>
      </c>
      <c r="F2257" s="175"/>
      <c r="G2257" s="175"/>
      <c r="H2257" s="175"/>
      <c r="I2257" s="34">
        <v>4</v>
      </c>
      <c r="J2257" s="356"/>
    </row>
    <row r="2258" spans="1:10">
      <c r="A2258" s="212">
        <v>3237</v>
      </c>
      <c r="B2258" s="216" t="s">
        <v>20</v>
      </c>
      <c r="C2258" s="29">
        <v>19000</v>
      </c>
      <c r="D2258" s="175">
        <v>19000</v>
      </c>
      <c r="F2258" s="175"/>
      <c r="G2258" s="175"/>
      <c r="H2258" s="175"/>
      <c r="I2258" s="34">
        <v>4</v>
      </c>
      <c r="J2258" s="356"/>
    </row>
    <row r="2259" spans="1:10">
      <c r="A2259" s="212">
        <v>3239</v>
      </c>
      <c r="B2259" s="216" t="s">
        <v>21</v>
      </c>
      <c r="C2259" s="29">
        <v>12000</v>
      </c>
      <c r="D2259" s="175">
        <v>12000</v>
      </c>
      <c r="F2259" s="175"/>
      <c r="G2259" s="175"/>
      <c r="H2259" s="175"/>
      <c r="I2259" s="34">
        <v>4</v>
      </c>
      <c r="J2259" s="356"/>
    </row>
    <row r="2260" spans="1:10" ht="28.5">
      <c r="A2260" s="208">
        <v>42</v>
      </c>
      <c r="B2260" s="209" t="s">
        <v>30</v>
      </c>
      <c r="C2260" s="182">
        <f t="shared" ref="C2260" si="2224">C2261+C2265</f>
        <v>1000</v>
      </c>
      <c r="D2260" s="32">
        <v>16000</v>
      </c>
      <c r="F2260" s="32">
        <f t="shared" ref="F2260:G2260" si="2225">F2261+F2265</f>
        <v>0</v>
      </c>
      <c r="G2260" s="32">
        <f t="shared" si="2225"/>
        <v>0</v>
      </c>
      <c r="H2260" s="32">
        <f t="shared" ref="H2260" si="2226">H2261+H2265</f>
        <v>0</v>
      </c>
      <c r="I2260" s="34">
        <v>2</v>
      </c>
      <c r="J2260" s="26"/>
    </row>
    <row r="2261" spans="1:10">
      <c r="A2261" s="210">
        <v>422</v>
      </c>
      <c r="B2261" s="211" t="s">
        <v>57</v>
      </c>
      <c r="C2261" s="30">
        <f t="shared" ref="C2261" si="2227">SUM(C2262:C2264)</f>
        <v>1000</v>
      </c>
      <c r="D2261" s="30">
        <v>16000</v>
      </c>
      <c r="F2261" s="30">
        <f t="shared" ref="F2261:G2261" si="2228">SUM(F2262:F2264)</f>
        <v>0</v>
      </c>
      <c r="G2261" s="30">
        <f t="shared" si="2228"/>
        <v>0</v>
      </c>
      <c r="H2261" s="30">
        <f t="shared" ref="H2261" si="2229">SUM(H2262:H2264)</f>
        <v>0</v>
      </c>
      <c r="I2261" s="34">
        <v>3</v>
      </c>
      <c r="J2261" s="26"/>
    </row>
    <row r="2262" spans="1:10">
      <c r="A2262" s="212">
        <v>4221</v>
      </c>
      <c r="B2262" s="216" t="s">
        <v>65</v>
      </c>
      <c r="C2262" s="29">
        <v>0</v>
      </c>
      <c r="D2262" s="175">
        <v>0</v>
      </c>
      <c r="F2262" s="175"/>
      <c r="G2262" s="175"/>
      <c r="H2262" s="175"/>
      <c r="I2262" s="34">
        <v>4</v>
      </c>
      <c r="J2262" s="356"/>
    </row>
    <row r="2263" spans="1:10">
      <c r="A2263" s="212">
        <v>4224</v>
      </c>
      <c r="B2263" s="216" t="s">
        <v>58</v>
      </c>
      <c r="C2263" s="29">
        <v>1000</v>
      </c>
      <c r="D2263" s="175">
        <v>16000</v>
      </c>
      <c r="F2263" s="175"/>
      <c r="G2263" s="175"/>
      <c r="H2263" s="175"/>
      <c r="I2263" s="34">
        <v>4</v>
      </c>
      <c r="J2263" s="356"/>
    </row>
    <row r="2264" spans="1:10">
      <c r="A2264" s="212">
        <v>4227</v>
      </c>
      <c r="B2264" s="216" t="s">
        <v>88</v>
      </c>
      <c r="C2264" s="29">
        <v>0</v>
      </c>
      <c r="D2264" s="175">
        <v>0</v>
      </c>
      <c r="F2264" s="175"/>
      <c r="G2264" s="175"/>
      <c r="H2264" s="175"/>
      <c r="I2264" s="214">
        <v>4</v>
      </c>
      <c r="J2264" s="357"/>
    </row>
    <row r="2265" spans="1:10">
      <c r="A2265" s="210">
        <v>451</v>
      </c>
      <c r="B2265" s="211" t="s">
        <v>217</v>
      </c>
      <c r="C2265" s="272">
        <f t="shared" ref="C2265" si="2230">C2266</f>
        <v>0</v>
      </c>
      <c r="D2265" s="28">
        <v>0</v>
      </c>
      <c r="F2265" s="28">
        <f t="shared" ref="F2265:H2265" si="2231">F2266</f>
        <v>0</v>
      </c>
      <c r="G2265" s="28">
        <f t="shared" si="2231"/>
        <v>0</v>
      </c>
      <c r="H2265" s="28">
        <f t="shared" si="2231"/>
        <v>0</v>
      </c>
      <c r="I2265" s="295">
        <v>3</v>
      </c>
      <c r="J2265" s="218"/>
    </row>
    <row r="2266" spans="1:10">
      <c r="A2266" s="212">
        <v>4511</v>
      </c>
      <c r="B2266" s="216" t="s">
        <v>218</v>
      </c>
      <c r="C2266" s="29"/>
      <c r="D2266" s="175">
        <v>0</v>
      </c>
      <c r="F2266" s="175"/>
      <c r="G2266" s="175"/>
      <c r="H2266" s="175"/>
      <c r="I2266" s="214">
        <v>4</v>
      </c>
      <c r="J2266" s="357"/>
    </row>
    <row r="2267" spans="1:10" ht="28.5">
      <c r="A2267" s="203" t="s">
        <v>219</v>
      </c>
      <c r="B2267" s="204" t="s">
        <v>220</v>
      </c>
      <c r="C2267" s="205">
        <f t="shared" ref="C2267" si="2232">C2268+C2282+C2296</f>
        <v>0</v>
      </c>
      <c r="D2267" s="205">
        <v>0</v>
      </c>
      <c r="F2267" s="205">
        <f t="shared" ref="F2267:G2267" si="2233">F2268+F2282+F2296</f>
        <v>0</v>
      </c>
      <c r="G2267" s="205">
        <f t="shared" si="2233"/>
        <v>0</v>
      </c>
      <c r="H2267" s="205">
        <f t="shared" ref="H2267" si="2234">H2268+H2282+H2296</f>
        <v>0</v>
      </c>
      <c r="I2267" s="34" t="s">
        <v>8</v>
      </c>
      <c r="J2267" s="26"/>
    </row>
    <row r="2268" spans="1:10">
      <c r="A2268" s="206">
        <v>12</v>
      </c>
      <c r="B2268" s="207" t="s">
        <v>61</v>
      </c>
      <c r="C2268" s="31">
        <f t="shared" ref="C2268" si="2235">C2269+C2274</f>
        <v>0</v>
      </c>
      <c r="D2268" s="31">
        <v>0</v>
      </c>
      <c r="F2268" s="31">
        <f t="shared" ref="F2268:G2268" si="2236">F2269+F2274</f>
        <v>0</v>
      </c>
      <c r="G2268" s="31">
        <f t="shared" si="2236"/>
        <v>0</v>
      </c>
      <c r="H2268" s="31">
        <f t="shared" ref="H2268" si="2237">H2269+H2274</f>
        <v>0</v>
      </c>
      <c r="I2268" s="34" t="s">
        <v>62</v>
      </c>
      <c r="J2268" s="26"/>
    </row>
    <row r="2269" spans="1:10">
      <c r="A2269" s="208">
        <v>31</v>
      </c>
      <c r="B2269" s="209" t="s">
        <v>44</v>
      </c>
      <c r="C2269" s="182">
        <f t="shared" ref="C2269" si="2238">C2270+C2272</f>
        <v>0</v>
      </c>
      <c r="D2269" s="32">
        <v>0</v>
      </c>
      <c r="F2269" s="32">
        <f t="shared" ref="F2269:G2269" si="2239">F2270+F2272</f>
        <v>0</v>
      </c>
      <c r="G2269" s="32">
        <f t="shared" si="2239"/>
        <v>0</v>
      </c>
      <c r="H2269" s="32">
        <f t="shared" ref="H2269" si="2240">H2270+H2272</f>
        <v>0</v>
      </c>
      <c r="I2269" s="34">
        <v>2</v>
      </c>
      <c r="J2269" s="26"/>
    </row>
    <row r="2270" spans="1:10">
      <c r="A2270" s="210">
        <v>311</v>
      </c>
      <c r="B2270" s="211" t="s">
        <v>45</v>
      </c>
      <c r="C2270" s="30">
        <f t="shared" ref="C2270" si="2241">C2271</f>
        <v>0</v>
      </c>
      <c r="D2270" s="30">
        <v>0</v>
      </c>
      <c r="F2270" s="30">
        <f t="shared" ref="F2270:H2270" si="2242">F2271</f>
        <v>0</v>
      </c>
      <c r="G2270" s="30">
        <f t="shared" si="2242"/>
        <v>0</v>
      </c>
      <c r="H2270" s="30">
        <f t="shared" si="2242"/>
        <v>0</v>
      </c>
      <c r="I2270" s="34">
        <v>3</v>
      </c>
      <c r="J2270" s="26"/>
    </row>
    <row r="2271" spans="1:10">
      <c r="A2271" s="212">
        <v>3111</v>
      </c>
      <c r="B2271" s="216" t="s">
        <v>46</v>
      </c>
      <c r="C2271" s="29"/>
      <c r="D2271" s="175">
        <v>0</v>
      </c>
      <c r="F2271" s="175"/>
      <c r="G2271" s="175"/>
      <c r="H2271" s="175"/>
      <c r="I2271" s="34">
        <v>4</v>
      </c>
      <c r="J2271" s="26"/>
    </row>
    <row r="2272" spans="1:10">
      <c r="A2272" s="210">
        <v>313</v>
      </c>
      <c r="B2272" s="211" t="s">
        <v>48</v>
      </c>
      <c r="C2272" s="30">
        <f t="shared" ref="C2272" si="2243">SUM(C2273:C2273)</f>
        <v>0</v>
      </c>
      <c r="D2272" s="30">
        <v>0</v>
      </c>
      <c r="F2272" s="30">
        <f t="shared" ref="F2272:H2272" si="2244">SUM(F2273:F2273)</f>
        <v>0</v>
      </c>
      <c r="G2272" s="30">
        <f t="shared" si="2244"/>
        <v>0</v>
      </c>
      <c r="H2272" s="30">
        <f t="shared" si="2244"/>
        <v>0</v>
      </c>
      <c r="I2272" s="34">
        <v>3</v>
      </c>
      <c r="J2272" s="26"/>
    </row>
    <row r="2273" spans="1:10">
      <c r="A2273" s="212">
        <v>3132</v>
      </c>
      <c r="B2273" s="216" t="s">
        <v>49</v>
      </c>
      <c r="C2273" s="29"/>
      <c r="D2273" s="175">
        <v>0</v>
      </c>
      <c r="F2273" s="175"/>
      <c r="G2273" s="175"/>
      <c r="H2273" s="175"/>
      <c r="I2273" s="34">
        <v>4</v>
      </c>
      <c r="J2273" s="26"/>
    </row>
    <row r="2274" spans="1:10">
      <c r="A2274" s="208">
        <v>32</v>
      </c>
      <c r="B2274" s="209" t="s">
        <v>16</v>
      </c>
      <c r="C2274" s="182">
        <f t="shared" ref="C2274" si="2245">C2275+C2277+C2280</f>
        <v>0</v>
      </c>
      <c r="D2274" s="32">
        <v>0</v>
      </c>
      <c r="F2274" s="32">
        <f t="shared" ref="F2274:G2274" si="2246">F2275+F2277+F2280</f>
        <v>0</v>
      </c>
      <c r="G2274" s="32">
        <f t="shared" si="2246"/>
        <v>0</v>
      </c>
      <c r="H2274" s="32">
        <f t="shared" ref="H2274" si="2247">H2275+H2277+H2280</f>
        <v>0</v>
      </c>
      <c r="I2274" s="34">
        <v>2</v>
      </c>
      <c r="J2274" s="26"/>
    </row>
    <row r="2275" spans="1:10">
      <c r="A2275" s="210">
        <v>321</v>
      </c>
      <c r="B2275" s="211" t="s">
        <v>27</v>
      </c>
      <c r="C2275" s="30">
        <f t="shared" ref="C2275" si="2248">SUM(C2276:C2276)</f>
        <v>0</v>
      </c>
      <c r="D2275" s="30">
        <v>0</v>
      </c>
      <c r="F2275" s="30">
        <f t="shared" ref="F2275:H2275" si="2249">SUM(F2276:F2276)</f>
        <v>0</v>
      </c>
      <c r="G2275" s="30">
        <f t="shared" si="2249"/>
        <v>0</v>
      </c>
      <c r="H2275" s="30">
        <f t="shared" si="2249"/>
        <v>0</v>
      </c>
      <c r="I2275" s="34">
        <v>3</v>
      </c>
      <c r="J2275" s="26"/>
    </row>
    <row r="2276" spans="1:10">
      <c r="A2276" s="212">
        <v>3211</v>
      </c>
      <c r="B2276" s="216" t="s">
        <v>28</v>
      </c>
      <c r="C2276" s="29"/>
      <c r="D2276" s="175">
        <v>0</v>
      </c>
      <c r="F2276" s="175"/>
      <c r="G2276" s="175"/>
      <c r="H2276" s="175"/>
      <c r="I2276" s="34">
        <v>4</v>
      </c>
      <c r="J2276" s="26"/>
    </row>
    <row r="2277" spans="1:10">
      <c r="A2277" s="210">
        <v>323</v>
      </c>
      <c r="B2277" s="211" t="s">
        <v>17</v>
      </c>
      <c r="C2277" s="30">
        <f t="shared" ref="C2277" si="2250">SUM(C2278:C2279)</f>
        <v>0</v>
      </c>
      <c r="D2277" s="30">
        <v>0</v>
      </c>
      <c r="F2277" s="30">
        <f t="shared" ref="F2277:G2277" si="2251">SUM(F2278:F2279)</f>
        <v>0</v>
      </c>
      <c r="G2277" s="30">
        <f t="shared" si="2251"/>
        <v>0</v>
      </c>
      <c r="H2277" s="30">
        <f t="shared" ref="H2277" si="2252">SUM(H2278:H2279)</f>
        <v>0</v>
      </c>
      <c r="I2277" s="34">
        <v>3</v>
      </c>
      <c r="J2277" s="26"/>
    </row>
    <row r="2278" spans="1:10">
      <c r="A2278" s="212">
        <v>3233</v>
      </c>
      <c r="B2278" s="216" t="s">
        <v>19</v>
      </c>
      <c r="C2278" s="29"/>
      <c r="D2278" s="175">
        <v>0</v>
      </c>
      <c r="F2278" s="175"/>
      <c r="G2278" s="175"/>
      <c r="H2278" s="175"/>
      <c r="I2278" s="34">
        <v>4</v>
      </c>
      <c r="J2278" s="26"/>
    </row>
    <row r="2279" spans="1:10">
      <c r="A2279" s="212">
        <v>3237</v>
      </c>
      <c r="B2279" s="216" t="s">
        <v>20</v>
      </c>
      <c r="C2279" s="29"/>
      <c r="D2279" s="175">
        <v>0</v>
      </c>
      <c r="F2279" s="175"/>
      <c r="G2279" s="175"/>
      <c r="H2279" s="175"/>
      <c r="I2279" s="34">
        <v>4</v>
      </c>
      <c r="J2279" s="26"/>
    </row>
    <row r="2280" spans="1:10">
      <c r="A2280" s="210">
        <v>426</v>
      </c>
      <c r="B2280" s="211" t="s">
        <v>32</v>
      </c>
      <c r="C2280" s="272">
        <f t="shared" ref="C2280" si="2253">C2281</f>
        <v>0</v>
      </c>
      <c r="D2280" s="28">
        <v>0</v>
      </c>
      <c r="F2280" s="28">
        <f t="shared" ref="F2280:H2280" si="2254">F2281</f>
        <v>0</v>
      </c>
      <c r="G2280" s="28">
        <f t="shared" si="2254"/>
        <v>0</v>
      </c>
      <c r="H2280" s="28">
        <f t="shared" si="2254"/>
        <v>0</v>
      </c>
      <c r="I2280" s="295">
        <v>3</v>
      </c>
      <c r="J2280" s="218"/>
    </row>
    <row r="2281" spans="1:10">
      <c r="A2281" s="212">
        <v>4262</v>
      </c>
      <c r="B2281" s="216" t="s">
        <v>32</v>
      </c>
      <c r="C2281" s="29"/>
      <c r="D2281" s="175">
        <v>0</v>
      </c>
      <c r="F2281" s="175"/>
      <c r="G2281" s="175"/>
      <c r="H2281" s="175"/>
      <c r="I2281" s="214">
        <v>4</v>
      </c>
      <c r="J2281" s="218"/>
    </row>
    <row r="2282" spans="1:10">
      <c r="A2282" s="206">
        <v>51</v>
      </c>
      <c r="B2282" s="207" t="s">
        <v>25</v>
      </c>
      <c r="C2282" s="31">
        <f t="shared" ref="C2282" si="2255">C2283+C2288</f>
        <v>0</v>
      </c>
      <c r="D2282" s="31">
        <v>0</v>
      </c>
      <c r="F2282" s="31">
        <f t="shared" ref="F2282:G2282" si="2256">F2283+F2288</f>
        <v>0</v>
      </c>
      <c r="G2282" s="31">
        <f t="shared" si="2256"/>
        <v>0</v>
      </c>
      <c r="H2282" s="31">
        <f t="shared" ref="H2282" si="2257">H2283+H2288</f>
        <v>0</v>
      </c>
      <c r="I2282" s="34" t="s">
        <v>26</v>
      </c>
      <c r="J2282" s="26"/>
    </row>
    <row r="2283" spans="1:10">
      <c r="A2283" s="208">
        <v>31</v>
      </c>
      <c r="B2283" s="209" t="s">
        <v>44</v>
      </c>
      <c r="C2283" s="182">
        <f t="shared" ref="C2283" si="2258">C2284+C2286</f>
        <v>0</v>
      </c>
      <c r="D2283" s="32">
        <v>0</v>
      </c>
      <c r="F2283" s="32">
        <f t="shared" ref="F2283:G2283" si="2259">F2284+F2286</f>
        <v>0</v>
      </c>
      <c r="G2283" s="32">
        <f t="shared" si="2259"/>
        <v>0</v>
      </c>
      <c r="H2283" s="32">
        <f t="shared" ref="H2283" si="2260">H2284+H2286</f>
        <v>0</v>
      </c>
      <c r="I2283" s="34">
        <v>2</v>
      </c>
      <c r="J2283" s="26"/>
    </row>
    <row r="2284" spans="1:10">
      <c r="A2284" s="210">
        <v>311</v>
      </c>
      <c r="B2284" s="211" t="s">
        <v>45</v>
      </c>
      <c r="C2284" s="30">
        <f t="shared" ref="C2284" si="2261">C2285</f>
        <v>0</v>
      </c>
      <c r="D2284" s="30">
        <v>0</v>
      </c>
      <c r="F2284" s="30">
        <f t="shared" ref="F2284:H2284" si="2262">F2285</f>
        <v>0</v>
      </c>
      <c r="G2284" s="30">
        <f t="shared" si="2262"/>
        <v>0</v>
      </c>
      <c r="H2284" s="30">
        <f t="shared" si="2262"/>
        <v>0</v>
      </c>
      <c r="I2284" s="34">
        <v>3</v>
      </c>
      <c r="J2284" s="26"/>
    </row>
    <row r="2285" spans="1:10">
      <c r="A2285" s="212">
        <v>3111</v>
      </c>
      <c r="B2285" s="216" t="s">
        <v>46</v>
      </c>
      <c r="C2285" s="29"/>
      <c r="D2285" s="175">
        <v>0</v>
      </c>
      <c r="F2285" s="175"/>
      <c r="G2285" s="175"/>
      <c r="H2285" s="175"/>
      <c r="I2285" s="34">
        <v>4</v>
      </c>
      <c r="J2285" s="26"/>
    </row>
    <row r="2286" spans="1:10">
      <c r="A2286" s="210">
        <v>313</v>
      </c>
      <c r="B2286" s="211" t="s">
        <v>48</v>
      </c>
      <c r="C2286" s="30">
        <f t="shared" ref="C2286" si="2263">SUM(C2287:C2287)</f>
        <v>0</v>
      </c>
      <c r="D2286" s="30">
        <v>0</v>
      </c>
      <c r="F2286" s="30">
        <f t="shared" ref="F2286:H2286" si="2264">SUM(F2287:F2287)</f>
        <v>0</v>
      </c>
      <c r="G2286" s="30">
        <f t="shared" si="2264"/>
        <v>0</v>
      </c>
      <c r="H2286" s="30">
        <f t="shared" si="2264"/>
        <v>0</v>
      </c>
      <c r="I2286" s="34">
        <v>3</v>
      </c>
      <c r="J2286" s="26"/>
    </row>
    <row r="2287" spans="1:10">
      <c r="A2287" s="212">
        <v>3132</v>
      </c>
      <c r="B2287" s="216" t="s">
        <v>49</v>
      </c>
      <c r="C2287" s="29"/>
      <c r="D2287" s="175">
        <v>0</v>
      </c>
      <c r="F2287" s="175"/>
      <c r="G2287" s="175"/>
      <c r="H2287" s="175"/>
      <c r="I2287" s="34">
        <v>4</v>
      </c>
      <c r="J2287" s="26"/>
    </row>
    <row r="2288" spans="1:10">
      <c r="A2288" s="208">
        <v>32</v>
      </c>
      <c r="B2288" s="209" t="s">
        <v>16</v>
      </c>
      <c r="C2288" s="182">
        <f t="shared" ref="C2288" si="2265">C2289+C2291+C2294</f>
        <v>0</v>
      </c>
      <c r="D2288" s="32">
        <v>0</v>
      </c>
      <c r="F2288" s="32">
        <f t="shared" ref="F2288:G2288" si="2266">F2289+F2291+F2294</f>
        <v>0</v>
      </c>
      <c r="G2288" s="32">
        <f t="shared" si="2266"/>
        <v>0</v>
      </c>
      <c r="H2288" s="32">
        <f t="shared" ref="H2288" si="2267">H2289+H2291+H2294</f>
        <v>0</v>
      </c>
      <c r="I2288" s="34">
        <v>2</v>
      </c>
      <c r="J2288" s="26"/>
    </row>
    <row r="2289" spans="1:10">
      <c r="A2289" s="210">
        <v>321</v>
      </c>
      <c r="B2289" s="211" t="s">
        <v>27</v>
      </c>
      <c r="C2289" s="30">
        <f t="shared" ref="C2289" si="2268">SUM(C2290:C2290)</f>
        <v>0</v>
      </c>
      <c r="D2289" s="30">
        <v>0</v>
      </c>
      <c r="F2289" s="30">
        <f t="shared" ref="F2289:H2289" si="2269">SUM(F2290:F2290)</f>
        <v>0</v>
      </c>
      <c r="G2289" s="30">
        <f t="shared" si="2269"/>
        <v>0</v>
      </c>
      <c r="H2289" s="30">
        <f t="shared" si="2269"/>
        <v>0</v>
      </c>
      <c r="I2289" s="34">
        <v>3</v>
      </c>
      <c r="J2289" s="26"/>
    </row>
    <row r="2290" spans="1:10">
      <c r="A2290" s="212">
        <v>3211</v>
      </c>
      <c r="B2290" s="216" t="s">
        <v>28</v>
      </c>
      <c r="C2290" s="29"/>
      <c r="D2290" s="175">
        <v>0</v>
      </c>
      <c r="F2290" s="175"/>
      <c r="G2290" s="175"/>
      <c r="H2290" s="175"/>
      <c r="I2290" s="34">
        <v>4</v>
      </c>
      <c r="J2290" s="26"/>
    </row>
    <row r="2291" spans="1:10">
      <c r="A2291" s="210">
        <v>323</v>
      </c>
      <c r="B2291" s="211" t="s">
        <v>17</v>
      </c>
      <c r="C2291" s="30">
        <f t="shared" ref="C2291" si="2270">SUM(C2292:C2293)</f>
        <v>0</v>
      </c>
      <c r="D2291" s="30">
        <v>0</v>
      </c>
      <c r="F2291" s="30">
        <f t="shared" ref="F2291:G2291" si="2271">SUM(F2292:F2293)</f>
        <v>0</v>
      </c>
      <c r="G2291" s="30">
        <f t="shared" si="2271"/>
        <v>0</v>
      </c>
      <c r="H2291" s="30">
        <f t="shared" ref="H2291" si="2272">SUM(H2292:H2293)</f>
        <v>0</v>
      </c>
      <c r="I2291" s="34">
        <v>3</v>
      </c>
      <c r="J2291" s="26"/>
    </row>
    <row r="2292" spans="1:10">
      <c r="A2292" s="212">
        <v>3233</v>
      </c>
      <c r="B2292" s="216" t="s">
        <v>19</v>
      </c>
      <c r="C2292" s="29"/>
      <c r="D2292" s="175">
        <v>0</v>
      </c>
      <c r="F2292" s="175"/>
      <c r="G2292" s="175"/>
      <c r="H2292" s="175"/>
      <c r="I2292" s="34">
        <v>4</v>
      </c>
      <c r="J2292" s="26"/>
    </row>
    <row r="2293" spans="1:10">
      <c r="A2293" s="212">
        <v>3237</v>
      </c>
      <c r="B2293" s="216" t="s">
        <v>20</v>
      </c>
      <c r="C2293" s="29"/>
      <c r="D2293" s="175">
        <v>0</v>
      </c>
      <c r="F2293" s="175"/>
      <c r="G2293" s="175"/>
      <c r="H2293" s="175"/>
      <c r="I2293" s="34">
        <v>4</v>
      </c>
      <c r="J2293" s="26"/>
    </row>
    <row r="2294" spans="1:10">
      <c r="A2294" s="210">
        <v>426</v>
      </c>
      <c r="B2294" s="211" t="s">
        <v>31</v>
      </c>
      <c r="C2294" s="30">
        <f t="shared" ref="C2294" si="2273">C2295</f>
        <v>0</v>
      </c>
      <c r="D2294" s="30">
        <v>0</v>
      </c>
      <c r="F2294" s="30">
        <f t="shared" ref="F2294:H2294" si="2274">F2295</f>
        <v>0</v>
      </c>
      <c r="G2294" s="30">
        <f t="shared" si="2274"/>
        <v>0</v>
      </c>
      <c r="H2294" s="30">
        <f t="shared" si="2274"/>
        <v>0</v>
      </c>
      <c r="I2294" s="34">
        <v>3</v>
      </c>
      <c r="J2294" s="26"/>
    </row>
    <row r="2295" spans="1:10">
      <c r="A2295" s="212">
        <v>4262</v>
      </c>
      <c r="B2295" s="216" t="s">
        <v>32</v>
      </c>
      <c r="C2295" s="29"/>
      <c r="D2295" s="175">
        <v>0</v>
      </c>
      <c r="F2295" s="175"/>
      <c r="G2295" s="175"/>
      <c r="H2295" s="175"/>
      <c r="I2295" s="34">
        <v>4</v>
      </c>
      <c r="J2295" s="26"/>
    </row>
    <row r="2296" spans="1:10">
      <c r="A2296" s="206">
        <v>559</v>
      </c>
      <c r="B2296" s="207" t="s">
        <v>221</v>
      </c>
      <c r="C2296" s="174">
        <f t="shared" ref="C2296" si="2275">C2297+C2302</f>
        <v>0</v>
      </c>
      <c r="D2296" s="174">
        <v>0</v>
      </c>
      <c r="F2296" s="174">
        <f t="shared" ref="F2296:G2296" si="2276">F2297+F2302</f>
        <v>0</v>
      </c>
      <c r="G2296" s="174">
        <f t="shared" si="2276"/>
        <v>0</v>
      </c>
      <c r="H2296" s="174">
        <f t="shared" ref="H2296" si="2277">H2297+H2302</f>
        <v>0</v>
      </c>
      <c r="I2296" s="34" t="s">
        <v>33</v>
      </c>
      <c r="J2296" s="26"/>
    </row>
    <row r="2297" spans="1:10">
      <c r="A2297" s="208">
        <v>31</v>
      </c>
      <c r="B2297" s="209" t="s">
        <v>44</v>
      </c>
      <c r="C2297" s="188">
        <f t="shared" ref="C2297" si="2278">C2298+C2300</f>
        <v>0</v>
      </c>
      <c r="D2297" s="630">
        <v>0</v>
      </c>
      <c r="F2297" s="630">
        <f t="shared" ref="F2297:G2297" si="2279">F2298+F2300</f>
        <v>0</v>
      </c>
      <c r="G2297" s="630">
        <f t="shared" si="2279"/>
        <v>0</v>
      </c>
      <c r="H2297" s="630">
        <f t="shared" ref="H2297" si="2280">H2298+H2300</f>
        <v>0</v>
      </c>
      <c r="I2297" s="34">
        <v>2</v>
      </c>
      <c r="J2297" s="26"/>
    </row>
    <row r="2298" spans="1:10">
      <c r="A2298" s="210">
        <v>311</v>
      </c>
      <c r="B2298" s="211" t="s">
        <v>45</v>
      </c>
      <c r="C2298" s="28">
        <f t="shared" ref="C2298" si="2281">C2299</f>
        <v>0</v>
      </c>
      <c r="D2298" s="28">
        <v>0</v>
      </c>
      <c r="F2298" s="28">
        <f t="shared" ref="F2298:H2298" si="2282">F2299</f>
        <v>0</v>
      </c>
      <c r="G2298" s="28">
        <f t="shared" si="2282"/>
        <v>0</v>
      </c>
      <c r="H2298" s="28">
        <f t="shared" si="2282"/>
        <v>0</v>
      </c>
      <c r="I2298" s="34">
        <v>3</v>
      </c>
      <c r="J2298" s="26"/>
    </row>
    <row r="2299" spans="1:10">
      <c r="A2299" s="212">
        <v>3111</v>
      </c>
      <c r="B2299" s="216" t="s">
        <v>46</v>
      </c>
      <c r="C2299" s="29"/>
      <c r="D2299" s="175">
        <v>0</v>
      </c>
      <c r="F2299" s="175"/>
      <c r="G2299" s="175"/>
      <c r="H2299" s="175"/>
      <c r="I2299" s="34">
        <v>4</v>
      </c>
      <c r="J2299" s="218"/>
    </row>
    <row r="2300" spans="1:10">
      <c r="A2300" s="210">
        <v>313</v>
      </c>
      <c r="B2300" s="211" t="s">
        <v>48</v>
      </c>
      <c r="C2300" s="28">
        <f t="shared" ref="C2300" si="2283">SUM(C2301:C2301)</f>
        <v>0</v>
      </c>
      <c r="D2300" s="28">
        <v>0</v>
      </c>
      <c r="F2300" s="28">
        <f t="shared" ref="F2300:H2300" si="2284">SUM(F2301:F2301)</f>
        <v>0</v>
      </c>
      <c r="G2300" s="28">
        <f t="shared" si="2284"/>
        <v>0</v>
      </c>
      <c r="H2300" s="28">
        <f t="shared" si="2284"/>
        <v>0</v>
      </c>
      <c r="I2300" s="34">
        <v>3</v>
      </c>
      <c r="J2300" s="26"/>
    </row>
    <row r="2301" spans="1:10">
      <c r="A2301" s="212">
        <v>3132</v>
      </c>
      <c r="B2301" s="216" t="s">
        <v>49</v>
      </c>
      <c r="C2301" s="29"/>
      <c r="D2301" s="175">
        <v>0</v>
      </c>
      <c r="F2301" s="175"/>
      <c r="G2301" s="175"/>
      <c r="H2301" s="175"/>
      <c r="I2301" s="34">
        <v>4</v>
      </c>
      <c r="J2301" s="218"/>
    </row>
    <row r="2302" spans="1:10">
      <c r="A2302" s="208">
        <v>32</v>
      </c>
      <c r="B2302" s="209" t="s">
        <v>16</v>
      </c>
      <c r="C2302" s="188">
        <f t="shared" ref="C2302" si="2285">C2303+C2305+C2307+C2310</f>
        <v>0</v>
      </c>
      <c r="D2302" s="630">
        <v>0</v>
      </c>
      <c r="F2302" s="630">
        <f t="shared" ref="F2302:G2302" si="2286">F2303+F2305+F2307+F2310</f>
        <v>0</v>
      </c>
      <c r="G2302" s="630">
        <f t="shared" si="2286"/>
        <v>0</v>
      </c>
      <c r="H2302" s="630">
        <f t="shared" ref="H2302" si="2287">H2303+H2305+H2307+H2310</f>
        <v>0</v>
      </c>
      <c r="I2302" s="34">
        <v>2</v>
      </c>
      <c r="J2302" s="26"/>
    </row>
    <row r="2303" spans="1:10">
      <c r="A2303" s="210">
        <v>321</v>
      </c>
      <c r="B2303" s="211" t="s">
        <v>27</v>
      </c>
      <c r="C2303" s="28">
        <f t="shared" ref="C2303" si="2288">SUM(C2304:C2304)</f>
        <v>0</v>
      </c>
      <c r="D2303" s="28">
        <v>0</v>
      </c>
      <c r="F2303" s="28">
        <f t="shared" ref="F2303:H2303" si="2289">SUM(F2304:F2304)</f>
        <v>0</v>
      </c>
      <c r="G2303" s="28">
        <f t="shared" si="2289"/>
        <v>0</v>
      </c>
      <c r="H2303" s="28">
        <f t="shared" si="2289"/>
        <v>0</v>
      </c>
      <c r="I2303" s="34">
        <v>3</v>
      </c>
      <c r="J2303" s="26"/>
    </row>
    <row r="2304" spans="1:10">
      <c r="A2304" s="212">
        <v>3211</v>
      </c>
      <c r="B2304" s="216" t="s">
        <v>28</v>
      </c>
      <c r="C2304" s="29"/>
      <c r="D2304" s="175">
        <v>0</v>
      </c>
      <c r="F2304" s="175"/>
      <c r="G2304" s="175"/>
      <c r="H2304" s="175"/>
      <c r="I2304" s="34">
        <v>4</v>
      </c>
      <c r="J2304" s="218"/>
    </row>
    <row r="2305" spans="1:10">
      <c r="A2305" s="210">
        <v>322</v>
      </c>
      <c r="B2305" s="211" t="s">
        <v>42</v>
      </c>
      <c r="C2305" s="30">
        <f t="shared" ref="C2305" si="2290">+C2306</f>
        <v>0</v>
      </c>
      <c r="D2305" s="30">
        <v>0</v>
      </c>
      <c r="F2305" s="30">
        <f t="shared" ref="F2305:H2305" si="2291">+F2306</f>
        <v>0</v>
      </c>
      <c r="G2305" s="30">
        <f t="shared" si="2291"/>
        <v>0</v>
      </c>
      <c r="H2305" s="30">
        <f t="shared" si="2291"/>
        <v>0</v>
      </c>
      <c r="I2305" s="34">
        <v>3</v>
      </c>
      <c r="J2305" s="218"/>
    </row>
    <row r="2306" spans="1:10">
      <c r="A2306" s="212">
        <v>3223</v>
      </c>
      <c r="B2306" s="216" t="s">
        <v>109</v>
      </c>
      <c r="C2306" s="29"/>
      <c r="D2306" s="175">
        <v>0</v>
      </c>
      <c r="F2306" s="175"/>
      <c r="G2306" s="175"/>
      <c r="H2306" s="175"/>
      <c r="I2306" s="34">
        <v>4</v>
      </c>
      <c r="J2306" s="218"/>
    </row>
    <row r="2307" spans="1:10">
      <c r="A2307" s="210">
        <v>323</v>
      </c>
      <c r="B2307" s="211" t="s">
        <v>17</v>
      </c>
      <c r="C2307" s="28">
        <f t="shared" ref="C2307" si="2292">SUM(C2308:C2309)</f>
        <v>0</v>
      </c>
      <c r="D2307" s="28">
        <v>0</v>
      </c>
      <c r="F2307" s="28">
        <f t="shared" ref="F2307:G2307" si="2293">SUM(F2308:F2309)</f>
        <v>0</v>
      </c>
      <c r="G2307" s="28">
        <f t="shared" si="2293"/>
        <v>0</v>
      </c>
      <c r="H2307" s="28">
        <f t="shared" ref="H2307" si="2294">SUM(H2308:H2309)</f>
        <v>0</v>
      </c>
      <c r="I2307" s="34">
        <v>3</v>
      </c>
      <c r="J2307" s="26"/>
    </row>
    <row r="2308" spans="1:10">
      <c r="A2308" s="212">
        <v>3233</v>
      </c>
      <c r="B2308" s="216" t="s">
        <v>19</v>
      </c>
      <c r="C2308" s="29"/>
      <c r="D2308" s="175">
        <v>0</v>
      </c>
      <c r="F2308" s="175"/>
      <c r="G2308" s="175"/>
      <c r="H2308" s="175"/>
      <c r="I2308" s="34">
        <v>4</v>
      </c>
      <c r="J2308" s="218"/>
    </row>
    <row r="2309" spans="1:10">
      <c r="A2309" s="212">
        <v>3237</v>
      </c>
      <c r="B2309" s="216" t="s">
        <v>20</v>
      </c>
      <c r="C2309" s="29"/>
      <c r="D2309" s="175">
        <v>0</v>
      </c>
      <c r="F2309" s="175"/>
      <c r="G2309" s="175"/>
      <c r="H2309" s="175"/>
      <c r="I2309" s="34">
        <v>4</v>
      </c>
      <c r="J2309" s="218"/>
    </row>
    <row r="2310" spans="1:10">
      <c r="A2310" s="210">
        <v>426</v>
      </c>
      <c r="B2310" s="211" t="s">
        <v>32</v>
      </c>
      <c r="C2310" s="272">
        <f t="shared" ref="C2310" si="2295">C2311</f>
        <v>0</v>
      </c>
      <c r="D2310" s="28">
        <v>0</v>
      </c>
      <c r="F2310" s="28">
        <f t="shared" ref="F2310:H2310" si="2296">F2311</f>
        <v>0</v>
      </c>
      <c r="G2310" s="28">
        <f t="shared" si="2296"/>
        <v>0</v>
      </c>
      <c r="H2310" s="28">
        <f t="shared" si="2296"/>
        <v>0</v>
      </c>
      <c r="I2310" s="33">
        <v>3</v>
      </c>
      <c r="J2310" s="25"/>
    </row>
    <row r="2311" spans="1:10">
      <c r="A2311" s="212">
        <v>4262</v>
      </c>
      <c r="B2311" s="216" t="s">
        <v>32</v>
      </c>
      <c r="C2311" s="29"/>
      <c r="D2311" s="175">
        <v>0</v>
      </c>
      <c r="F2311" s="175"/>
      <c r="G2311" s="175"/>
      <c r="H2311" s="175"/>
      <c r="I2311" s="148">
        <v>4</v>
      </c>
      <c r="J2311" s="218"/>
    </row>
    <row r="2312" spans="1:10">
      <c r="A2312" s="264">
        <v>26400</v>
      </c>
      <c r="B2312" s="265" t="s">
        <v>222</v>
      </c>
      <c r="C2312" s="198">
        <f>C2313+C2505</f>
        <v>193650843</v>
      </c>
      <c r="D2312" s="198">
        <v>213406736</v>
      </c>
      <c r="F2312" s="198">
        <f>F2313+F2505</f>
        <v>0</v>
      </c>
      <c r="G2312" s="198">
        <f>G2313+G2505</f>
        <v>0</v>
      </c>
      <c r="H2312" s="198">
        <f>H2313+H2505</f>
        <v>0</v>
      </c>
      <c r="I2312" s="199" t="s">
        <v>5</v>
      </c>
      <c r="J2312" s="358"/>
    </row>
    <row r="2313" spans="1:10" ht="28.5">
      <c r="A2313" s="200">
        <v>3602</v>
      </c>
      <c r="B2313" s="201" t="s">
        <v>82</v>
      </c>
      <c r="C2313" s="202">
        <f>C2314+C2430+C2474</f>
        <v>4878161</v>
      </c>
      <c r="D2313" s="202">
        <v>7709162</v>
      </c>
      <c r="F2313" s="202">
        <f>F2314+F2430+F2474</f>
        <v>0</v>
      </c>
      <c r="G2313" s="202">
        <f>G2314+G2430+G2474</f>
        <v>0</v>
      </c>
      <c r="H2313" s="202">
        <f>H2314+H2430+H2474</f>
        <v>0</v>
      </c>
      <c r="I2313" s="34" t="s">
        <v>7</v>
      </c>
      <c r="J2313" s="218"/>
    </row>
    <row r="2314" spans="1:10" ht="28.5">
      <c r="A2314" s="203" t="s">
        <v>223</v>
      </c>
      <c r="B2314" s="204" t="s">
        <v>224</v>
      </c>
      <c r="C2314" s="205">
        <f t="shared" ref="C2314" si="2297">C2315+C2340+C2369+C2393+C2404+C2421</f>
        <v>4878161</v>
      </c>
      <c r="D2314" s="205">
        <v>7709162</v>
      </c>
      <c r="F2314" s="205">
        <f t="shared" ref="F2314:G2314" si="2298">F2315+F2340+F2369+F2393+F2404+F2421</f>
        <v>0</v>
      </c>
      <c r="G2314" s="205">
        <f t="shared" si="2298"/>
        <v>0</v>
      </c>
      <c r="H2314" s="205">
        <f t="shared" ref="H2314" si="2299">H2315+H2340+H2369+H2393+H2404+H2421</f>
        <v>0</v>
      </c>
      <c r="I2314" s="34" t="s">
        <v>8</v>
      </c>
      <c r="J2314" s="26"/>
    </row>
    <row r="2315" spans="1:10">
      <c r="A2315" s="206">
        <v>11</v>
      </c>
      <c r="B2315" s="207" t="s">
        <v>14</v>
      </c>
      <c r="C2315" s="31">
        <f t="shared" ref="C2315" si="2300">C2316+C2321+C2324+C2337</f>
        <v>4000000</v>
      </c>
      <c r="D2315" s="31">
        <v>4300000</v>
      </c>
      <c r="F2315" s="31">
        <f t="shared" ref="F2315:G2315" si="2301">F2316+F2321+F2324+F2337</f>
        <v>0</v>
      </c>
      <c r="G2315" s="31">
        <f t="shared" si="2301"/>
        <v>0</v>
      </c>
      <c r="H2315" s="31">
        <f t="shared" ref="H2315" si="2302">H2316+H2321+H2324+H2337</f>
        <v>0</v>
      </c>
      <c r="I2315" s="34" t="s">
        <v>15</v>
      </c>
      <c r="J2315" s="359"/>
    </row>
    <row r="2316" spans="1:10" ht="28.5">
      <c r="A2316" s="208">
        <v>36</v>
      </c>
      <c r="B2316" s="209" t="s">
        <v>37</v>
      </c>
      <c r="C2316" s="182">
        <f t="shared" ref="C2316" si="2303">C2317+C2319</f>
        <v>0</v>
      </c>
      <c r="D2316" s="32">
        <v>300000</v>
      </c>
      <c r="F2316" s="32">
        <f t="shared" ref="F2316:G2316" si="2304">F2317+F2319</f>
        <v>0</v>
      </c>
      <c r="G2316" s="32">
        <f t="shared" si="2304"/>
        <v>0</v>
      </c>
      <c r="H2316" s="32">
        <f t="shared" ref="H2316" si="2305">H2317+H2319</f>
        <v>0</v>
      </c>
      <c r="I2316" s="34">
        <v>2</v>
      </c>
      <c r="J2316" s="26"/>
    </row>
    <row r="2317" spans="1:10">
      <c r="A2317" s="210">
        <v>366</v>
      </c>
      <c r="B2317" s="211" t="s">
        <v>59</v>
      </c>
      <c r="C2317" s="30">
        <f t="shared" ref="C2317" si="2306">C2318</f>
        <v>0</v>
      </c>
      <c r="D2317" s="30">
        <v>0</v>
      </c>
      <c r="F2317" s="30">
        <f t="shared" ref="F2317:H2317" si="2307">F2318</f>
        <v>0</v>
      </c>
      <c r="G2317" s="30">
        <f t="shared" si="2307"/>
        <v>0</v>
      </c>
      <c r="H2317" s="30">
        <f t="shared" si="2307"/>
        <v>0</v>
      </c>
      <c r="I2317" s="34">
        <v>3</v>
      </c>
      <c r="J2317" s="26"/>
    </row>
    <row r="2318" spans="1:10">
      <c r="A2318" s="212">
        <v>3661</v>
      </c>
      <c r="B2318" s="216" t="s">
        <v>60</v>
      </c>
      <c r="C2318" s="29"/>
      <c r="D2318" s="175">
        <v>0</v>
      </c>
      <c r="F2318" s="175"/>
      <c r="G2318" s="175"/>
      <c r="H2318" s="175"/>
      <c r="I2318" s="34">
        <v>4</v>
      </c>
      <c r="J2318" s="26"/>
    </row>
    <row r="2319" spans="1:10" ht="28.5">
      <c r="A2319" s="210">
        <v>369</v>
      </c>
      <c r="B2319" s="211" t="s">
        <v>83</v>
      </c>
      <c r="C2319" s="30">
        <f t="shared" ref="C2319" si="2308">C2320</f>
        <v>0</v>
      </c>
      <c r="D2319" s="30">
        <v>300000</v>
      </c>
      <c r="F2319" s="30">
        <f t="shared" ref="F2319:H2319" si="2309">F2320</f>
        <v>0</v>
      </c>
      <c r="G2319" s="30">
        <f t="shared" si="2309"/>
        <v>0</v>
      </c>
      <c r="H2319" s="30">
        <f t="shared" si="2309"/>
        <v>0</v>
      </c>
      <c r="I2319" s="34">
        <v>3</v>
      </c>
      <c r="J2319" s="26"/>
    </row>
    <row r="2320" spans="1:10" ht="28.5">
      <c r="A2320" s="212">
        <v>3691</v>
      </c>
      <c r="B2320" s="216" t="s">
        <v>84</v>
      </c>
      <c r="C2320" s="29"/>
      <c r="D2320" s="175">
        <v>300000</v>
      </c>
      <c r="F2320" s="175"/>
      <c r="G2320" s="175"/>
      <c r="H2320" s="175"/>
      <c r="I2320" s="34">
        <v>4</v>
      </c>
      <c r="J2320" s="26"/>
    </row>
    <row r="2321" spans="1:10" ht="28.5">
      <c r="A2321" s="208">
        <v>41</v>
      </c>
      <c r="B2321" s="209" t="s">
        <v>70</v>
      </c>
      <c r="C2321" s="182">
        <f t="shared" ref="C2321:C2322" si="2310">+C2322</f>
        <v>0</v>
      </c>
      <c r="D2321" s="32">
        <v>0</v>
      </c>
      <c r="F2321" s="32">
        <f t="shared" ref="F2321:H2322" si="2311">+F2322</f>
        <v>0</v>
      </c>
      <c r="G2321" s="32">
        <f t="shared" si="2311"/>
        <v>0</v>
      </c>
      <c r="H2321" s="32">
        <f t="shared" si="2311"/>
        <v>0</v>
      </c>
      <c r="I2321" s="295">
        <v>2</v>
      </c>
      <c r="J2321" s="218"/>
    </row>
    <row r="2322" spans="1:10">
      <c r="A2322" s="210">
        <v>412</v>
      </c>
      <c r="B2322" s="211" t="s">
        <v>71</v>
      </c>
      <c r="C2322" s="30">
        <f t="shared" si="2310"/>
        <v>0</v>
      </c>
      <c r="D2322" s="30">
        <v>0</v>
      </c>
      <c r="F2322" s="30">
        <f t="shared" si="2311"/>
        <v>0</v>
      </c>
      <c r="G2322" s="30">
        <f t="shared" si="2311"/>
        <v>0</v>
      </c>
      <c r="H2322" s="30">
        <f t="shared" si="2311"/>
        <v>0</v>
      </c>
      <c r="I2322" s="295">
        <v>3</v>
      </c>
      <c r="J2322" s="218"/>
    </row>
    <row r="2323" spans="1:10">
      <c r="A2323" s="212">
        <v>4123</v>
      </c>
      <c r="B2323" s="226" t="s">
        <v>72</v>
      </c>
      <c r="C2323" s="29"/>
      <c r="D2323" s="175">
        <v>0</v>
      </c>
      <c r="F2323" s="175"/>
      <c r="G2323" s="175"/>
      <c r="H2323" s="175"/>
      <c r="I2323" s="34">
        <v>4</v>
      </c>
      <c r="J2323" s="26"/>
    </row>
    <row r="2324" spans="1:10" ht="28.5">
      <c r="A2324" s="208">
        <v>42</v>
      </c>
      <c r="B2324" s="209" t="s">
        <v>30</v>
      </c>
      <c r="C2324" s="182">
        <f t="shared" ref="C2324" si="2312">C2325+C2328+C2335</f>
        <v>4000000</v>
      </c>
      <c r="D2324" s="32">
        <v>4000000</v>
      </c>
      <c r="F2324" s="32">
        <f t="shared" ref="F2324:G2324" si="2313">F2325+F2328+F2335</f>
        <v>0</v>
      </c>
      <c r="G2324" s="32">
        <f t="shared" si="2313"/>
        <v>0</v>
      </c>
      <c r="H2324" s="32">
        <f t="shared" ref="H2324" si="2314">H2325+H2328+H2335</f>
        <v>0</v>
      </c>
      <c r="I2324" s="34">
        <v>2</v>
      </c>
      <c r="J2324" s="26"/>
    </row>
    <row r="2325" spans="1:10">
      <c r="A2325" s="210">
        <v>421</v>
      </c>
      <c r="B2325" s="211" t="s">
        <v>96</v>
      </c>
      <c r="C2325" s="30">
        <f t="shared" ref="C2325" si="2315">C2326+C2327</f>
        <v>0</v>
      </c>
      <c r="D2325" s="30">
        <v>0</v>
      </c>
      <c r="F2325" s="30">
        <f t="shared" ref="F2325:G2325" si="2316">F2326+F2327</f>
        <v>0</v>
      </c>
      <c r="G2325" s="30">
        <f t="shared" si="2316"/>
        <v>0</v>
      </c>
      <c r="H2325" s="30">
        <f t="shared" ref="H2325" si="2317">H2326+H2327</f>
        <v>0</v>
      </c>
      <c r="I2325" s="34">
        <v>3</v>
      </c>
      <c r="J2325" s="26"/>
    </row>
    <row r="2326" spans="1:10">
      <c r="A2326" s="212">
        <v>4212</v>
      </c>
      <c r="B2326" s="216" t="s">
        <v>97</v>
      </c>
      <c r="C2326" s="29"/>
      <c r="D2326" s="175">
        <v>0</v>
      </c>
      <c r="F2326" s="175"/>
      <c r="G2326" s="175"/>
      <c r="H2326" s="175"/>
      <c r="I2326" s="34">
        <v>4</v>
      </c>
      <c r="J2326" s="26"/>
    </row>
    <row r="2327" spans="1:10">
      <c r="A2327" s="212">
        <v>4214</v>
      </c>
      <c r="B2327" s="216" t="s">
        <v>158</v>
      </c>
      <c r="C2327" s="29"/>
      <c r="D2327" s="175">
        <v>0</v>
      </c>
      <c r="F2327" s="175"/>
      <c r="G2327" s="175"/>
      <c r="H2327" s="175"/>
      <c r="I2327" s="34">
        <v>4</v>
      </c>
      <c r="J2327" s="26"/>
    </row>
    <row r="2328" spans="1:10">
      <c r="A2328" s="210">
        <v>422</v>
      </c>
      <c r="B2328" s="211" t="s">
        <v>57</v>
      </c>
      <c r="C2328" s="30">
        <f t="shared" ref="C2328" si="2318">C2329+C2330+C2331+C2332+C2333+C2334</f>
        <v>4000000</v>
      </c>
      <c r="D2328" s="30">
        <v>4000000</v>
      </c>
      <c r="F2328" s="30">
        <f t="shared" ref="F2328:G2328" si="2319">F2329+F2330+F2331+F2332+F2333+F2334</f>
        <v>0</v>
      </c>
      <c r="G2328" s="30">
        <f t="shared" si="2319"/>
        <v>0</v>
      </c>
      <c r="H2328" s="30">
        <f t="shared" ref="H2328" si="2320">H2329+H2330+H2331+H2332+H2333+H2334</f>
        <v>0</v>
      </c>
      <c r="I2328" s="34">
        <v>3</v>
      </c>
      <c r="J2328" s="26"/>
    </row>
    <row r="2329" spans="1:10">
      <c r="A2329" s="212">
        <v>4221</v>
      </c>
      <c r="B2329" s="216" t="s">
        <v>65</v>
      </c>
      <c r="C2329" s="29"/>
      <c r="D2329" s="175">
        <v>0</v>
      </c>
      <c r="F2329" s="175"/>
      <c r="G2329" s="175"/>
      <c r="H2329" s="175"/>
      <c r="I2329" s="34">
        <v>4</v>
      </c>
      <c r="J2329" s="26"/>
    </row>
    <row r="2330" spans="1:10">
      <c r="A2330" s="212">
        <v>4222</v>
      </c>
      <c r="B2330" s="216" t="s">
        <v>73</v>
      </c>
      <c r="C2330" s="29"/>
      <c r="D2330" s="175">
        <v>0</v>
      </c>
      <c r="F2330" s="175"/>
      <c r="G2330" s="175"/>
      <c r="H2330" s="175"/>
      <c r="I2330" s="34">
        <v>4</v>
      </c>
      <c r="J2330" s="26"/>
    </row>
    <row r="2331" spans="1:10">
      <c r="A2331" s="212">
        <v>4223</v>
      </c>
      <c r="B2331" s="216" t="s">
        <v>86</v>
      </c>
      <c r="C2331" s="29"/>
      <c r="D2331" s="175">
        <v>0</v>
      </c>
      <c r="F2331" s="175"/>
      <c r="G2331" s="175"/>
      <c r="H2331" s="175"/>
      <c r="I2331" s="34">
        <v>4</v>
      </c>
      <c r="J2331" s="26"/>
    </row>
    <row r="2332" spans="1:10">
      <c r="A2332" s="212">
        <v>4224</v>
      </c>
      <c r="B2332" s="216" t="s">
        <v>58</v>
      </c>
      <c r="C2332" s="360">
        <v>4000000</v>
      </c>
      <c r="D2332" s="175">
        <v>4000000</v>
      </c>
      <c r="F2332" s="360"/>
      <c r="G2332" s="360"/>
      <c r="H2332" s="360"/>
      <c r="I2332" s="34">
        <v>4</v>
      </c>
      <c r="J2332" s="26"/>
    </row>
    <row r="2333" spans="1:10">
      <c r="A2333" s="212">
        <v>4225</v>
      </c>
      <c r="B2333" s="216" t="s">
        <v>87</v>
      </c>
      <c r="C2333" s="29"/>
      <c r="D2333" s="175">
        <v>0</v>
      </c>
      <c r="F2333" s="175"/>
      <c r="G2333" s="175"/>
      <c r="H2333" s="175"/>
      <c r="I2333" s="34">
        <v>4</v>
      </c>
      <c r="J2333" s="26"/>
    </row>
    <row r="2334" spans="1:10">
      <c r="A2334" s="212">
        <v>4227</v>
      </c>
      <c r="B2334" s="216" t="s">
        <v>88</v>
      </c>
      <c r="C2334" s="29"/>
      <c r="D2334" s="175">
        <v>0</v>
      </c>
      <c r="F2334" s="175"/>
      <c r="G2334" s="175"/>
      <c r="H2334" s="175"/>
      <c r="I2334" s="34">
        <v>4</v>
      </c>
      <c r="J2334" s="26"/>
    </row>
    <row r="2335" spans="1:10">
      <c r="A2335" s="210">
        <v>426</v>
      </c>
      <c r="B2335" s="361" t="s">
        <v>32</v>
      </c>
      <c r="C2335" s="30">
        <f t="shared" ref="C2335" si="2321">+C2336</f>
        <v>0</v>
      </c>
      <c r="D2335" s="30">
        <v>0</v>
      </c>
      <c r="F2335" s="30">
        <f t="shared" ref="F2335:H2335" si="2322">+F2336</f>
        <v>0</v>
      </c>
      <c r="G2335" s="30">
        <f t="shared" si="2322"/>
        <v>0</v>
      </c>
      <c r="H2335" s="30">
        <f t="shared" si="2322"/>
        <v>0</v>
      </c>
      <c r="I2335" s="34">
        <v>3</v>
      </c>
      <c r="J2335" s="26"/>
    </row>
    <row r="2336" spans="1:10">
      <c r="A2336" s="212">
        <v>4262</v>
      </c>
      <c r="B2336" s="216" t="s">
        <v>32</v>
      </c>
      <c r="C2336" s="29"/>
      <c r="D2336" s="175">
        <v>0</v>
      </c>
      <c r="F2336" s="175"/>
      <c r="G2336" s="175"/>
      <c r="H2336" s="175"/>
      <c r="I2336" s="34">
        <v>4</v>
      </c>
      <c r="J2336" s="26"/>
    </row>
    <row r="2337" spans="1:10" ht="28.5">
      <c r="A2337" s="208">
        <v>45</v>
      </c>
      <c r="B2337" s="209" t="s">
        <v>74</v>
      </c>
      <c r="C2337" s="182">
        <f t="shared" ref="C2337:C2338" si="2323">C2338</f>
        <v>0</v>
      </c>
      <c r="D2337" s="32">
        <v>0</v>
      </c>
      <c r="F2337" s="32">
        <f t="shared" ref="F2337:H2338" si="2324">F2338</f>
        <v>0</v>
      </c>
      <c r="G2337" s="32">
        <f t="shared" si="2324"/>
        <v>0</v>
      </c>
      <c r="H2337" s="32">
        <f t="shared" si="2324"/>
        <v>0</v>
      </c>
      <c r="I2337" s="34">
        <v>2</v>
      </c>
      <c r="J2337" s="26"/>
    </row>
    <row r="2338" spans="1:10">
      <c r="A2338" s="210">
        <v>451</v>
      </c>
      <c r="B2338" s="211" t="s">
        <v>75</v>
      </c>
      <c r="C2338" s="30">
        <f t="shared" si="2323"/>
        <v>0</v>
      </c>
      <c r="D2338" s="30">
        <v>0</v>
      </c>
      <c r="F2338" s="30">
        <f t="shared" si="2324"/>
        <v>0</v>
      </c>
      <c r="G2338" s="30">
        <f t="shared" si="2324"/>
        <v>0</v>
      </c>
      <c r="H2338" s="30">
        <f t="shared" si="2324"/>
        <v>0</v>
      </c>
      <c r="I2338" s="34">
        <v>3</v>
      </c>
      <c r="J2338" s="26"/>
    </row>
    <row r="2339" spans="1:10">
      <c r="A2339" s="212">
        <v>4511</v>
      </c>
      <c r="B2339" s="216" t="s">
        <v>75</v>
      </c>
      <c r="C2339" s="29"/>
      <c r="D2339" s="175">
        <v>0</v>
      </c>
      <c r="F2339" s="175"/>
      <c r="G2339" s="175"/>
      <c r="H2339" s="175"/>
      <c r="I2339" s="34">
        <v>4</v>
      </c>
      <c r="J2339" s="26"/>
    </row>
    <row r="2340" spans="1:10">
      <c r="A2340" s="206">
        <v>31</v>
      </c>
      <c r="B2340" s="207" t="s">
        <v>63</v>
      </c>
      <c r="C2340" s="31">
        <f t="shared" ref="C2340" si="2325">C2341+C2345+C2364</f>
        <v>840001</v>
      </c>
      <c r="D2340" s="31">
        <v>2199469</v>
      </c>
      <c r="F2340" s="31">
        <f t="shared" ref="F2340:G2340" si="2326">F2341+F2345+F2364</f>
        <v>0</v>
      </c>
      <c r="G2340" s="31">
        <f t="shared" si="2326"/>
        <v>0</v>
      </c>
      <c r="H2340" s="31">
        <f t="shared" ref="H2340" si="2327">H2341+H2345+H2364</f>
        <v>0</v>
      </c>
      <c r="I2340" s="34" t="s">
        <v>64</v>
      </c>
      <c r="J2340" s="362"/>
    </row>
    <row r="2341" spans="1:10" ht="28.5">
      <c r="A2341" s="208">
        <v>41</v>
      </c>
      <c r="B2341" s="209" t="s">
        <v>70</v>
      </c>
      <c r="C2341" s="182">
        <f t="shared" ref="C2341:C2342" si="2328">+C2342</f>
        <v>465</v>
      </c>
      <c r="D2341" s="32">
        <v>46235</v>
      </c>
      <c r="F2341" s="32">
        <f t="shared" ref="F2341:H2341" si="2329">+F2342</f>
        <v>0</v>
      </c>
      <c r="G2341" s="32">
        <f t="shared" si="2329"/>
        <v>0</v>
      </c>
      <c r="H2341" s="32">
        <f t="shared" si="2329"/>
        <v>0</v>
      </c>
      <c r="I2341" s="34">
        <v>2</v>
      </c>
      <c r="J2341" s="26"/>
    </row>
    <row r="2342" spans="1:10">
      <c r="A2342" s="210">
        <v>412</v>
      </c>
      <c r="B2342" s="211" t="s">
        <v>71</v>
      </c>
      <c r="C2342" s="30">
        <f t="shared" si="2328"/>
        <v>465</v>
      </c>
      <c r="D2342" s="30">
        <v>46235</v>
      </c>
      <c r="F2342" s="30">
        <f t="shared" ref="F2342:G2342" si="2330">+F2343+F2344</f>
        <v>0</v>
      </c>
      <c r="G2342" s="30">
        <f t="shared" si="2330"/>
        <v>0</v>
      </c>
      <c r="H2342" s="30">
        <f t="shared" ref="H2342" si="2331">+H2343+H2344</f>
        <v>0</v>
      </c>
      <c r="I2342" s="34">
        <v>3</v>
      </c>
      <c r="J2342" s="26"/>
    </row>
    <row r="2343" spans="1:10">
      <c r="A2343" s="212">
        <v>4123</v>
      </c>
      <c r="B2343" s="216" t="s">
        <v>72</v>
      </c>
      <c r="C2343" s="29">
        <v>465</v>
      </c>
      <c r="D2343" s="175">
        <v>465</v>
      </c>
      <c r="F2343" s="175"/>
      <c r="G2343" s="175"/>
      <c r="H2343" s="175"/>
      <c r="I2343" s="34">
        <v>4</v>
      </c>
      <c r="J2343" s="26"/>
    </row>
    <row r="2344" spans="1:10">
      <c r="A2344" s="51">
        <v>4124</v>
      </c>
      <c r="B2344" s="602" t="s">
        <v>130</v>
      </c>
      <c r="C2344" s="139"/>
      <c r="D2344" s="139">
        <v>45770</v>
      </c>
      <c r="F2344" s="139"/>
      <c r="G2344" s="139"/>
      <c r="H2344" s="139"/>
      <c r="I2344" s="73">
        <v>4</v>
      </c>
      <c r="J2344" s="228"/>
    </row>
    <row r="2345" spans="1:10" ht="28.5">
      <c r="A2345" s="208">
        <v>42</v>
      </c>
      <c r="B2345" s="209" t="s">
        <v>30</v>
      </c>
      <c r="C2345" s="182">
        <f t="shared" ref="C2345" si="2332">C2346+C2351+C2358+C2360+C2362</f>
        <v>642021</v>
      </c>
      <c r="D2345" s="32">
        <v>1665719</v>
      </c>
      <c r="F2345" s="32">
        <f t="shared" ref="F2345:G2345" si="2333">F2346+F2351+F2358+F2360+F2362</f>
        <v>0</v>
      </c>
      <c r="G2345" s="32">
        <f t="shared" si="2333"/>
        <v>0</v>
      </c>
      <c r="H2345" s="32">
        <f t="shared" ref="H2345" si="2334">H2346+H2351+H2358+H2360+H2362</f>
        <v>0</v>
      </c>
      <c r="I2345" s="34">
        <v>2</v>
      </c>
      <c r="J2345" s="26"/>
    </row>
    <row r="2346" spans="1:10">
      <c r="A2346" s="210">
        <v>421</v>
      </c>
      <c r="B2346" s="211" t="s">
        <v>96</v>
      </c>
      <c r="C2346" s="30">
        <f t="shared" ref="C2346" si="2335">C2347+C2348+C2350</f>
        <v>53154</v>
      </c>
      <c r="D2346" s="30">
        <v>411265</v>
      </c>
      <c r="F2346" s="30">
        <f t="shared" ref="F2346:G2346" si="2336">F2347+F2348+F2350+F2349</f>
        <v>0</v>
      </c>
      <c r="G2346" s="30">
        <f t="shared" si="2336"/>
        <v>0</v>
      </c>
      <c r="H2346" s="30">
        <f t="shared" ref="H2346" si="2337">H2347+H2348+H2350+H2349</f>
        <v>0</v>
      </c>
      <c r="I2346" s="34">
        <v>3</v>
      </c>
      <c r="J2346" s="26"/>
    </row>
    <row r="2347" spans="1:10">
      <c r="A2347" s="194"/>
      <c r="B2347" s="216"/>
      <c r="C2347" s="29"/>
      <c r="D2347" s="175">
        <v>0</v>
      </c>
      <c r="F2347" s="175"/>
      <c r="G2347" s="175"/>
      <c r="H2347" s="175"/>
      <c r="I2347" s="34">
        <v>4</v>
      </c>
      <c r="J2347" s="26"/>
    </row>
    <row r="2348" spans="1:10">
      <c r="A2348" s="212">
        <v>4212</v>
      </c>
      <c r="B2348" s="216" t="s">
        <v>97</v>
      </c>
      <c r="C2348" s="29">
        <v>52889</v>
      </c>
      <c r="D2348" s="175">
        <v>403000</v>
      </c>
      <c r="F2348" s="175"/>
      <c r="G2348" s="175"/>
      <c r="H2348" s="175"/>
      <c r="I2348" s="34">
        <v>4</v>
      </c>
      <c r="J2348" s="26"/>
    </row>
    <row r="2349" spans="1:10">
      <c r="A2349" s="212">
        <v>4213</v>
      </c>
      <c r="B2349" s="216" t="s">
        <v>265</v>
      </c>
      <c r="C2349" s="39"/>
      <c r="D2349" s="175">
        <v>4000</v>
      </c>
      <c r="F2349" s="636"/>
      <c r="G2349" s="636"/>
      <c r="H2349" s="636"/>
      <c r="I2349" s="73">
        <v>4</v>
      </c>
      <c r="J2349" s="228"/>
    </row>
    <row r="2350" spans="1:10">
      <c r="A2350" s="212">
        <v>4214</v>
      </c>
      <c r="B2350" s="216" t="s">
        <v>158</v>
      </c>
      <c r="C2350" s="29">
        <v>265</v>
      </c>
      <c r="D2350" s="175">
        <v>4265</v>
      </c>
      <c r="F2350" s="175"/>
      <c r="G2350" s="175"/>
      <c r="H2350" s="175"/>
      <c r="I2350" s="34">
        <v>4</v>
      </c>
      <c r="J2350" s="26"/>
    </row>
    <row r="2351" spans="1:10">
      <c r="A2351" s="210">
        <v>422</v>
      </c>
      <c r="B2351" s="211" t="s">
        <v>57</v>
      </c>
      <c r="C2351" s="30">
        <f t="shared" ref="C2351" si="2338">SUM(C2352:C2357)</f>
        <v>560189</v>
      </c>
      <c r="D2351" s="30">
        <v>1225776</v>
      </c>
      <c r="F2351" s="30">
        <f t="shared" ref="F2351:G2351" si="2339">SUM(F2352:F2357)</f>
        <v>0</v>
      </c>
      <c r="G2351" s="30">
        <f t="shared" si="2339"/>
        <v>0</v>
      </c>
      <c r="H2351" s="30">
        <f t="shared" ref="H2351" si="2340">SUM(H2352:H2357)</f>
        <v>0</v>
      </c>
      <c r="I2351" s="34">
        <v>3</v>
      </c>
      <c r="J2351" s="26"/>
    </row>
    <row r="2352" spans="1:10">
      <c r="A2352" s="212">
        <v>4221</v>
      </c>
      <c r="B2352" s="216" t="s">
        <v>65</v>
      </c>
      <c r="C2352" s="29">
        <v>20087</v>
      </c>
      <c r="D2352" s="175">
        <v>110087</v>
      </c>
      <c r="F2352" s="175"/>
      <c r="G2352" s="175"/>
      <c r="H2352" s="175"/>
      <c r="I2352" s="34">
        <v>4</v>
      </c>
      <c r="J2352" s="26"/>
    </row>
    <row r="2353" spans="1:10">
      <c r="A2353" s="212">
        <v>4222</v>
      </c>
      <c r="B2353" s="216" t="s">
        <v>73</v>
      </c>
      <c r="C2353" s="29">
        <v>265</v>
      </c>
      <c r="D2353" s="175">
        <v>3265</v>
      </c>
      <c r="F2353" s="175"/>
      <c r="G2353" s="175"/>
      <c r="H2353" s="175"/>
      <c r="I2353" s="34">
        <v>4</v>
      </c>
      <c r="J2353" s="26"/>
    </row>
    <row r="2354" spans="1:10">
      <c r="A2354" s="212">
        <v>4223</v>
      </c>
      <c r="B2354" s="216" t="s">
        <v>86</v>
      </c>
      <c r="C2354" s="29">
        <v>12476</v>
      </c>
      <c r="D2354" s="175">
        <v>52476</v>
      </c>
      <c r="F2354" s="175"/>
      <c r="G2354" s="175"/>
      <c r="H2354" s="175"/>
      <c r="I2354" s="34">
        <v>4</v>
      </c>
      <c r="J2354" s="26"/>
    </row>
    <row r="2355" spans="1:10">
      <c r="A2355" s="212">
        <v>4224</v>
      </c>
      <c r="B2355" s="216" t="s">
        <v>58</v>
      </c>
      <c r="C2355" s="29">
        <v>442595</v>
      </c>
      <c r="D2355" s="175">
        <v>912182</v>
      </c>
      <c r="F2355" s="175"/>
      <c r="G2355" s="175"/>
      <c r="H2355" s="175"/>
      <c r="I2355" s="34">
        <v>4</v>
      </c>
      <c r="J2355" s="26"/>
    </row>
    <row r="2356" spans="1:10">
      <c r="A2356" s="212">
        <v>4225</v>
      </c>
      <c r="B2356" s="216" t="s">
        <v>87</v>
      </c>
      <c r="C2356" s="29">
        <v>1062</v>
      </c>
      <c r="D2356" s="175">
        <v>4062</v>
      </c>
      <c r="F2356" s="175"/>
      <c r="G2356" s="175"/>
      <c r="H2356" s="175"/>
      <c r="I2356" s="34">
        <v>4</v>
      </c>
      <c r="J2356" s="26"/>
    </row>
    <row r="2357" spans="1:10">
      <c r="A2357" s="212">
        <v>4227</v>
      </c>
      <c r="B2357" s="216" t="s">
        <v>88</v>
      </c>
      <c r="C2357" s="29">
        <v>83704</v>
      </c>
      <c r="D2357" s="175">
        <v>143704</v>
      </c>
      <c r="F2357" s="175"/>
      <c r="G2357" s="175"/>
      <c r="H2357" s="175"/>
      <c r="I2357" s="34">
        <v>4</v>
      </c>
      <c r="J2357" s="26"/>
    </row>
    <row r="2358" spans="1:10">
      <c r="A2358" s="210">
        <v>423</v>
      </c>
      <c r="B2358" s="211" t="s">
        <v>98</v>
      </c>
      <c r="C2358" s="30">
        <f t="shared" ref="C2358" si="2341">C2359</f>
        <v>0</v>
      </c>
      <c r="D2358" s="30">
        <v>0</v>
      </c>
      <c r="F2358" s="30">
        <f t="shared" ref="F2358:H2358" si="2342">F2359</f>
        <v>0</v>
      </c>
      <c r="G2358" s="30">
        <f t="shared" si="2342"/>
        <v>0</v>
      </c>
      <c r="H2358" s="30">
        <f t="shared" si="2342"/>
        <v>0</v>
      </c>
      <c r="I2358" s="34">
        <v>3</v>
      </c>
      <c r="J2358" s="26"/>
    </row>
    <row r="2359" spans="1:10">
      <c r="A2359" s="212">
        <v>4231</v>
      </c>
      <c r="B2359" s="216" t="s">
        <v>106</v>
      </c>
      <c r="C2359" s="29"/>
      <c r="D2359" s="175">
        <v>0</v>
      </c>
      <c r="F2359" s="175"/>
      <c r="G2359" s="175"/>
      <c r="H2359" s="175"/>
      <c r="I2359" s="34">
        <v>4</v>
      </c>
      <c r="J2359" s="26"/>
    </row>
    <row r="2360" spans="1:10" ht="28.5">
      <c r="A2360" s="210">
        <v>424</v>
      </c>
      <c r="B2360" s="211" t="s">
        <v>138</v>
      </c>
      <c r="C2360" s="30">
        <f t="shared" ref="C2360:C2362" si="2343">C2361</f>
        <v>2133</v>
      </c>
      <c r="D2360" s="30">
        <v>2133</v>
      </c>
      <c r="F2360" s="30">
        <f t="shared" ref="F2360:H2362" si="2344">F2361</f>
        <v>0</v>
      </c>
      <c r="G2360" s="30">
        <f t="shared" si="2344"/>
        <v>0</v>
      </c>
      <c r="H2360" s="30">
        <f t="shared" si="2344"/>
        <v>0</v>
      </c>
      <c r="I2360" s="34">
        <v>3</v>
      </c>
      <c r="J2360" s="26"/>
    </row>
    <row r="2361" spans="1:10">
      <c r="A2361" s="212">
        <v>4241</v>
      </c>
      <c r="B2361" s="216" t="s">
        <v>139</v>
      </c>
      <c r="C2361" s="29">
        <v>2133</v>
      </c>
      <c r="D2361" s="175">
        <v>2133</v>
      </c>
      <c r="F2361" s="175"/>
      <c r="G2361" s="175"/>
      <c r="H2361" s="175"/>
      <c r="I2361" s="34">
        <v>4</v>
      </c>
      <c r="J2361" s="26"/>
    </row>
    <row r="2362" spans="1:10">
      <c r="A2362" s="210">
        <v>426</v>
      </c>
      <c r="B2362" s="211" t="s">
        <v>32</v>
      </c>
      <c r="C2362" s="30">
        <f t="shared" si="2343"/>
        <v>26545</v>
      </c>
      <c r="D2362" s="30">
        <v>26545</v>
      </c>
      <c r="F2362" s="30">
        <f t="shared" si="2344"/>
        <v>0</v>
      </c>
      <c r="G2362" s="30">
        <f t="shared" si="2344"/>
        <v>0</v>
      </c>
      <c r="H2362" s="30">
        <f t="shared" si="2344"/>
        <v>0</v>
      </c>
      <c r="I2362" s="34">
        <v>3</v>
      </c>
      <c r="J2362" s="26"/>
    </row>
    <row r="2363" spans="1:10">
      <c r="A2363" s="212">
        <v>4262</v>
      </c>
      <c r="B2363" s="216" t="s">
        <v>32</v>
      </c>
      <c r="C2363" s="29">
        <v>26545</v>
      </c>
      <c r="D2363" s="175">
        <v>26545</v>
      </c>
      <c r="F2363" s="175"/>
      <c r="G2363" s="175"/>
      <c r="H2363" s="175"/>
      <c r="I2363" s="34">
        <v>4</v>
      </c>
      <c r="J2363" s="26"/>
    </row>
    <row r="2364" spans="1:10" ht="28.5">
      <c r="A2364" s="208">
        <v>45</v>
      </c>
      <c r="B2364" s="209" t="s">
        <v>74</v>
      </c>
      <c r="C2364" s="182">
        <f t="shared" ref="C2364" si="2345">C2365+C2367</f>
        <v>197515</v>
      </c>
      <c r="D2364" s="32">
        <v>487515</v>
      </c>
      <c r="F2364" s="32">
        <f t="shared" ref="F2364:G2364" si="2346">F2365+F2367</f>
        <v>0</v>
      </c>
      <c r="G2364" s="32">
        <f t="shared" si="2346"/>
        <v>0</v>
      </c>
      <c r="H2364" s="32">
        <f t="shared" ref="H2364" si="2347">H2365+H2367</f>
        <v>0</v>
      </c>
      <c r="I2364" s="34">
        <v>2</v>
      </c>
      <c r="J2364" s="26"/>
    </row>
    <row r="2365" spans="1:10">
      <c r="A2365" s="210">
        <v>451</v>
      </c>
      <c r="B2365" s="211" t="s">
        <v>75</v>
      </c>
      <c r="C2365" s="30">
        <f t="shared" ref="C2365" si="2348">C2366</f>
        <v>105671</v>
      </c>
      <c r="D2365" s="30">
        <v>405671</v>
      </c>
      <c r="F2365" s="30">
        <f t="shared" ref="F2365:H2365" si="2349">F2366</f>
        <v>0</v>
      </c>
      <c r="G2365" s="30">
        <f t="shared" si="2349"/>
        <v>0</v>
      </c>
      <c r="H2365" s="30">
        <f t="shared" si="2349"/>
        <v>0</v>
      </c>
      <c r="I2365" s="34">
        <v>3</v>
      </c>
      <c r="J2365" s="26"/>
    </row>
    <row r="2366" spans="1:10">
      <c r="A2366" s="212">
        <v>4511</v>
      </c>
      <c r="B2366" s="216" t="s">
        <v>75</v>
      </c>
      <c r="C2366" s="29">
        <v>105671</v>
      </c>
      <c r="D2366" s="175">
        <v>405671</v>
      </c>
      <c r="F2366" s="175"/>
      <c r="G2366" s="175"/>
      <c r="H2366" s="175"/>
      <c r="I2366" s="34">
        <v>4</v>
      </c>
      <c r="J2366" s="26"/>
    </row>
    <row r="2367" spans="1:10">
      <c r="A2367" s="210">
        <v>452</v>
      </c>
      <c r="B2367" s="211" t="s">
        <v>89</v>
      </c>
      <c r="C2367" s="30">
        <f t="shared" ref="C2367" si="2350">C2368</f>
        <v>91844</v>
      </c>
      <c r="D2367" s="30">
        <v>81844</v>
      </c>
      <c r="F2367" s="30">
        <f t="shared" ref="F2367:H2367" si="2351">F2368</f>
        <v>0</v>
      </c>
      <c r="G2367" s="30">
        <f t="shared" si="2351"/>
        <v>0</v>
      </c>
      <c r="H2367" s="30">
        <f t="shared" si="2351"/>
        <v>0</v>
      </c>
      <c r="I2367" s="34">
        <v>3</v>
      </c>
      <c r="J2367" s="26"/>
    </row>
    <row r="2368" spans="1:10">
      <c r="A2368" s="212">
        <v>4521</v>
      </c>
      <c r="B2368" s="216" t="s">
        <v>89</v>
      </c>
      <c r="C2368" s="29">
        <v>91844</v>
      </c>
      <c r="D2368" s="175">
        <v>81844</v>
      </c>
      <c r="F2368" s="175"/>
      <c r="G2368" s="175"/>
      <c r="H2368" s="175"/>
      <c r="I2368" s="34">
        <v>4</v>
      </c>
      <c r="J2368" s="26"/>
    </row>
    <row r="2369" spans="1:10">
      <c r="A2369" s="206">
        <v>43</v>
      </c>
      <c r="B2369" s="207" t="s">
        <v>40</v>
      </c>
      <c r="C2369" s="31">
        <f t="shared" ref="C2369" si="2352">C2373+C2388+C2370</f>
        <v>0</v>
      </c>
      <c r="D2369" s="31">
        <v>0</v>
      </c>
      <c r="F2369" s="31">
        <f t="shared" ref="F2369:G2369" si="2353">F2373+F2388+F2370</f>
        <v>0</v>
      </c>
      <c r="G2369" s="31">
        <f t="shared" si="2353"/>
        <v>0</v>
      </c>
      <c r="H2369" s="31">
        <f t="shared" ref="H2369" si="2354">H2373+H2388+H2370</f>
        <v>0</v>
      </c>
      <c r="I2369" s="34" t="s">
        <v>41</v>
      </c>
      <c r="J2369" s="26"/>
    </row>
    <row r="2370" spans="1:10" ht="28.5">
      <c r="A2370" s="208">
        <v>41</v>
      </c>
      <c r="B2370" s="209" t="s">
        <v>70</v>
      </c>
      <c r="C2370" s="182">
        <f t="shared" ref="C2370:C2371" si="2355">+C2371</f>
        <v>0</v>
      </c>
      <c r="D2370" s="32">
        <v>0</v>
      </c>
      <c r="F2370" s="32">
        <f t="shared" ref="F2370:H2371" si="2356">+F2371</f>
        <v>0</v>
      </c>
      <c r="G2370" s="32">
        <f t="shared" si="2356"/>
        <v>0</v>
      </c>
      <c r="H2370" s="32">
        <f t="shared" si="2356"/>
        <v>0</v>
      </c>
      <c r="I2370" s="295">
        <v>2</v>
      </c>
      <c r="J2370" s="218"/>
    </row>
    <row r="2371" spans="1:10">
      <c r="A2371" s="210">
        <v>412</v>
      </c>
      <c r="B2371" s="211" t="s">
        <v>71</v>
      </c>
      <c r="C2371" s="30">
        <f t="shared" si="2355"/>
        <v>0</v>
      </c>
      <c r="D2371" s="30">
        <v>0</v>
      </c>
      <c r="F2371" s="30">
        <f t="shared" si="2356"/>
        <v>0</v>
      </c>
      <c r="G2371" s="30">
        <f t="shared" si="2356"/>
        <v>0</v>
      </c>
      <c r="H2371" s="30">
        <f t="shared" si="2356"/>
        <v>0</v>
      </c>
      <c r="I2371" s="295">
        <v>3</v>
      </c>
      <c r="J2371" s="218"/>
    </row>
    <row r="2372" spans="1:10">
      <c r="A2372" s="212">
        <v>4123</v>
      </c>
      <c r="B2372" s="226" t="s">
        <v>72</v>
      </c>
      <c r="C2372" s="29"/>
      <c r="D2372" s="175">
        <v>0</v>
      </c>
      <c r="F2372" s="175"/>
      <c r="G2372" s="175"/>
      <c r="H2372" s="175"/>
      <c r="I2372" s="34">
        <v>4</v>
      </c>
      <c r="J2372" s="26"/>
    </row>
    <row r="2373" spans="1:10" ht="28.5">
      <c r="A2373" s="208">
        <v>42</v>
      </c>
      <c r="B2373" s="209" t="s">
        <v>30</v>
      </c>
      <c r="C2373" s="182">
        <f t="shared" ref="C2373" si="2357">C2374+C2377+C2384+C2386</f>
        <v>0</v>
      </c>
      <c r="D2373" s="32">
        <v>0</v>
      </c>
      <c r="F2373" s="32">
        <f t="shared" ref="F2373:G2373" si="2358">F2374+F2377+F2384+F2386</f>
        <v>0</v>
      </c>
      <c r="G2373" s="32">
        <f t="shared" si="2358"/>
        <v>0</v>
      </c>
      <c r="H2373" s="32">
        <f t="shared" ref="H2373" si="2359">H2374+H2377+H2384+H2386</f>
        <v>0</v>
      </c>
      <c r="I2373" s="34">
        <v>2</v>
      </c>
      <c r="J2373" s="26"/>
    </row>
    <row r="2374" spans="1:10">
      <c r="A2374" s="210">
        <v>421</v>
      </c>
      <c r="B2374" s="211" t="s">
        <v>96</v>
      </c>
      <c r="C2374" s="30">
        <f t="shared" ref="C2374" si="2360">C2375+C2376</f>
        <v>0</v>
      </c>
      <c r="D2374" s="30">
        <v>0</v>
      </c>
      <c r="F2374" s="30">
        <f t="shared" ref="F2374:G2374" si="2361">F2375+F2376</f>
        <v>0</v>
      </c>
      <c r="G2374" s="30">
        <f t="shared" si="2361"/>
        <v>0</v>
      </c>
      <c r="H2374" s="30">
        <f t="shared" ref="H2374" si="2362">H2375+H2376</f>
        <v>0</v>
      </c>
      <c r="I2374" s="34">
        <v>3</v>
      </c>
      <c r="J2374" s="26"/>
    </row>
    <row r="2375" spans="1:10">
      <c r="A2375" s="212">
        <v>4212</v>
      </c>
      <c r="B2375" s="216" t="s">
        <v>97</v>
      </c>
      <c r="C2375" s="29"/>
      <c r="D2375" s="175">
        <v>0</v>
      </c>
      <c r="F2375" s="175"/>
      <c r="G2375" s="175"/>
      <c r="H2375" s="175"/>
      <c r="I2375" s="34">
        <v>4</v>
      </c>
      <c r="J2375" s="26"/>
    </row>
    <row r="2376" spans="1:10">
      <c r="A2376" s="212">
        <v>4214</v>
      </c>
      <c r="B2376" s="216" t="s">
        <v>158</v>
      </c>
      <c r="C2376" s="29"/>
      <c r="D2376" s="175">
        <v>0</v>
      </c>
      <c r="F2376" s="175"/>
      <c r="G2376" s="175"/>
      <c r="H2376" s="175"/>
      <c r="I2376" s="34">
        <v>4</v>
      </c>
      <c r="J2376" s="26"/>
    </row>
    <row r="2377" spans="1:10">
      <c r="A2377" s="210">
        <v>422</v>
      </c>
      <c r="B2377" s="211" t="s">
        <v>57</v>
      </c>
      <c r="C2377" s="30">
        <f t="shared" ref="C2377" si="2363">SUM(C2378:C2383)</f>
        <v>0</v>
      </c>
      <c r="D2377" s="30">
        <v>0</v>
      </c>
      <c r="F2377" s="30">
        <f t="shared" ref="F2377:G2377" si="2364">SUM(F2378:F2383)</f>
        <v>0</v>
      </c>
      <c r="G2377" s="30">
        <f t="shared" si="2364"/>
        <v>0</v>
      </c>
      <c r="H2377" s="30">
        <f t="shared" ref="H2377" si="2365">SUM(H2378:H2383)</f>
        <v>0</v>
      </c>
      <c r="I2377" s="34">
        <v>3</v>
      </c>
      <c r="J2377" s="26"/>
    </row>
    <row r="2378" spans="1:10">
      <c r="A2378" s="212">
        <v>4221</v>
      </c>
      <c r="B2378" s="216" t="s">
        <v>65</v>
      </c>
      <c r="C2378" s="29"/>
      <c r="D2378" s="175">
        <v>0</v>
      </c>
      <c r="F2378" s="175"/>
      <c r="G2378" s="175"/>
      <c r="H2378" s="175"/>
      <c r="I2378" s="34">
        <v>4</v>
      </c>
      <c r="J2378" s="26"/>
    </row>
    <row r="2379" spans="1:10">
      <c r="A2379" s="212">
        <v>4222</v>
      </c>
      <c r="B2379" s="216" t="s">
        <v>73</v>
      </c>
      <c r="C2379" s="29"/>
      <c r="D2379" s="175">
        <v>0</v>
      </c>
      <c r="F2379" s="175"/>
      <c r="G2379" s="175"/>
      <c r="H2379" s="175"/>
      <c r="I2379" s="34">
        <v>4</v>
      </c>
      <c r="J2379" s="26"/>
    </row>
    <row r="2380" spans="1:10">
      <c r="A2380" s="212">
        <v>4223</v>
      </c>
      <c r="B2380" s="216" t="s">
        <v>86</v>
      </c>
      <c r="C2380" s="29"/>
      <c r="D2380" s="175">
        <v>0</v>
      </c>
      <c r="F2380" s="175"/>
      <c r="G2380" s="175"/>
      <c r="H2380" s="175"/>
      <c r="I2380" s="34">
        <v>4</v>
      </c>
      <c r="J2380" s="26"/>
    </row>
    <row r="2381" spans="1:10">
      <c r="A2381" s="212">
        <v>4224</v>
      </c>
      <c r="B2381" s="216" t="s">
        <v>58</v>
      </c>
      <c r="C2381" s="29"/>
      <c r="D2381" s="175">
        <v>0</v>
      </c>
      <c r="F2381" s="175"/>
      <c r="G2381" s="175"/>
      <c r="H2381" s="175"/>
      <c r="I2381" s="34">
        <v>4</v>
      </c>
      <c r="J2381" s="26"/>
    </row>
    <row r="2382" spans="1:10">
      <c r="A2382" s="212">
        <v>4225</v>
      </c>
      <c r="B2382" s="216" t="s">
        <v>87</v>
      </c>
      <c r="C2382" s="29"/>
      <c r="D2382" s="175">
        <v>0</v>
      </c>
      <c r="F2382" s="175"/>
      <c r="G2382" s="175"/>
      <c r="H2382" s="175"/>
      <c r="I2382" s="34">
        <v>4</v>
      </c>
      <c r="J2382" s="26"/>
    </row>
    <row r="2383" spans="1:10">
      <c r="A2383" s="212">
        <v>4227</v>
      </c>
      <c r="B2383" s="216" t="s">
        <v>88</v>
      </c>
      <c r="C2383" s="29"/>
      <c r="D2383" s="175">
        <v>0</v>
      </c>
      <c r="F2383" s="175"/>
      <c r="G2383" s="175"/>
      <c r="H2383" s="175"/>
      <c r="I2383" s="34">
        <v>4</v>
      </c>
      <c r="J2383" s="26"/>
    </row>
    <row r="2384" spans="1:10" ht="28.5">
      <c r="A2384" s="210">
        <v>424</v>
      </c>
      <c r="B2384" s="211" t="s">
        <v>138</v>
      </c>
      <c r="C2384" s="30">
        <f t="shared" ref="C2384" si="2366">C2385</f>
        <v>0</v>
      </c>
      <c r="D2384" s="30">
        <v>0</v>
      </c>
      <c r="F2384" s="30">
        <f t="shared" ref="F2384:H2384" si="2367">F2385</f>
        <v>0</v>
      </c>
      <c r="G2384" s="30">
        <f t="shared" si="2367"/>
        <v>0</v>
      </c>
      <c r="H2384" s="30">
        <f t="shared" si="2367"/>
        <v>0</v>
      </c>
      <c r="I2384" s="34">
        <v>3</v>
      </c>
      <c r="J2384" s="26"/>
    </row>
    <row r="2385" spans="1:10">
      <c r="A2385" s="212">
        <v>4241</v>
      </c>
      <c r="B2385" s="216" t="s">
        <v>139</v>
      </c>
      <c r="C2385" s="29"/>
      <c r="D2385" s="175">
        <v>0</v>
      </c>
      <c r="F2385" s="175"/>
      <c r="G2385" s="175"/>
      <c r="H2385" s="175"/>
      <c r="I2385" s="34">
        <v>4</v>
      </c>
      <c r="J2385" s="26"/>
    </row>
    <row r="2386" spans="1:10">
      <c r="A2386" s="210">
        <v>426</v>
      </c>
      <c r="B2386" s="361" t="s">
        <v>32</v>
      </c>
      <c r="C2386" s="30">
        <f t="shared" ref="C2386" si="2368">+C2387</f>
        <v>0</v>
      </c>
      <c r="D2386" s="30">
        <v>0</v>
      </c>
      <c r="F2386" s="30">
        <f t="shared" ref="F2386:H2386" si="2369">+F2387</f>
        <v>0</v>
      </c>
      <c r="G2386" s="30">
        <f t="shared" si="2369"/>
        <v>0</v>
      </c>
      <c r="H2386" s="30">
        <f t="shared" si="2369"/>
        <v>0</v>
      </c>
      <c r="I2386" s="34">
        <v>3</v>
      </c>
      <c r="J2386" s="26"/>
    </row>
    <row r="2387" spans="1:10">
      <c r="A2387" s="212">
        <v>4262</v>
      </c>
      <c r="B2387" s="216" t="s">
        <v>32</v>
      </c>
      <c r="C2387" s="29"/>
      <c r="D2387" s="175">
        <v>0</v>
      </c>
      <c r="F2387" s="175"/>
      <c r="G2387" s="175"/>
      <c r="H2387" s="175"/>
      <c r="I2387" s="34">
        <v>4</v>
      </c>
      <c r="J2387" s="26"/>
    </row>
    <row r="2388" spans="1:10" ht="28.5">
      <c r="A2388" s="208">
        <v>45</v>
      </c>
      <c r="B2388" s="209" t="s">
        <v>74</v>
      </c>
      <c r="C2388" s="182">
        <f t="shared" ref="C2388" si="2370">C2389+C2391</f>
        <v>0</v>
      </c>
      <c r="D2388" s="32">
        <v>0</v>
      </c>
      <c r="F2388" s="32">
        <f t="shared" ref="F2388:G2388" si="2371">F2389+F2391</f>
        <v>0</v>
      </c>
      <c r="G2388" s="32">
        <f t="shared" si="2371"/>
        <v>0</v>
      </c>
      <c r="H2388" s="32">
        <f t="shared" ref="H2388" si="2372">H2389+H2391</f>
        <v>0</v>
      </c>
      <c r="I2388" s="34">
        <v>2</v>
      </c>
      <c r="J2388" s="26"/>
    </row>
    <row r="2389" spans="1:10">
      <c r="A2389" s="210">
        <v>451</v>
      </c>
      <c r="B2389" s="211" t="s">
        <v>75</v>
      </c>
      <c r="C2389" s="30">
        <f t="shared" ref="C2389:C2391" si="2373">C2390</f>
        <v>0</v>
      </c>
      <c r="D2389" s="30">
        <v>0</v>
      </c>
      <c r="F2389" s="30">
        <f t="shared" ref="F2389:H2391" si="2374">F2390</f>
        <v>0</v>
      </c>
      <c r="G2389" s="30">
        <f t="shared" si="2374"/>
        <v>0</v>
      </c>
      <c r="H2389" s="30">
        <f t="shared" si="2374"/>
        <v>0</v>
      </c>
      <c r="I2389" s="34">
        <v>3</v>
      </c>
      <c r="J2389" s="26"/>
    </row>
    <row r="2390" spans="1:10">
      <c r="A2390" s="212">
        <v>4511</v>
      </c>
      <c r="B2390" s="216" t="s">
        <v>75</v>
      </c>
      <c r="C2390" s="29"/>
      <c r="D2390" s="175">
        <v>0</v>
      </c>
      <c r="F2390" s="175"/>
      <c r="G2390" s="175"/>
      <c r="H2390" s="175"/>
      <c r="I2390" s="34">
        <v>4</v>
      </c>
      <c r="J2390" s="26"/>
    </row>
    <row r="2391" spans="1:10">
      <c r="A2391" s="210">
        <v>452</v>
      </c>
      <c r="B2391" s="211" t="s">
        <v>89</v>
      </c>
      <c r="C2391" s="30">
        <f t="shared" si="2373"/>
        <v>0</v>
      </c>
      <c r="D2391" s="30">
        <v>0</v>
      </c>
      <c r="F2391" s="30">
        <f t="shared" si="2374"/>
        <v>0</v>
      </c>
      <c r="G2391" s="30">
        <f t="shared" si="2374"/>
        <v>0</v>
      </c>
      <c r="H2391" s="30">
        <f t="shared" si="2374"/>
        <v>0</v>
      </c>
      <c r="I2391" s="34">
        <v>3</v>
      </c>
      <c r="J2391" s="26"/>
    </row>
    <row r="2392" spans="1:10">
      <c r="A2392" s="212">
        <v>4521</v>
      </c>
      <c r="B2392" s="216" t="s">
        <v>89</v>
      </c>
      <c r="C2392" s="29"/>
      <c r="D2392" s="175">
        <v>0</v>
      </c>
      <c r="F2392" s="175"/>
      <c r="G2392" s="175"/>
      <c r="H2392" s="175"/>
      <c r="I2392" s="34">
        <v>4</v>
      </c>
      <c r="J2392" s="26"/>
    </row>
    <row r="2393" spans="1:10">
      <c r="A2393" s="206">
        <v>52</v>
      </c>
      <c r="B2393" s="312" t="s">
        <v>52</v>
      </c>
      <c r="C2393" s="31">
        <f t="shared" ref="C2393" si="2375">C2394+C2399</f>
        <v>12000</v>
      </c>
      <c r="D2393" s="31">
        <v>692713</v>
      </c>
      <c r="F2393" s="31">
        <f t="shared" ref="F2393:G2393" si="2376">F2394+F2399</f>
        <v>0</v>
      </c>
      <c r="G2393" s="31">
        <f t="shared" si="2376"/>
        <v>0</v>
      </c>
      <c r="H2393" s="31">
        <f t="shared" ref="H2393" si="2377">H2394+H2399</f>
        <v>0</v>
      </c>
      <c r="I2393" s="34" t="s">
        <v>53</v>
      </c>
      <c r="J2393" s="362"/>
    </row>
    <row r="2394" spans="1:10" ht="28.5">
      <c r="A2394" s="208">
        <v>42</v>
      </c>
      <c r="B2394" s="209" t="s">
        <v>30</v>
      </c>
      <c r="C2394" s="182">
        <f t="shared" ref="C2394" si="2378">C2395</f>
        <v>8284</v>
      </c>
      <c r="D2394" s="32">
        <v>425746</v>
      </c>
      <c r="F2394" s="32">
        <f t="shared" ref="F2394:H2394" si="2379">F2395</f>
        <v>0</v>
      </c>
      <c r="G2394" s="32">
        <f t="shared" si="2379"/>
        <v>0</v>
      </c>
      <c r="H2394" s="32">
        <f t="shared" si="2379"/>
        <v>0</v>
      </c>
      <c r="I2394" s="34">
        <v>2</v>
      </c>
      <c r="J2394" s="26"/>
    </row>
    <row r="2395" spans="1:10">
      <c r="A2395" s="210">
        <v>422</v>
      </c>
      <c r="B2395" s="211" t="s">
        <v>57</v>
      </c>
      <c r="C2395" s="30">
        <f t="shared" ref="C2395" si="2380">C2397+C2396+C2398</f>
        <v>8284</v>
      </c>
      <c r="D2395" s="30">
        <v>425746</v>
      </c>
      <c r="F2395" s="30">
        <f t="shared" ref="F2395:G2395" si="2381">F2397+F2396+F2398</f>
        <v>0</v>
      </c>
      <c r="G2395" s="30">
        <f t="shared" si="2381"/>
        <v>0</v>
      </c>
      <c r="H2395" s="30">
        <f t="shared" ref="H2395" si="2382">H2397+H2396+H2398</f>
        <v>0</v>
      </c>
      <c r="I2395" s="34">
        <v>3</v>
      </c>
      <c r="J2395" s="26"/>
    </row>
    <row r="2396" spans="1:10">
      <c r="A2396" s="212">
        <v>4221</v>
      </c>
      <c r="B2396" s="216" t="s">
        <v>65</v>
      </c>
      <c r="C2396" s="29">
        <v>1593</v>
      </c>
      <c r="D2396" s="175">
        <v>1593</v>
      </c>
      <c r="F2396" s="175"/>
      <c r="G2396" s="175"/>
      <c r="H2396" s="175"/>
      <c r="I2396" s="34">
        <v>4</v>
      </c>
      <c r="J2396" s="26"/>
    </row>
    <row r="2397" spans="1:10">
      <c r="A2397" s="212">
        <v>4224</v>
      </c>
      <c r="B2397" s="216" t="s">
        <v>58</v>
      </c>
      <c r="C2397" s="29">
        <v>3419</v>
      </c>
      <c r="D2397" s="175">
        <v>420881</v>
      </c>
      <c r="F2397" s="175"/>
      <c r="G2397" s="175"/>
      <c r="H2397" s="175"/>
      <c r="I2397" s="34">
        <v>4</v>
      </c>
      <c r="J2397" s="26"/>
    </row>
    <row r="2398" spans="1:10">
      <c r="A2398" s="212">
        <v>4227</v>
      </c>
      <c r="B2398" s="216" t="s">
        <v>88</v>
      </c>
      <c r="C2398" s="29">
        <v>3272</v>
      </c>
      <c r="D2398" s="175">
        <v>3272</v>
      </c>
      <c r="F2398" s="175"/>
      <c r="G2398" s="175"/>
      <c r="H2398" s="175"/>
      <c r="I2398" s="34">
        <v>4</v>
      </c>
      <c r="J2398" s="26"/>
    </row>
    <row r="2399" spans="1:10" ht="28.5">
      <c r="A2399" s="208">
        <v>45</v>
      </c>
      <c r="B2399" s="209" t="s">
        <v>74</v>
      </c>
      <c r="C2399" s="182">
        <f t="shared" ref="C2399" si="2383">C2400+C2402</f>
        <v>3716</v>
      </c>
      <c r="D2399" s="32">
        <v>266967</v>
      </c>
      <c r="F2399" s="32">
        <f t="shared" ref="F2399:G2399" si="2384">F2400+F2402</f>
        <v>0</v>
      </c>
      <c r="G2399" s="32">
        <f t="shared" si="2384"/>
        <v>0</v>
      </c>
      <c r="H2399" s="32">
        <f t="shared" ref="H2399" si="2385">H2400+H2402</f>
        <v>0</v>
      </c>
      <c r="I2399" s="34">
        <v>2</v>
      </c>
      <c r="J2399" s="26"/>
    </row>
    <row r="2400" spans="1:10">
      <c r="A2400" s="210">
        <v>451</v>
      </c>
      <c r="B2400" s="211" t="s">
        <v>75</v>
      </c>
      <c r="C2400" s="30">
        <f t="shared" ref="C2400" si="2386">C2401</f>
        <v>2654</v>
      </c>
      <c r="D2400" s="30">
        <v>265905</v>
      </c>
      <c r="F2400" s="30">
        <f t="shared" ref="F2400:H2400" si="2387">F2401</f>
        <v>0</v>
      </c>
      <c r="G2400" s="30">
        <f t="shared" si="2387"/>
        <v>0</v>
      </c>
      <c r="H2400" s="30">
        <f t="shared" si="2387"/>
        <v>0</v>
      </c>
      <c r="I2400" s="34">
        <v>3</v>
      </c>
      <c r="J2400" s="26"/>
    </row>
    <row r="2401" spans="1:10">
      <c r="A2401" s="212">
        <v>4511</v>
      </c>
      <c r="B2401" s="216" t="s">
        <v>75</v>
      </c>
      <c r="C2401" s="29">
        <v>2654</v>
      </c>
      <c r="D2401" s="175">
        <v>265905</v>
      </c>
      <c r="F2401" s="175"/>
      <c r="G2401" s="175"/>
      <c r="H2401" s="175"/>
      <c r="I2401" s="34">
        <v>4</v>
      </c>
      <c r="J2401" s="26"/>
    </row>
    <row r="2402" spans="1:10">
      <c r="A2402" s="210">
        <v>452</v>
      </c>
      <c r="B2402" s="211" t="s">
        <v>89</v>
      </c>
      <c r="C2402" s="30">
        <f t="shared" ref="C2402" si="2388">C2403</f>
        <v>1062</v>
      </c>
      <c r="D2402" s="30">
        <v>1062</v>
      </c>
      <c r="F2402" s="30">
        <f t="shared" ref="F2402:H2402" si="2389">F2403</f>
        <v>0</v>
      </c>
      <c r="G2402" s="30">
        <f t="shared" si="2389"/>
        <v>0</v>
      </c>
      <c r="H2402" s="30">
        <f t="shared" si="2389"/>
        <v>0</v>
      </c>
      <c r="I2402" s="34">
        <v>3</v>
      </c>
      <c r="J2402" s="26"/>
    </row>
    <row r="2403" spans="1:10">
      <c r="A2403" s="212">
        <v>4521</v>
      </c>
      <c r="B2403" s="216" t="s">
        <v>89</v>
      </c>
      <c r="C2403" s="29">
        <v>1062</v>
      </c>
      <c r="D2403" s="175">
        <v>1062</v>
      </c>
      <c r="F2403" s="175"/>
      <c r="G2403" s="175"/>
      <c r="H2403" s="175"/>
      <c r="I2403" s="34">
        <v>4</v>
      </c>
      <c r="J2403" s="26"/>
    </row>
    <row r="2404" spans="1:10">
      <c r="A2404" s="206">
        <v>61</v>
      </c>
      <c r="B2404" s="312" t="s">
        <v>80</v>
      </c>
      <c r="C2404" s="31">
        <f t="shared" ref="C2404" si="2390">C2405+C2408+C2418</f>
        <v>24000</v>
      </c>
      <c r="D2404" s="31">
        <v>502291</v>
      </c>
      <c r="F2404" s="31">
        <f t="shared" ref="F2404:G2404" si="2391">F2405+F2408+F2418</f>
        <v>0</v>
      </c>
      <c r="G2404" s="31">
        <f t="shared" si="2391"/>
        <v>0</v>
      </c>
      <c r="H2404" s="31">
        <f t="shared" ref="H2404" si="2392">H2405+H2408+H2418</f>
        <v>0</v>
      </c>
      <c r="I2404" s="34" t="s">
        <v>81</v>
      </c>
      <c r="J2404" s="362"/>
    </row>
    <row r="2405" spans="1:10" ht="28.5">
      <c r="A2405" s="208">
        <v>41</v>
      </c>
      <c r="B2405" s="209" t="s">
        <v>70</v>
      </c>
      <c r="C2405" s="182">
        <f t="shared" ref="C2405:C2406" si="2393">C2406</f>
        <v>1062</v>
      </c>
      <c r="D2405" s="32">
        <v>1062</v>
      </c>
      <c r="F2405" s="32">
        <f t="shared" ref="F2405:H2406" si="2394">F2406</f>
        <v>0</v>
      </c>
      <c r="G2405" s="32">
        <f t="shared" si="2394"/>
        <v>0</v>
      </c>
      <c r="H2405" s="32">
        <f t="shared" si="2394"/>
        <v>0</v>
      </c>
      <c r="I2405" s="34">
        <v>2</v>
      </c>
      <c r="J2405" s="26"/>
    </row>
    <row r="2406" spans="1:10">
      <c r="A2406" s="210">
        <v>412</v>
      </c>
      <c r="B2406" s="211" t="s">
        <v>71</v>
      </c>
      <c r="C2406" s="30">
        <f t="shared" si="2393"/>
        <v>1062</v>
      </c>
      <c r="D2406" s="30">
        <v>1062</v>
      </c>
      <c r="F2406" s="30">
        <f t="shared" si="2394"/>
        <v>0</v>
      </c>
      <c r="G2406" s="30">
        <f t="shared" si="2394"/>
        <v>0</v>
      </c>
      <c r="H2406" s="30">
        <f t="shared" si="2394"/>
        <v>0</v>
      </c>
      <c r="I2406" s="34">
        <v>3</v>
      </c>
      <c r="J2406" s="26"/>
    </row>
    <row r="2407" spans="1:10">
      <c r="A2407" s="212">
        <v>4123</v>
      </c>
      <c r="B2407" s="216" t="s">
        <v>72</v>
      </c>
      <c r="C2407" s="29">
        <v>1062</v>
      </c>
      <c r="D2407" s="175">
        <v>1062</v>
      </c>
      <c r="F2407" s="175"/>
      <c r="G2407" s="175"/>
      <c r="H2407" s="175"/>
      <c r="I2407" s="34">
        <v>4</v>
      </c>
      <c r="J2407" s="26"/>
    </row>
    <row r="2408" spans="1:10" ht="28.5">
      <c r="A2408" s="208">
        <v>42</v>
      </c>
      <c r="B2408" s="209" t="s">
        <v>30</v>
      </c>
      <c r="C2408" s="182">
        <f t="shared" ref="C2408" si="2395">C2409</f>
        <v>11269</v>
      </c>
      <c r="D2408" s="32">
        <v>489560</v>
      </c>
      <c r="F2408" s="32">
        <f t="shared" ref="F2408:G2408" si="2396">F2409+F2416</f>
        <v>0</v>
      </c>
      <c r="G2408" s="32">
        <f t="shared" si="2396"/>
        <v>0</v>
      </c>
      <c r="H2408" s="32">
        <f t="shared" ref="H2408" si="2397">H2409+H2416</f>
        <v>0</v>
      </c>
      <c r="I2408" s="34">
        <v>2</v>
      </c>
      <c r="J2408" s="26"/>
    </row>
    <row r="2409" spans="1:10">
      <c r="A2409" s="210">
        <v>422</v>
      </c>
      <c r="B2409" s="211" t="s">
        <v>57</v>
      </c>
      <c r="C2409" s="30">
        <f t="shared" ref="C2409" si="2398">SUM(C2410:C2415)</f>
        <v>11269</v>
      </c>
      <c r="D2409" s="30">
        <v>488960</v>
      </c>
      <c r="F2409" s="30">
        <f t="shared" ref="F2409:G2409" si="2399">SUM(F2410:F2415)</f>
        <v>0</v>
      </c>
      <c r="G2409" s="30">
        <f t="shared" si="2399"/>
        <v>0</v>
      </c>
      <c r="H2409" s="30">
        <f t="shared" ref="H2409" si="2400">SUM(H2410:H2415)</f>
        <v>0</v>
      </c>
      <c r="I2409" s="34">
        <v>3</v>
      </c>
      <c r="J2409" s="26"/>
    </row>
    <row r="2410" spans="1:10">
      <c r="A2410" s="212">
        <v>4221</v>
      </c>
      <c r="B2410" s="216" t="s">
        <v>65</v>
      </c>
      <c r="C2410" s="29">
        <v>1593</v>
      </c>
      <c r="D2410" s="175">
        <v>4593</v>
      </c>
      <c r="F2410" s="175"/>
      <c r="G2410" s="175"/>
      <c r="H2410" s="175"/>
      <c r="I2410" s="34">
        <v>4</v>
      </c>
      <c r="J2410" s="26"/>
    </row>
    <row r="2411" spans="1:10">
      <c r="A2411" s="212">
        <v>4222</v>
      </c>
      <c r="B2411" s="216" t="s">
        <v>73</v>
      </c>
      <c r="C2411" s="29">
        <v>133</v>
      </c>
      <c r="D2411" s="175">
        <v>3133</v>
      </c>
      <c r="F2411" s="175"/>
      <c r="G2411" s="175"/>
      <c r="H2411" s="175"/>
      <c r="I2411" s="34">
        <v>4</v>
      </c>
      <c r="J2411" s="26"/>
    </row>
    <row r="2412" spans="1:10">
      <c r="A2412" s="212">
        <v>4223</v>
      </c>
      <c r="B2412" s="216" t="s">
        <v>86</v>
      </c>
      <c r="C2412" s="29">
        <v>2654</v>
      </c>
      <c r="D2412" s="175">
        <v>7654</v>
      </c>
      <c r="F2412" s="175"/>
      <c r="G2412" s="175"/>
      <c r="H2412" s="175"/>
      <c r="I2412" s="34">
        <v>4</v>
      </c>
      <c r="J2412" s="26"/>
    </row>
    <row r="2413" spans="1:10">
      <c r="A2413" s="212">
        <v>4224</v>
      </c>
      <c r="B2413" s="216" t="s">
        <v>58</v>
      </c>
      <c r="C2413" s="29">
        <v>6124</v>
      </c>
      <c r="D2413" s="175">
        <v>472615</v>
      </c>
      <c r="F2413" s="175"/>
      <c r="G2413" s="175"/>
      <c r="H2413" s="175"/>
      <c r="I2413" s="34">
        <v>4</v>
      </c>
      <c r="J2413" s="26"/>
    </row>
    <row r="2414" spans="1:10">
      <c r="A2414" s="212">
        <v>4225</v>
      </c>
      <c r="B2414" s="216" t="s">
        <v>87</v>
      </c>
      <c r="C2414" s="29">
        <v>265</v>
      </c>
      <c r="D2414" s="175">
        <v>265</v>
      </c>
      <c r="F2414" s="175"/>
      <c r="G2414" s="175"/>
      <c r="H2414" s="175"/>
      <c r="I2414" s="34">
        <v>4</v>
      </c>
      <c r="J2414" s="26"/>
    </row>
    <row r="2415" spans="1:10">
      <c r="A2415" s="212">
        <v>4227</v>
      </c>
      <c r="B2415" s="216" t="s">
        <v>88</v>
      </c>
      <c r="C2415" s="29">
        <v>500</v>
      </c>
      <c r="D2415" s="175">
        <v>700</v>
      </c>
      <c r="F2415" s="175"/>
      <c r="G2415" s="175"/>
      <c r="H2415" s="175"/>
      <c r="I2415" s="34">
        <v>4</v>
      </c>
      <c r="J2415" s="26"/>
    </row>
    <row r="2416" spans="1:10">
      <c r="A2416" s="210">
        <v>426</v>
      </c>
      <c r="B2416" s="211"/>
      <c r="C2416" s="30">
        <f t="shared" ref="C2416" si="2401">SUM(C2417:C2422)</f>
        <v>40051</v>
      </c>
      <c r="D2416" s="30">
        <v>600</v>
      </c>
      <c r="F2416" s="30">
        <f t="shared" ref="F2416:G2416" si="2402">SUM(F2417:F2422)</f>
        <v>0</v>
      </c>
      <c r="G2416" s="30">
        <f t="shared" si="2402"/>
        <v>0</v>
      </c>
      <c r="H2416" s="30">
        <f t="shared" ref="H2416" si="2403">SUM(H2417:H2422)</f>
        <v>0</v>
      </c>
      <c r="I2416" s="34">
        <v>3</v>
      </c>
      <c r="J2416" s="26"/>
    </row>
    <row r="2417" spans="1:10">
      <c r="A2417" s="212">
        <v>4262</v>
      </c>
      <c r="B2417" s="216" t="s">
        <v>32</v>
      </c>
      <c r="C2417" s="29">
        <v>1593</v>
      </c>
      <c r="D2417" s="175">
        <v>600</v>
      </c>
      <c r="F2417" s="175"/>
      <c r="G2417" s="175"/>
      <c r="H2417" s="175"/>
      <c r="I2417" s="34">
        <v>4</v>
      </c>
      <c r="J2417" s="26"/>
    </row>
    <row r="2418" spans="1:10" ht="28.5">
      <c r="A2418" s="208">
        <v>45</v>
      </c>
      <c r="B2418" s="209" t="s">
        <v>74</v>
      </c>
      <c r="C2418" s="182">
        <f t="shared" ref="C2418:C2419" si="2404">C2419</f>
        <v>11669</v>
      </c>
      <c r="D2418" s="32">
        <v>11669</v>
      </c>
      <c r="F2418" s="32">
        <f t="shared" ref="F2418:H2419" si="2405">F2419</f>
        <v>0</v>
      </c>
      <c r="G2418" s="32">
        <f t="shared" si="2405"/>
        <v>0</v>
      </c>
      <c r="H2418" s="32">
        <f t="shared" si="2405"/>
        <v>0</v>
      </c>
      <c r="I2418" s="34">
        <v>2</v>
      </c>
      <c r="J2418" s="26"/>
    </row>
    <row r="2419" spans="1:10">
      <c r="A2419" s="210">
        <v>451</v>
      </c>
      <c r="B2419" s="211" t="s">
        <v>75</v>
      </c>
      <c r="C2419" s="30">
        <f t="shared" si="2404"/>
        <v>11669</v>
      </c>
      <c r="D2419" s="30">
        <v>11669</v>
      </c>
      <c r="F2419" s="30">
        <f t="shared" si="2405"/>
        <v>0</v>
      </c>
      <c r="G2419" s="30">
        <f t="shared" si="2405"/>
        <v>0</v>
      </c>
      <c r="H2419" s="30">
        <f t="shared" si="2405"/>
        <v>0</v>
      </c>
      <c r="I2419" s="34">
        <v>3</v>
      </c>
      <c r="J2419" s="26"/>
    </row>
    <row r="2420" spans="1:10">
      <c r="A2420" s="212">
        <v>4511</v>
      </c>
      <c r="B2420" s="216" t="s">
        <v>75</v>
      </c>
      <c r="C2420" s="29">
        <v>11669</v>
      </c>
      <c r="D2420" s="175">
        <v>11669</v>
      </c>
      <c r="F2420" s="175"/>
      <c r="G2420" s="175"/>
      <c r="H2420" s="175"/>
      <c r="I2420" s="34">
        <v>4</v>
      </c>
      <c r="J2420" s="26"/>
    </row>
    <row r="2421" spans="1:10" ht="28.5">
      <c r="A2421" s="206">
        <v>71</v>
      </c>
      <c r="B2421" s="207" t="s">
        <v>349</v>
      </c>
      <c r="C2421" s="31">
        <f t="shared" ref="C2421" si="2406">C2422+C2427</f>
        <v>2160</v>
      </c>
      <c r="D2421" s="31">
        <v>14689</v>
      </c>
      <c r="F2421" s="31">
        <f t="shared" ref="F2421:G2421" si="2407">F2422+F2427</f>
        <v>0</v>
      </c>
      <c r="G2421" s="31">
        <f t="shared" si="2407"/>
        <v>0</v>
      </c>
      <c r="H2421" s="31">
        <f t="shared" ref="H2421" si="2408">H2422+H2427</f>
        <v>0</v>
      </c>
      <c r="I2421" s="34" t="s">
        <v>145</v>
      </c>
      <c r="J2421" s="362"/>
    </row>
    <row r="2422" spans="1:10" ht="28.5">
      <c r="A2422" s="208">
        <v>42</v>
      </c>
      <c r="B2422" s="209" t="s">
        <v>30</v>
      </c>
      <c r="C2422" s="182">
        <f t="shared" ref="C2422" si="2409">C2423+C2425</f>
        <v>1291</v>
      </c>
      <c r="D2422" s="32">
        <v>8820</v>
      </c>
      <c r="F2422" s="32">
        <f t="shared" ref="F2422:G2422" si="2410">F2423+F2425</f>
        <v>0</v>
      </c>
      <c r="G2422" s="32">
        <f t="shared" si="2410"/>
        <v>0</v>
      </c>
      <c r="H2422" s="32">
        <f t="shared" ref="H2422" si="2411">H2423+H2425</f>
        <v>0</v>
      </c>
      <c r="I2422" s="34">
        <v>2</v>
      </c>
      <c r="J2422" s="26"/>
    </row>
    <row r="2423" spans="1:10">
      <c r="A2423" s="210">
        <v>422</v>
      </c>
      <c r="B2423" s="211" t="s">
        <v>57</v>
      </c>
      <c r="C2423" s="30">
        <f t="shared" ref="C2423" si="2412">C2424</f>
        <v>627</v>
      </c>
      <c r="D2423" s="30">
        <v>8156</v>
      </c>
      <c r="F2423" s="30">
        <f t="shared" ref="F2423:H2423" si="2413">F2424</f>
        <v>0</v>
      </c>
      <c r="G2423" s="30">
        <f t="shared" si="2413"/>
        <v>0</v>
      </c>
      <c r="H2423" s="30">
        <f t="shared" si="2413"/>
        <v>0</v>
      </c>
      <c r="I2423" s="34">
        <v>3</v>
      </c>
      <c r="J2423" s="26"/>
    </row>
    <row r="2424" spans="1:10">
      <c r="A2424" s="212">
        <v>4224</v>
      </c>
      <c r="B2424" s="216" t="s">
        <v>58</v>
      </c>
      <c r="C2424" s="29">
        <v>627</v>
      </c>
      <c r="D2424" s="175">
        <v>8156</v>
      </c>
      <c r="F2424" s="175"/>
      <c r="G2424" s="175"/>
      <c r="H2424" s="175"/>
      <c r="I2424" s="34">
        <v>4</v>
      </c>
      <c r="J2424" s="26"/>
    </row>
    <row r="2425" spans="1:10">
      <c r="A2425" s="210">
        <v>426</v>
      </c>
      <c r="B2425" s="211" t="s">
        <v>31</v>
      </c>
      <c r="C2425" s="30">
        <f t="shared" ref="C2425" si="2414">C2426</f>
        <v>664</v>
      </c>
      <c r="D2425" s="30">
        <v>664</v>
      </c>
      <c r="F2425" s="30">
        <f t="shared" ref="F2425:H2425" si="2415">F2426</f>
        <v>0</v>
      </c>
      <c r="G2425" s="30">
        <f t="shared" si="2415"/>
        <v>0</v>
      </c>
      <c r="H2425" s="30">
        <f t="shared" si="2415"/>
        <v>0</v>
      </c>
      <c r="I2425" s="34">
        <v>3</v>
      </c>
      <c r="J2425" s="26"/>
    </row>
    <row r="2426" spans="1:10">
      <c r="A2426" s="212">
        <v>4262</v>
      </c>
      <c r="B2426" s="216" t="s">
        <v>32</v>
      </c>
      <c r="C2426" s="29">
        <v>664</v>
      </c>
      <c r="D2426" s="175">
        <v>664</v>
      </c>
      <c r="F2426" s="175"/>
      <c r="G2426" s="175"/>
      <c r="H2426" s="175"/>
      <c r="I2426" s="34">
        <v>4</v>
      </c>
      <c r="J2426" s="26"/>
    </row>
    <row r="2427" spans="1:10" ht="28.5">
      <c r="A2427" s="208">
        <v>45</v>
      </c>
      <c r="B2427" s="209" t="s">
        <v>74</v>
      </c>
      <c r="C2427" s="182">
        <f t="shared" ref="C2427:C2428" si="2416">C2428</f>
        <v>869</v>
      </c>
      <c r="D2427" s="32">
        <v>5869</v>
      </c>
      <c r="F2427" s="32">
        <f t="shared" ref="F2427:H2428" si="2417">F2428</f>
        <v>0</v>
      </c>
      <c r="G2427" s="32">
        <f t="shared" si="2417"/>
        <v>0</v>
      </c>
      <c r="H2427" s="32">
        <f t="shared" si="2417"/>
        <v>0</v>
      </c>
      <c r="I2427" s="34">
        <v>2</v>
      </c>
      <c r="J2427" s="26"/>
    </row>
    <row r="2428" spans="1:10">
      <c r="A2428" s="210">
        <v>451</v>
      </c>
      <c r="B2428" s="211" t="s">
        <v>75</v>
      </c>
      <c r="C2428" s="30">
        <f t="shared" si="2416"/>
        <v>869</v>
      </c>
      <c r="D2428" s="30">
        <v>5869</v>
      </c>
      <c r="F2428" s="30">
        <f t="shared" si="2417"/>
        <v>0</v>
      </c>
      <c r="G2428" s="30">
        <f t="shared" si="2417"/>
        <v>0</v>
      </c>
      <c r="H2428" s="30">
        <f t="shared" si="2417"/>
        <v>0</v>
      </c>
      <c r="I2428" s="34">
        <v>3</v>
      </c>
      <c r="J2428" s="26"/>
    </row>
    <row r="2429" spans="1:10">
      <c r="A2429" s="212">
        <v>4511</v>
      </c>
      <c r="B2429" s="216" t="s">
        <v>75</v>
      </c>
      <c r="C2429" s="29">
        <v>869</v>
      </c>
      <c r="D2429" s="175">
        <v>5869</v>
      </c>
      <c r="F2429" s="175"/>
      <c r="G2429" s="175"/>
      <c r="H2429" s="175"/>
      <c r="I2429" s="34">
        <v>4</v>
      </c>
      <c r="J2429" s="26"/>
    </row>
    <row r="2430" spans="1:10" ht="28.5">
      <c r="A2430" s="203" t="s">
        <v>225</v>
      </c>
      <c r="B2430" s="204" t="s">
        <v>176</v>
      </c>
      <c r="C2430" s="205">
        <f>C2437+C2447+C2464+C2454+C2431</f>
        <v>0</v>
      </c>
      <c r="D2430" s="205">
        <v>0</v>
      </c>
      <c r="F2430" s="205">
        <f>F2437+F2447+F2464+F2454+F2431</f>
        <v>0</v>
      </c>
      <c r="G2430" s="205">
        <f>G2437+G2447+G2464+G2454+G2431</f>
        <v>0</v>
      </c>
      <c r="H2430" s="205">
        <f>H2437+H2447+H2464+H2454+H2431</f>
        <v>0</v>
      </c>
      <c r="I2430" s="34" t="s">
        <v>8</v>
      </c>
      <c r="J2430" s="363"/>
    </row>
    <row r="2431" spans="1:10">
      <c r="A2431" s="206">
        <v>11</v>
      </c>
      <c r="B2431" s="207" t="s">
        <v>14</v>
      </c>
      <c r="C2431" s="31">
        <f t="shared" ref="C2431:C2435" si="2418">C2432</f>
        <v>0</v>
      </c>
      <c r="D2431" s="31">
        <v>0</v>
      </c>
      <c r="F2431" s="31">
        <f t="shared" ref="F2431:H2435" si="2419">F2432</f>
        <v>0</v>
      </c>
      <c r="G2431" s="31">
        <f t="shared" si="2419"/>
        <v>0</v>
      </c>
      <c r="H2431" s="31">
        <f t="shared" si="2419"/>
        <v>0</v>
      </c>
      <c r="I2431" s="34" t="s">
        <v>15</v>
      </c>
      <c r="J2431" s="364"/>
    </row>
    <row r="2432" spans="1:10" ht="28.5">
      <c r="A2432" s="208">
        <v>42</v>
      </c>
      <c r="B2432" s="209" t="s">
        <v>30</v>
      </c>
      <c r="C2432" s="182">
        <f t="shared" ref="C2432" si="2420">C2433+C2435</f>
        <v>0</v>
      </c>
      <c r="D2432" s="32">
        <v>0</v>
      </c>
      <c r="F2432" s="32">
        <f t="shared" ref="F2432:G2432" si="2421">F2433+F2435</f>
        <v>0</v>
      </c>
      <c r="G2432" s="32">
        <f t="shared" si="2421"/>
        <v>0</v>
      </c>
      <c r="H2432" s="32">
        <f t="shared" ref="H2432" si="2422">H2433+H2435</f>
        <v>0</v>
      </c>
      <c r="I2432" s="34">
        <v>2</v>
      </c>
      <c r="J2432" s="26"/>
    </row>
    <row r="2433" spans="1:10">
      <c r="A2433" s="210">
        <v>421</v>
      </c>
      <c r="B2433" s="211" t="s">
        <v>96</v>
      </c>
      <c r="C2433" s="30">
        <f t="shared" si="2418"/>
        <v>0</v>
      </c>
      <c r="D2433" s="30">
        <v>0</v>
      </c>
      <c r="F2433" s="30">
        <f t="shared" si="2419"/>
        <v>0</v>
      </c>
      <c r="G2433" s="30">
        <f t="shared" si="2419"/>
        <v>0</v>
      </c>
      <c r="H2433" s="30">
        <f t="shared" si="2419"/>
        <v>0</v>
      </c>
      <c r="I2433" s="34">
        <v>3</v>
      </c>
      <c r="J2433" s="26"/>
    </row>
    <row r="2434" spans="1:10">
      <c r="A2434" s="212">
        <v>4212</v>
      </c>
      <c r="B2434" s="216" t="s">
        <v>97</v>
      </c>
      <c r="C2434" s="29"/>
      <c r="D2434" s="175">
        <v>0</v>
      </c>
      <c r="F2434" s="175"/>
      <c r="G2434" s="175"/>
      <c r="H2434" s="175"/>
      <c r="I2434" s="34">
        <v>4</v>
      </c>
      <c r="J2434" s="26"/>
    </row>
    <row r="2435" spans="1:10">
      <c r="A2435" s="210">
        <v>422</v>
      </c>
      <c r="B2435" s="211" t="s">
        <v>57</v>
      </c>
      <c r="C2435" s="30">
        <f t="shared" si="2418"/>
        <v>0</v>
      </c>
      <c r="D2435" s="30">
        <v>0</v>
      </c>
      <c r="F2435" s="30">
        <f t="shared" si="2419"/>
        <v>0</v>
      </c>
      <c r="G2435" s="30">
        <f t="shared" si="2419"/>
        <v>0</v>
      </c>
      <c r="H2435" s="30">
        <f t="shared" si="2419"/>
        <v>0</v>
      </c>
      <c r="I2435" s="34">
        <v>3</v>
      </c>
      <c r="J2435" s="26"/>
    </row>
    <row r="2436" spans="1:10">
      <c r="A2436" s="212">
        <v>4224</v>
      </c>
      <c r="B2436" s="216" t="s">
        <v>58</v>
      </c>
      <c r="C2436" s="29"/>
      <c r="D2436" s="175">
        <v>0</v>
      </c>
      <c r="F2436" s="175"/>
      <c r="G2436" s="175"/>
      <c r="H2436" s="175"/>
      <c r="I2436" s="34">
        <v>4</v>
      </c>
      <c r="J2436" s="26"/>
    </row>
    <row r="2437" spans="1:10">
      <c r="A2437" s="206">
        <v>12</v>
      </c>
      <c r="B2437" s="207" t="s">
        <v>61</v>
      </c>
      <c r="C2437" s="31">
        <f t="shared" ref="C2437" si="2423">C2438+C2442</f>
        <v>0</v>
      </c>
      <c r="D2437" s="31">
        <v>0</v>
      </c>
      <c r="F2437" s="31">
        <f t="shared" ref="F2437:G2437" si="2424">F2438+F2442</f>
        <v>0</v>
      </c>
      <c r="G2437" s="31">
        <f t="shared" si="2424"/>
        <v>0</v>
      </c>
      <c r="H2437" s="31">
        <f t="shared" ref="H2437" si="2425">H2438+H2442</f>
        <v>0</v>
      </c>
      <c r="I2437" s="34" t="s">
        <v>62</v>
      </c>
      <c r="J2437" s="364"/>
    </row>
    <row r="2438" spans="1:10">
      <c r="A2438" s="208">
        <v>32</v>
      </c>
      <c r="B2438" s="209" t="s">
        <v>16</v>
      </c>
      <c r="C2438" s="182">
        <f t="shared" ref="C2438" si="2426">C2439</f>
        <v>0</v>
      </c>
      <c r="D2438" s="32">
        <v>0</v>
      </c>
      <c r="F2438" s="32">
        <f t="shared" ref="F2438:H2438" si="2427">F2439</f>
        <v>0</v>
      </c>
      <c r="G2438" s="32">
        <f t="shared" si="2427"/>
        <v>0</v>
      </c>
      <c r="H2438" s="32">
        <f t="shared" si="2427"/>
        <v>0</v>
      </c>
      <c r="I2438" s="34">
        <v>2</v>
      </c>
      <c r="J2438" s="26"/>
    </row>
    <row r="2439" spans="1:10">
      <c r="A2439" s="210">
        <v>323</v>
      </c>
      <c r="B2439" s="211" t="s">
        <v>17</v>
      </c>
      <c r="C2439" s="30">
        <f t="shared" ref="C2439" si="2428">SUM(C2440:C2441)</f>
        <v>0</v>
      </c>
      <c r="D2439" s="30">
        <v>0</v>
      </c>
      <c r="F2439" s="30">
        <f t="shared" ref="F2439:G2439" si="2429">SUM(F2440:F2441)</f>
        <v>0</v>
      </c>
      <c r="G2439" s="30">
        <f t="shared" si="2429"/>
        <v>0</v>
      </c>
      <c r="H2439" s="30">
        <f t="shared" ref="H2439" si="2430">SUM(H2440:H2441)</f>
        <v>0</v>
      </c>
      <c r="I2439" s="34">
        <v>3</v>
      </c>
      <c r="J2439" s="26"/>
    </row>
    <row r="2440" spans="1:10">
      <c r="A2440" s="212">
        <v>3233</v>
      </c>
      <c r="B2440" s="216" t="s">
        <v>19</v>
      </c>
      <c r="C2440" s="142"/>
      <c r="D2440" s="175">
        <v>0</v>
      </c>
      <c r="F2440" s="653"/>
      <c r="G2440" s="653"/>
      <c r="H2440" s="653"/>
      <c r="I2440" s="34">
        <v>4</v>
      </c>
      <c r="J2440" s="26"/>
    </row>
    <row r="2441" spans="1:10">
      <c r="A2441" s="212">
        <v>3237</v>
      </c>
      <c r="B2441" s="216" t="s">
        <v>20</v>
      </c>
      <c r="C2441" s="29"/>
      <c r="D2441" s="175">
        <v>0</v>
      </c>
      <c r="F2441" s="175"/>
      <c r="G2441" s="175"/>
      <c r="H2441" s="175"/>
      <c r="I2441" s="34">
        <v>4</v>
      </c>
      <c r="J2441" s="26"/>
    </row>
    <row r="2442" spans="1:10" ht="28.5">
      <c r="A2442" s="208">
        <v>42</v>
      </c>
      <c r="B2442" s="209" t="s">
        <v>30</v>
      </c>
      <c r="C2442" s="182">
        <f t="shared" ref="C2442" si="2431">C2443+C2445</f>
        <v>0</v>
      </c>
      <c r="D2442" s="32">
        <v>0</v>
      </c>
      <c r="F2442" s="32">
        <f t="shared" ref="F2442:G2442" si="2432">F2443+F2445</f>
        <v>0</v>
      </c>
      <c r="G2442" s="32">
        <f t="shared" si="2432"/>
        <v>0</v>
      </c>
      <c r="H2442" s="32">
        <f t="shared" ref="H2442" si="2433">H2443+H2445</f>
        <v>0</v>
      </c>
      <c r="I2442" s="34">
        <v>2</v>
      </c>
      <c r="J2442" s="26"/>
    </row>
    <row r="2443" spans="1:10">
      <c r="A2443" s="210">
        <v>421</v>
      </c>
      <c r="B2443" s="211" t="s">
        <v>96</v>
      </c>
      <c r="C2443" s="30">
        <f t="shared" ref="C2443" si="2434">C2444</f>
        <v>0</v>
      </c>
      <c r="D2443" s="30">
        <v>0</v>
      </c>
      <c r="F2443" s="30">
        <f t="shared" ref="F2443:H2443" si="2435">F2444</f>
        <v>0</v>
      </c>
      <c r="G2443" s="30">
        <f t="shared" si="2435"/>
        <v>0</v>
      </c>
      <c r="H2443" s="30">
        <f t="shared" si="2435"/>
        <v>0</v>
      </c>
      <c r="I2443" s="34">
        <v>3</v>
      </c>
      <c r="J2443" s="26"/>
    </row>
    <row r="2444" spans="1:10">
      <c r="A2444" s="212">
        <v>4212</v>
      </c>
      <c r="B2444" s="216" t="s">
        <v>97</v>
      </c>
      <c r="C2444" s="29"/>
      <c r="D2444" s="175">
        <v>0</v>
      </c>
      <c r="F2444" s="175"/>
      <c r="G2444" s="175"/>
      <c r="H2444" s="175"/>
      <c r="I2444" s="34">
        <v>4</v>
      </c>
      <c r="J2444" s="26"/>
    </row>
    <row r="2445" spans="1:10">
      <c r="A2445" s="210">
        <v>422</v>
      </c>
      <c r="B2445" s="211" t="s">
        <v>57</v>
      </c>
      <c r="C2445" s="30">
        <f t="shared" ref="C2445" si="2436">C2446</f>
        <v>0</v>
      </c>
      <c r="D2445" s="30">
        <v>0</v>
      </c>
      <c r="F2445" s="30">
        <f t="shared" ref="F2445:H2445" si="2437">F2446</f>
        <v>0</v>
      </c>
      <c r="G2445" s="30">
        <f t="shared" si="2437"/>
        <v>0</v>
      </c>
      <c r="H2445" s="30">
        <f t="shared" si="2437"/>
        <v>0</v>
      </c>
      <c r="I2445" s="34">
        <v>3</v>
      </c>
      <c r="J2445" s="26"/>
    </row>
    <row r="2446" spans="1:10">
      <c r="A2446" s="212">
        <v>4224</v>
      </c>
      <c r="B2446" s="216" t="s">
        <v>58</v>
      </c>
      <c r="C2446" s="29"/>
      <c r="D2446" s="175">
        <v>0</v>
      </c>
      <c r="F2446" s="175"/>
      <c r="G2446" s="175"/>
      <c r="H2446" s="175"/>
      <c r="I2446" s="34">
        <v>4</v>
      </c>
      <c r="J2446" s="26"/>
    </row>
    <row r="2447" spans="1:10">
      <c r="A2447" s="206">
        <v>31</v>
      </c>
      <c r="B2447" s="207" t="s">
        <v>63</v>
      </c>
      <c r="C2447" s="31">
        <f>C2448+C2451</f>
        <v>0</v>
      </c>
      <c r="D2447" s="31">
        <v>0</v>
      </c>
      <c r="F2447" s="31">
        <f>F2448+F2451</f>
        <v>0</v>
      </c>
      <c r="G2447" s="31">
        <f>G2448+G2451</f>
        <v>0</v>
      </c>
      <c r="H2447" s="31">
        <f>H2448+H2451</f>
        <v>0</v>
      </c>
      <c r="I2447" s="34" t="s">
        <v>64</v>
      </c>
      <c r="J2447" s="364"/>
    </row>
    <row r="2448" spans="1:10">
      <c r="A2448" s="208">
        <v>32</v>
      </c>
      <c r="B2448" s="209" t="s">
        <v>16</v>
      </c>
      <c r="C2448" s="182">
        <f>C2449</f>
        <v>0</v>
      </c>
      <c r="D2448" s="32">
        <v>0</v>
      </c>
      <c r="F2448" s="32">
        <f>F2449</f>
        <v>0</v>
      </c>
      <c r="G2448" s="32">
        <f>G2449</f>
        <v>0</v>
      </c>
      <c r="H2448" s="32">
        <f>H2449</f>
        <v>0</v>
      </c>
      <c r="I2448" s="34">
        <v>2</v>
      </c>
      <c r="J2448" s="26"/>
    </row>
    <row r="2449" spans="1:10">
      <c r="A2449" s="210">
        <v>323</v>
      </c>
      <c r="B2449" s="211" t="s">
        <v>17</v>
      </c>
      <c r="C2449" s="30">
        <f t="shared" ref="C2449" si="2438">C2450</f>
        <v>0</v>
      </c>
      <c r="D2449" s="30">
        <v>0</v>
      </c>
      <c r="F2449" s="30">
        <f t="shared" ref="F2449:H2449" si="2439">F2450</f>
        <v>0</v>
      </c>
      <c r="G2449" s="30">
        <f t="shared" si="2439"/>
        <v>0</v>
      </c>
      <c r="H2449" s="30">
        <f t="shared" si="2439"/>
        <v>0</v>
      </c>
      <c r="I2449" s="34">
        <v>3</v>
      </c>
      <c r="J2449" s="26"/>
    </row>
    <row r="2450" spans="1:10">
      <c r="A2450" s="212">
        <v>3237</v>
      </c>
      <c r="B2450" s="216" t="s">
        <v>20</v>
      </c>
      <c r="C2450" s="29"/>
      <c r="D2450" s="175">
        <v>0</v>
      </c>
      <c r="F2450" s="175"/>
      <c r="G2450" s="175"/>
      <c r="H2450" s="175"/>
      <c r="I2450" s="34">
        <v>4</v>
      </c>
      <c r="J2450" s="26"/>
    </row>
    <row r="2451" spans="1:10" ht="28.5">
      <c r="A2451" s="208">
        <v>42</v>
      </c>
      <c r="B2451" s="209" t="s">
        <v>30</v>
      </c>
      <c r="C2451" s="182">
        <f t="shared" ref="C2451:C2452" si="2440">C2452</f>
        <v>0</v>
      </c>
      <c r="D2451" s="32">
        <v>0</v>
      </c>
      <c r="F2451" s="32">
        <f t="shared" ref="F2451:H2452" si="2441">F2452</f>
        <v>0</v>
      </c>
      <c r="G2451" s="32">
        <f t="shared" si="2441"/>
        <v>0</v>
      </c>
      <c r="H2451" s="32">
        <f t="shared" si="2441"/>
        <v>0</v>
      </c>
      <c r="I2451" s="34">
        <v>2</v>
      </c>
      <c r="J2451" s="26"/>
    </row>
    <row r="2452" spans="1:10">
      <c r="A2452" s="210">
        <v>421</v>
      </c>
      <c r="B2452" s="211" t="s">
        <v>96</v>
      </c>
      <c r="C2452" s="30">
        <f t="shared" si="2440"/>
        <v>0</v>
      </c>
      <c r="D2452" s="30">
        <v>0</v>
      </c>
      <c r="F2452" s="30">
        <f t="shared" si="2441"/>
        <v>0</v>
      </c>
      <c r="G2452" s="30">
        <f t="shared" si="2441"/>
        <v>0</v>
      </c>
      <c r="H2452" s="30">
        <f t="shared" si="2441"/>
        <v>0</v>
      </c>
      <c r="I2452" s="34">
        <v>3</v>
      </c>
      <c r="J2452" s="26"/>
    </row>
    <row r="2453" spans="1:10">
      <c r="A2453" s="212">
        <v>4212</v>
      </c>
      <c r="B2453" s="216" t="s">
        <v>97</v>
      </c>
      <c r="C2453" s="29"/>
      <c r="D2453" s="175">
        <v>0</v>
      </c>
      <c r="F2453" s="175"/>
      <c r="G2453" s="175"/>
      <c r="H2453" s="175"/>
      <c r="I2453" s="34">
        <v>4</v>
      </c>
      <c r="J2453" s="26"/>
    </row>
    <row r="2454" spans="1:10">
      <c r="A2454" s="206">
        <v>43</v>
      </c>
      <c r="B2454" s="207" t="s">
        <v>40</v>
      </c>
      <c r="C2454" s="31">
        <f t="shared" ref="C2454" si="2442">C2455+C2459</f>
        <v>0</v>
      </c>
      <c r="D2454" s="31">
        <v>0</v>
      </c>
      <c r="F2454" s="31">
        <f t="shared" ref="F2454:G2454" si="2443">F2455+F2459</f>
        <v>0</v>
      </c>
      <c r="G2454" s="31">
        <f t="shared" si="2443"/>
        <v>0</v>
      </c>
      <c r="H2454" s="31">
        <f t="shared" ref="H2454" si="2444">H2455+H2459</f>
        <v>0</v>
      </c>
      <c r="I2454" s="34" t="s">
        <v>41</v>
      </c>
      <c r="J2454" s="364"/>
    </row>
    <row r="2455" spans="1:10">
      <c r="A2455" s="208">
        <v>32</v>
      </c>
      <c r="B2455" s="209" t="s">
        <v>16</v>
      </c>
      <c r="C2455" s="182">
        <f t="shared" ref="C2455" si="2445">C2456</f>
        <v>0</v>
      </c>
      <c r="D2455" s="32">
        <v>0</v>
      </c>
      <c r="F2455" s="32">
        <f t="shared" ref="F2455:H2455" si="2446">F2456</f>
        <v>0</v>
      </c>
      <c r="G2455" s="32">
        <f t="shared" si="2446"/>
        <v>0</v>
      </c>
      <c r="H2455" s="32">
        <f t="shared" si="2446"/>
        <v>0</v>
      </c>
      <c r="I2455" s="34">
        <v>2</v>
      </c>
      <c r="J2455" s="26"/>
    </row>
    <row r="2456" spans="1:10">
      <c r="A2456" s="210">
        <v>323</v>
      </c>
      <c r="B2456" s="211" t="s">
        <v>17</v>
      </c>
      <c r="C2456" s="30">
        <f t="shared" ref="C2456" si="2447">C2457+C2458</f>
        <v>0</v>
      </c>
      <c r="D2456" s="30">
        <v>0</v>
      </c>
      <c r="F2456" s="30">
        <f t="shared" ref="F2456:G2456" si="2448">F2457+F2458</f>
        <v>0</v>
      </c>
      <c r="G2456" s="30">
        <f t="shared" si="2448"/>
        <v>0</v>
      </c>
      <c r="H2456" s="30">
        <f t="shared" ref="H2456" si="2449">H2457+H2458</f>
        <v>0</v>
      </c>
      <c r="I2456" s="34">
        <v>3</v>
      </c>
      <c r="J2456" s="26"/>
    </row>
    <row r="2457" spans="1:10">
      <c r="A2457" s="212">
        <v>3233</v>
      </c>
      <c r="B2457" s="216" t="s">
        <v>19</v>
      </c>
      <c r="C2457" s="29"/>
      <c r="D2457" s="175">
        <v>0</v>
      </c>
      <c r="F2457" s="175"/>
      <c r="G2457" s="175"/>
      <c r="H2457" s="175"/>
      <c r="I2457" s="34">
        <v>4</v>
      </c>
      <c r="J2457" s="26"/>
    </row>
    <row r="2458" spans="1:10">
      <c r="A2458" s="212">
        <v>3237</v>
      </c>
      <c r="B2458" s="216" t="s">
        <v>20</v>
      </c>
      <c r="C2458" s="29"/>
      <c r="D2458" s="175">
        <v>0</v>
      </c>
      <c r="F2458" s="175"/>
      <c r="G2458" s="175"/>
      <c r="H2458" s="175"/>
      <c r="I2458" s="34">
        <v>4</v>
      </c>
      <c r="J2458" s="26"/>
    </row>
    <row r="2459" spans="1:10" ht="28.5">
      <c r="A2459" s="208">
        <v>42</v>
      </c>
      <c r="B2459" s="209" t="s">
        <v>30</v>
      </c>
      <c r="C2459" s="182">
        <f t="shared" ref="C2459" si="2450">C2460+C2462</f>
        <v>0</v>
      </c>
      <c r="D2459" s="32">
        <v>0</v>
      </c>
      <c r="F2459" s="32">
        <f t="shared" ref="F2459:G2459" si="2451">F2460+F2462</f>
        <v>0</v>
      </c>
      <c r="G2459" s="32">
        <f t="shared" si="2451"/>
        <v>0</v>
      </c>
      <c r="H2459" s="32">
        <f t="shared" ref="H2459" si="2452">H2460+H2462</f>
        <v>0</v>
      </c>
      <c r="I2459" s="34">
        <v>2</v>
      </c>
      <c r="J2459" s="26"/>
    </row>
    <row r="2460" spans="1:10">
      <c r="A2460" s="210">
        <v>421</v>
      </c>
      <c r="B2460" s="211" t="s">
        <v>96</v>
      </c>
      <c r="C2460" s="30">
        <f t="shared" ref="C2460" si="2453">C2461</f>
        <v>0</v>
      </c>
      <c r="D2460" s="30">
        <v>0</v>
      </c>
      <c r="F2460" s="30">
        <f t="shared" ref="F2460:H2460" si="2454">F2461</f>
        <v>0</v>
      </c>
      <c r="G2460" s="30">
        <f t="shared" si="2454"/>
        <v>0</v>
      </c>
      <c r="H2460" s="30">
        <f t="shared" si="2454"/>
        <v>0</v>
      </c>
      <c r="I2460" s="34">
        <v>3</v>
      </c>
      <c r="J2460" s="26"/>
    </row>
    <row r="2461" spans="1:10">
      <c r="A2461" s="212">
        <v>4212</v>
      </c>
      <c r="B2461" s="216" t="s">
        <v>97</v>
      </c>
      <c r="C2461" s="29"/>
      <c r="D2461" s="175">
        <v>0</v>
      </c>
      <c r="F2461" s="175"/>
      <c r="G2461" s="175"/>
      <c r="H2461" s="175"/>
      <c r="I2461" s="34">
        <v>4</v>
      </c>
      <c r="J2461" s="26"/>
    </row>
    <row r="2462" spans="1:10">
      <c r="A2462" s="210">
        <v>422</v>
      </c>
      <c r="B2462" s="211" t="s">
        <v>57</v>
      </c>
      <c r="C2462" s="30">
        <f t="shared" ref="C2462" si="2455">C2463</f>
        <v>0</v>
      </c>
      <c r="D2462" s="30">
        <v>0</v>
      </c>
      <c r="F2462" s="30">
        <f t="shared" ref="F2462:H2462" si="2456">F2463</f>
        <v>0</v>
      </c>
      <c r="G2462" s="30">
        <f t="shared" si="2456"/>
        <v>0</v>
      </c>
      <c r="H2462" s="30">
        <f t="shared" si="2456"/>
        <v>0</v>
      </c>
      <c r="I2462" s="34">
        <v>3</v>
      </c>
      <c r="J2462" s="26"/>
    </row>
    <row r="2463" spans="1:10">
      <c r="A2463" s="212">
        <v>4224</v>
      </c>
      <c r="B2463" s="216" t="s">
        <v>58</v>
      </c>
      <c r="C2463" s="29"/>
      <c r="D2463" s="175">
        <v>0</v>
      </c>
      <c r="F2463" s="175"/>
      <c r="G2463" s="175"/>
      <c r="H2463" s="175"/>
      <c r="I2463" s="34">
        <v>4</v>
      </c>
      <c r="J2463" s="26"/>
    </row>
    <row r="2464" spans="1:10">
      <c r="A2464" s="206">
        <v>563</v>
      </c>
      <c r="B2464" s="207" t="s">
        <v>326</v>
      </c>
      <c r="C2464" s="31">
        <f t="shared" ref="C2464" si="2457">C2465+C2469</f>
        <v>0</v>
      </c>
      <c r="D2464" s="31">
        <v>0</v>
      </c>
      <c r="F2464" s="31">
        <f t="shared" ref="F2464:G2464" si="2458">F2465+F2469</f>
        <v>0</v>
      </c>
      <c r="G2464" s="31">
        <f t="shared" si="2458"/>
        <v>0</v>
      </c>
      <c r="H2464" s="31">
        <f t="shared" ref="H2464" si="2459">H2465+H2469</f>
        <v>0</v>
      </c>
      <c r="I2464" s="34" t="s">
        <v>104</v>
      </c>
      <c r="J2464" s="364"/>
    </row>
    <row r="2465" spans="1:10">
      <c r="A2465" s="208">
        <v>32</v>
      </c>
      <c r="B2465" s="209" t="s">
        <v>16</v>
      </c>
      <c r="C2465" s="182">
        <f t="shared" ref="C2465" si="2460">C2466</f>
        <v>0</v>
      </c>
      <c r="D2465" s="32">
        <v>0</v>
      </c>
      <c r="F2465" s="32">
        <f t="shared" ref="F2465:H2465" si="2461">F2466</f>
        <v>0</v>
      </c>
      <c r="G2465" s="32">
        <f t="shared" si="2461"/>
        <v>0</v>
      </c>
      <c r="H2465" s="32">
        <f t="shared" si="2461"/>
        <v>0</v>
      </c>
      <c r="I2465" s="34">
        <v>2</v>
      </c>
      <c r="J2465" s="26"/>
    </row>
    <row r="2466" spans="1:10">
      <c r="A2466" s="210">
        <v>323</v>
      </c>
      <c r="B2466" s="211" t="s">
        <v>17</v>
      </c>
      <c r="C2466" s="30">
        <f t="shared" ref="C2466" si="2462">SUM(C2467:C2468)</f>
        <v>0</v>
      </c>
      <c r="D2466" s="30">
        <v>0</v>
      </c>
      <c r="F2466" s="30">
        <f t="shared" ref="F2466:G2466" si="2463">SUM(F2467:F2468)</f>
        <v>0</v>
      </c>
      <c r="G2466" s="30">
        <f t="shared" si="2463"/>
        <v>0</v>
      </c>
      <c r="H2466" s="30">
        <f t="shared" ref="H2466" si="2464">SUM(H2467:H2468)</f>
        <v>0</v>
      </c>
      <c r="I2466" s="34">
        <v>3</v>
      </c>
      <c r="J2466" s="26"/>
    </row>
    <row r="2467" spans="1:10">
      <c r="A2467" s="212">
        <v>3233</v>
      </c>
      <c r="B2467" s="216" t="s">
        <v>19</v>
      </c>
      <c r="C2467" s="142"/>
      <c r="D2467" s="175">
        <v>0</v>
      </c>
      <c r="F2467" s="653"/>
      <c r="G2467" s="653"/>
      <c r="H2467" s="653"/>
      <c r="I2467" s="34">
        <v>4</v>
      </c>
      <c r="J2467" s="26"/>
    </row>
    <row r="2468" spans="1:10">
      <c r="A2468" s="212">
        <v>3237</v>
      </c>
      <c r="B2468" s="216" t="s">
        <v>20</v>
      </c>
      <c r="C2468" s="29"/>
      <c r="D2468" s="175">
        <v>0</v>
      </c>
      <c r="F2468" s="175"/>
      <c r="G2468" s="175"/>
      <c r="H2468" s="175"/>
      <c r="I2468" s="34">
        <v>4</v>
      </c>
      <c r="J2468" s="26"/>
    </row>
    <row r="2469" spans="1:10" ht="28.5">
      <c r="A2469" s="208">
        <v>42</v>
      </c>
      <c r="B2469" s="209" t="s">
        <v>30</v>
      </c>
      <c r="C2469" s="182">
        <f t="shared" ref="C2469" si="2465">C2470+C2472</f>
        <v>0</v>
      </c>
      <c r="D2469" s="32">
        <v>0</v>
      </c>
      <c r="F2469" s="32">
        <f t="shared" ref="F2469:G2469" si="2466">F2470+F2472</f>
        <v>0</v>
      </c>
      <c r="G2469" s="32">
        <f t="shared" si="2466"/>
        <v>0</v>
      </c>
      <c r="H2469" s="32">
        <f t="shared" ref="H2469" si="2467">H2470+H2472</f>
        <v>0</v>
      </c>
      <c r="I2469" s="34">
        <v>2</v>
      </c>
      <c r="J2469" s="26"/>
    </row>
    <row r="2470" spans="1:10">
      <c r="A2470" s="210">
        <v>421</v>
      </c>
      <c r="B2470" s="211" t="s">
        <v>96</v>
      </c>
      <c r="C2470" s="30">
        <f t="shared" ref="C2470" si="2468">C2471</f>
        <v>0</v>
      </c>
      <c r="D2470" s="30">
        <v>0</v>
      </c>
      <c r="F2470" s="30">
        <f t="shared" ref="F2470:H2470" si="2469">F2471</f>
        <v>0</v>
      </c>
      <c r="G2470" s="30">
        <f t="shared" si="2469"/>
        <v>0</v>
      </c>
      <c r="H2470" s="30">
        <f t="shared" si="2469"/>
        <v>0</v>
      </c>
      <c r="I2470" s="34">
        <v>3</v>
      </c>
      <c r="J2470" s="26"/>
    </row>
    <row r="2471" spans="1:10">
      <c r="A2471" s="212">
        <v>4212</v>
      </c>
      <c r="B2471" s="216" t="s">
        <v>97</v>
      </c>
      <c r="C2471" s="29"/>
      <c r="D2471" s="175">
        <v>0</v>
      </c>
      <c r="F2471" s="175"/>
      <c r="G2471" s="175"/>
      <c r="H2471" s="175"/>
      <c r="I2471" s="34">
        <v>4</v>
      </c>
      <c r="J2471" s="26"/>
    </row>
    <row r="2472" spans="1:10">
      <c r="A2472" s="210">
        <v>422</v>
      </c>
      <c r="B2472" s="211" t="s">
        <v>57</v>
      </c>
      <c r="C2472" s="30">
        <f t="shared" ref="C2472" si="2470">C2473</f>
        <v>0</v>
      </c>
      <c r="D2472" s="30">
        <v>0</v>
      </c>
      <c r="F2472" s="30">
        <f t="shared" ref="F2472:H2472" si="2471">F2473</f>
        <v>0</v>
      </c>
      <c r="G2472" s="30">
        <f t="shared" si="2471"/>
        <v>0</v>
      </c>
      <c r="H2472" s="30">
        <f t="shared" si="2471"/>
        <v>0</v>
      </c>
      <c r="I2472" s="34">
        <v>3</v>
      </c>
      <c r="J2472" s="26"/>
    </row>
    <row r="2473" spans="1:10">
      <c r="A2473" s="212">
        <v>4224</v>
      </c>
      <c r="B2473" s="216" t="s">
        <v>58</v>
      </c>
      <c r="C2473" s="29"/>
      <c r="D2473" s="175">
        <v>0</v>
      </c>
      <c r="F2473" s="175"/>
      <c r="G2473" s="175"/>
      <c r="H2473" s="175"/>
      <c r="I2473" s="34">
        <v>4</v>
      </c>
      <c r="J2473" s="26"/>
    </row>
    <row r="2474" spans="1:10" ht="57">
      <c r="A2474" s="203" t="s">
        <v>226</v>
      </c>
      <c r="B2474" s="204" t="s">
        <v>227</v>
      </c>
      <c r="C2474" s="205">
        <f t="shared" ref="C2474" si="2472">+C2475+C2490</f>
        <v>0</v>
      </c>
      <c r="D2474" s="205">
        <v>0</v>
      </c>
      <c r="F2474" s="205">
        <f t="shared" ref="F2474:G2474" si="2473">+F2475+F2490</f>
        <v>0</v>
      </c>
      <c r="G2474" s="205">
        <f t="shared" si="2473"/>
        <v>0</v>
      </c>
      <c r="H2474" s="205">
        <f t="shared" ref="H2474" si="2474">+H2475+H2490</f>
        <v>0</v>
      </c>
      <c r="I2474" s="34" t="s">
        <v>8</v>
      </c>
      <c r="J2474" s="26"/>
    </row>
    <row r="2475" spans="1:10">
      <c r="A2475" s="206">
        <v>31</v>
      </c>
      <c r="B2475" s="207" t="s">
        <v>63</v>
      </c>
      <c r="C2475" s="31">
        <f t="shared" ref="C2475" si="2475">+C2476+C2481+C2486</f>
        <v>0</v>
      </c>
      <c r="D2475" s="31">
        <v>0</v>
      </c>
      <c r="F2475" s="31">
        <f t="shared" ref="F2475:G2475" si="2476">+F2476+F2481+F2486</f>
        <v>0</v>
      </c>
      <c r="G2475" s="31">
        <f t="shared" si="2476"/>
        <v>0</v>
      </c>
      <c r="H2475" s="31">
        <f t="shared" ref="H2475" si="2477">+H2476+H2481+H2486</f>
        <v>0</v>
      </c>
      <c r="I2475" s="34" t="s">
        <v>64</v>
      </c>
      <c r="J2475" s="26"/>
    </row>
    <row r="2476" spans="1:10">
      <c r="A2476" s="208">
        <v>31</v>
      </c>
      <c r="B2476" s="209" t="s">
        <v>44</v>
      </c>
      <c r="C2476" s="182">
        <f t="shared" ref="C2476" si="2478">+C2477+C2479</f>
        <v>0</v>
      </c>
      <c r="D2476" s="32">
        <v>0</v>
      </c>
      <c r="F2476" s="32">
        <f t="shared" ref="F2476:G2476" si="2479">+F2477+F2479</f>
        <v>0</v>
      </c>
      <c r="G2476" s="32">
        <f t="shared" si="2479"/>
        <v>0</v>
      </c>
      <c r="H2476" s="32">
        <f t="shared" ref="H2476" si="2480">+H2477+H2479</f>
        <v>0</v>
      </c>
      <c r="I2476" s="34">
        <v>2</v>
      </c>
      <c r="J2476" s="26"/>
    </row>
    <row r="2477" spans="1:10">
      <c r="A2477" s="210">
        <v>311</v>
      </c>
      <c r="B2477" s="211" t="s">
        <v>45</v>
      </c>
      <c r="C2477" s="30">
        <f t="shared" ref="C2477" si="2481">+C2478</f>
        <v>0</v>
      </c>
      <c r="D2477" s="30">
        <v>0</v>
      </c>
      <c r="F2477" s="30">
        <f t="shared" ref="F2477:H2477" si="2482">+F2478</f>
        <v>0</v>
      </c>
      <c r="G2477" s="30">
        <f t="shared" si="2482"/>
        <v>0</v>
      </c>
      <c r="H2477" s="30">
        <f t="shared" si="2482"/>
        <v>0</v>
      </c>
      <c r="I2477" s="34">
        <v>3</v>
      </c>
      <c r="J2477" s="26"/>
    </row>
    <row r="2478" spans="1:10">
      <c r="A2478" s="212">
        <v>3111</v>
      </c>
      <c r="B2478" s="216" t="s">
        <v>46</v>
      </c>
      <c r="C2478" s="29"/>
      <c r="D2478" s="175">
        <v>0</v>
      </c>
      <c r="F2478" s="175"/>
      <c r="G2478" s="175"/>
      <c r="H2478" s="175"/>
      <c r="I2478" s="34">
        <v>4</v>
      </c>
      <c r="J2478" s="26"/>
    </row>
    <row r="2479" spans="1:10">
      <c r="A2479" s="210">
        <v>313</v>
      </c>
      <c r="B2479" s="211" t="s">
        <v>48</v>
      </c>
      <c r="C2479" s="30">
        <f t="shared" ref="C2479" si="2483">+C2480</f>
        <v>0</v>
      </c>
      <c r="D2479" s="30">
        <v>0</v>
      </c>
      <c r="F2479" s="30">
        <f t="shared" ref="F2479:H2479" si="2484">+F2480</f>
        <v>0</v>
      </c>
      <c r="G2479" s="30">
        <f t="shared" si="2484"/>
        <v>0</v>
      </c>
      <c r="H2479" s="30">
        <f t="shared" si="2484"/>
        <v>0</v>
      </c>
      <c r="I2479" s="34">
        <v>3</v>
      </c>
      <c r="J2479" s="26"/>
    </row>
    <row r="2480" spans="1:10">
      <c r="A2480" s="212">
        <v>3132</v>
      </c>
      <c r="B2480" s="216" t="s">
        <v>49</v>
      </c>
      <c r="C2480" s="29"/>
      <c r="D2480" s="175">
        <v>0</v>
      </c>
      <c r="F2480" s="175"/>
      <c r="G2480" s="175"/>
      <c r="H2480" s="175"/>
      <c r="I2480" s="34">
        <v>4</v>
      </c>
      <c r="J2480" s="26"/>
    </row>
    <row r="2481" spans="1:10">
      <c r="A2481" s="208">
        <v>32</v>
      </c>
      <c r="B2481" s="209" t="s">
        <v>16</v>
      </c>
      <c r="C2481" s="182">
        <f t="shared" ref="C2481" si="2485">+C2482+C2484</f>
        <v>0</v>
      </c>
      <c r="D2481" s="32">
        <v>0</v>
      </c>
      <c r="F2481" s="32">
        <f t="shared" ref="F2481:G2481" si="2486">+F2482+F2484</f>
        <v>0</v>
      </c>
      <c r="G2481" s="32">
        <f t="shared" si="2486"/>
        <v>0</v>
      </c>
      <c r="H2481" s="32">
        <f t="shared" ref="H2481" si="2487">+H2482+H2484</f>
        <v>0</v>
      </c>
      <c r="I2481" s="34">
        <v>2</v>
      </c>
      <c r="J2481" s="26"/>
    </row>
    <row r="2482" spans="1:10">
      <c r="A2482" s="210">
        <v>321</v>
      </c>
      <c r="B2482" s="211" t="s">
        <v>27</v>
      </c>
      <c r="C2482" s="30">
        <f t="shared" ref="C2482" si="2488">+C2483</f>
        <v>0</v>
      </c>
      <c r="D2482" s="30">
        <v>0</v>
      </c>
      <c r="F2482" s="30">
        <f t="shared" ref="F2482:H2482" si="2489">+F2483</f>
        <v>0</v>
      </c>
      <c r="G2482" s="30">
        <f t="shared" si="2489"/>
        <v>0</v>
      </c>
      <c r="H2482" s="30">
        <f t="shared" si="2489"/>
        <v>0</v>
      </c>
      <c r="I2482" s="34">
        <v>3</v>
      </c>
      <c r="J2482" s="26"/>
    </row>
    <row r="2483" spans="1:10">
      <c r="A2483" s="212">
        <v>3211</v>
      </c>
      <c r="B2483" s="216" t="s">
        <v>28</v>
      </c>
      <c r="C2483" s="29"/>
      <c r="D2483" s="175">
        <v>0</v>
      </c>
      <c r="F2483" s="175"/>
      <c r="G2483" s="175"/>
      <c r="H2483" s="175"/>
      <c r="I2483" s="34">
        <v>4</v>
      </c>
      <c r="J2483" s="26"/>
    </row>
    <row r="2484" spans="1:10">
      <c r="A2484" s="210">
        <v>322</v>
      </c>
      <c r="B2484" s="211" t="s">
        <v>42</v>
      </c>
      <c r="C2484" s="30">
        <f t="shared" ref="C2484" si="2490">+C2485</f>
        <v>0</v>
      </c>
      <c r="D2484" s="30">
        <v>0</v>
      </c>
      <c r="F2484" s="30">
        <f t="shared" ref="F2484:H2484" si="2491">+F2485</f>
        <v>0</v>
      </c>
      <c r="G2484" s="30">
        <f t="shared" si="2491"/>
        <v>0</v>
      </c>
      <c r="H2484" s="30">
        <f t="shared" si="2491"/>
        <v>0</v>
      </c>
      <c r="I2484" s="34">
        <v>3</v>
      </c>
      <c r="J2484" s="26"/>
    </row>
    <row r="2485" spans="1:10">
      <c r="A2485" s="212">
        <v>3221</v>
      </c>
      <c r="B2485" s="216" t="s">
        <v>43</v>
      </c>
      <c r="C2485" s="29"/>
      <c r="D2485" s="175">
        <v>0</v>
      </c>
      <c r="F2485" s="175"/>
      <c r="G2485" s="175"/>
      <c r="H2485" s="175"/>
      <c r="I2485" s="34">
        <v>4</v>
      </c>
      <c r="J2485" s="26"/>
    </row>
    <row r="2486" spans="1:10" ht="28.5">
      <c r="A2486" s="208">
        <v>42</v>
      </c>
      <c r="B2486" s="209" t="s">
        <v>30</v>
      </c>
      <c r="C2486" s="182">
        <f t="shared" ref="C2486" si="2492">+C2487</f>
        <v>0</v>
      </c>
      <c r="D2486" s="32">
        <v>0</v>
      </c>
      <c r="F2486" s="32">
        <f t="shared" ref="F2486:H2486" si="2493">+F2487</f>
        <v>0</v>
      </c>
      <c r="G2486" s="32">
        <f t="shared" si="2493"/>
        <v>0</v>
      </c>
      <c r="H2486" s="32">
        <f t="shared" si="2493"/>
        <v>0</v>
      </c>
      <c r="I2486" s="34">
        <v>2</v>
      </c>
      <c r="J2486" s="26"/>
    </row>
    <row r="2487" spans="1:10">
      <c r="A2487" s="210">
        <v>422</v>
      </c>
      <c r="B2487" s="211" t="s">
        <v>57</v>
      </c>
      <c r="C2487" s="30">
        <f t="shared" ref="C2487" si="2494">+C2488+C2489</f>
        <v>0</v>
      </c>
      <c r="D2487" s="30">
        <v>0</v>
      </c>
      <c r="F2487" s="30">
        <f t="shared" ref="F2487:G2487" si="2495">+F2488+F2489</f>
        <v>0</v>
      </c>
      <c r="G2487" s="30">
        <f t="shared" si="2495"/>
        <v>0</v>
      </c>
      <c r="H2487" s="30">
        <f t="shared" ref="H2487" si="2496">+H2488+H2489</f>
        <v>0</v>
      </c>
      <c r="I2487" s="34">
        <v>3</v>
      </c>
      <c r="J2487" s="26"/>
    </row>
    <row r="2488" spans="1:10">
      <c r="A2488" s="212">
        <v>4221</v>
      </c>
      <c r="B2488" s="216" t="s">
        <v>65</v>
      </c>
      <c r="C2488" s="29"/>
      <c r="D2488" s="175">
        <v>0</v>
      </c>
      <c r="F2488" s="175"/>
      <c r="G2488" s="175"/>
      <c r="H2488" s="175"/>
      <c r="I2488" s="34">
        <v>4</v>
      </c>
      <c r="J2488" s="26"/>
    </row>
    <row r="2489" spans="1:10">
      <c r="A2489" s="212">
        <v>4227</v>
      </c>
      <c r="B2489" s="216" t="s">
        <v>88</v>
      </c>
      <c r="C2489" s="29"/>
      <c r="D2489" s="175">
        <v>0</v>
      </c>
      <c r="F2489" s="175"/>
      <c r="G2489" s="175"/>
      <c r="H2489" s="175"/>
      <c r="I2489" s="34">
        <v>4</v>
      </c>
      <c r="J2489" s="26"/>
    </row>
    <row r="2490" spans="1:10">
      <c r="A2490" s="206">
        <v>52</v>
      </c>
      <c r="B2490" s="207" t="s">
        <v>52</v>
      </c>
      <c r="C2490" s="31">
        <f t="shared" ref="C2490" si="2497">C2491+C2496+C2501</f>
        <v>0</v>
      </c>
      <c r="D2490" s="31">
        <v>0</v>
      </c>
      <c r="F2490" s="31">
        <f t="shared" ref="F2490:G2490" si="2498">F2491+F2496+F2501</f>
        <v>0</v>
      </c>
      <c r="G2490" s="31">
        <f t="shared" si="2498"/>
        <v>0</v>
      </c>
      <c r="H2490" s="31">
        <f t="shared" ref="H2490" si="2499">H2491+H2496+H2501</f>
        <v>0</v>
      </c>
      <c r="I2490" s="34" t="s">
        <v>53</v>
      </c>
      <c r="J2490" s="26"/>
    </row>
    <row r="2491" spans="1:10">
      <c r="A2491" s="208">
        <v>31</v>
      </c>
      <c r="B2491" s="209" t="s">
        <v>44</v>
      </c>
      <c r="C2491" s="182">
        <f t="shared" ref="C2491" si="2500">C2492+C2494</f>
        <v>0</v>
      </c>
      <c r="D2491" s="32">
        <v>0</v>
      </c>
      <c r="F2491" s="32">
        <f t="shared" ref="F2491:G2491" si="2501">F2492+F2494</f>
        <v>0</v>
      </c>
      <c r="G2491" s="32">
        <f t="shared" si="2501"/>
        <v>0</v>
      </c>
      <c r="H2491" s="32">
        <f t="shared" ref="H2491" si="2502">H2492+H2494</f>
        <v>0</v>
      </c>
      <c r="I2491" s="34">
        <v>2</v>
      </c>
      <c r="J2491" s="26"/>
    </row>
    <row r="2492" spans="1:10">
      <c r="A2492" s="210">
        <v>311</v>
      </c>
      <c r="B2492" s="211" t="s">
        <v>45</v>
      </c>
      <c r="C2492" s="30">
        <f t="shared" ref="C2492" si="2503">C2493</f>
        <v>0</v>
      </c>
      <c r="D2492" s="30">
        <v>0</v>
      </c>
      <c r="F2492" s="30">
        <f t="shared" ref="F2492:H2492" si="2504">F2493</f>
        <v>0</v>
      </c>
      <c r="G2492" s="30">
        <f t="shared" si="2504"/>
        <v>0</v>
      </c>
      <c r="H2492" s="30">
        <f t="shared" si="2504"/>
        <v>0</v>
      </c>
      <c r="I2492" s="34">
        <v>3</v>
      </c>
      <c r="J2492" s="26"/>
    </row>
    <row r="2493" spans="1:10">
      <c r="A2493" s="212">
        <v>3111</v>
      </c>
      <c r="B2493" s="216" t="s">
        <v>46</v>
      </c>
      <c r="C2493" s="29"/>
      <c r="D2493" s="175">
        <v>0</v>
      </c>
      <c r="F2493" s="175"/>
      <c r="G2493" s="175"/>
      <c r="H2493" s="175"/>
      <c r="I2493" s="34">
        <v>4</v>
      </c>
      <c r="J2493" s="26"/>
    </row>
    <row r="2494" spans="1:10">
      <c r="A2494" s="210">
        <v>313</v>
      </c>
      <c r="B2494" s="211" t="s">
        <v>48</v>
      </c>
      <c r="C2494" s="30">
        <f t="shared" ref="C2494" si="2505">C2495</f>
        <v>0</v>
      </c>
      <c r="D2494" s="30">
        <v>0</v>
      </c>
      <c r="F2494" s="30">
        <f t="shared" ref="F2494:H2494" si="2506">F2495</f>
        <v>0</v>
      </c>
      <c r="G2494" s="30">
        <f t="shared" si="2506"/>
        <v>0</v>
      </c>
      <c r="H2494" s="30">
        <f t="shared" si="2506"/>
        <v>0</v>
      </c>
      <c r="I2494" s="34">
        <v>3</v>
      </c>
      <c r="J2494" s="26"/>
    </row>
    <row r="2495" spans="1:10">
      <c r="A2495" s="212">
        <v>3132</v>
      </c>
      <c r="B2495" s="216" t="s">
        <v>49</v>
      </c>
      <c r="C2495" s="29"/>
      <c r="D2495" s="175">
        <v>0</v>
      </c>
      <c r="F2495" s="175"/>
      <c r="G2495" s="175"/>
      <c r="H2495" s="175"/>
      <c r="I2495" s="34">
        <v>4</v>
      </c>
      <c r="J2495" s="26"/>
    </row>
    <row r="2496" spans="1:10">
      <c r="A2496" s="208">
        <v>32</v>
      </c>
      <c r="B2496" s="209" t="s">
        <v>16</v>
      </c>
      <c r="C2496" s="182">
        <f t="shared" ref="C2496" si="2507">C2497+C2499</f>
        <v>0</v>
      </c>
      <c r="D2496" s="32">
        <v>0</v>
      </c>
      <c r="F2496" s="32">
        <f t="shared" ref="F2496:G2496" si="2508">F2497+F2499</f>
        <v>0</v>
      </c>
      <c r="G2496" s="32">
        <f t="shared" si="2508"/>
        <v>0</v>
      </c>
      <c r="H2496" s="32">
        <f t="shared" ref="H2496" si="2509">H2497+H2499</f>
        <v>0</v>
      </c>
      <c r="I2496" s="34">
        <v>2</v>
      </c>
      <c r="J2496" s="26"/>
    </row>
    <row r="2497" spans="1:10">
      <c r="A2497" s="210">
        <v>321</v>
      </c>
      <c r="B2497" s="211" t="s">
        <v>27</v>
      </c>
      <c r="C2497" s="30">
        <f t="shared" ref="C2497" si="2510">C2498</f>
        <v>0</v>
      </c>
      <c r="D2497" s="30">
        <v>0</v>
      </c>
      <c r="F2497" s="30">
        <f t="shared" ref="F2497:H2497" si="2511">F2498</f>
        <v>0</v>
      </c>
      <c r="G2497" s="30">
        <f t="shared" si="2511"/>
        <v>0</v>
      </c>
      <c r="H2497" s="30">
        <f t="shared" si="2511"/>
        <v>0</v>
      </c>
      <c r="I2497" s="34">
        <v>3</v>
      </c>
      <c r="J2497" s="26"/>
    </row>
    <row r="2498" spans="1:10">
      <c r="A2498" s="212">
        <v>3211</v>
      </c>
      <c r="B2498" s="216" t="s">
        <v>28</v>
      </c>
      <c r="C2498" s="29"/>
      <c r="D2498" s="175">
        <v>0</v>
      </c>
      <c r="F2498" s="175"/>
      <c r="G2498" s="175"/>
      <c r="H2498" s="175"/>
      <c r="I2498" s="34">
        <v>4</v>
      </c>
      <c r="J2498" s="26"/>
    </row>
    <row r="2499" spans="1:10">
      <c r="A2499" s="210">
        <v>322</v>
      </c>
      <c r="B2499" s="211" t="s">
        <v>42</v>
      </c>
      <c r="C2499" s="30">
        <f t="shared" ref="C2499" si="2512">C2500</f>
        <v>0</v>
      </c>
      <c r="D2499" s="30">
        <v>0</v>
      </c>
      <c r="F2499" s="30">
        <f t="shared" ref="F2499:H2499" si="2513">F2500</f>
        <v>0</v>
      </c>
      <c r="G2499" s="30">
        <f t="shared" si="2513"/>
        <v>0</v>
      </c>
      <c r="H2499" s="30">
        <f t="shared" si="2513"/>
        <v>0</v>
      </c>
      <c r="I2499" s="34">
        <v>3</v>
      </c>
      <c r="J2499" s="26"/>
    </row>
    <row r="2500" spans="1:10">
      <c r="A2500" s="212">
        <v>3221</v>
      </c>
      <c r="B2500" s="216" t="s">
        <v>43</v>
      </c>
      <c r="C2500" s="29"/>
      <c r="D2500" s="175">
        <v>0</v>
      </c>
      <c r="F2500" s="175"/>
      <c r="G2500" s="175"/>
      <c r="H2500" s="175"/>
      <c r="I2500" s="34">
        <v>4</v>
      </c>
      <c r="J2500" s="26"/>
    </row>
    <row r="2501" spans="1:10" ht="28.5">
      <c r="A2501" s="208">
        <v>42</v>
      </c>
      <c r="B2501" s="209" t="s">
        <v>30</v>
      </c>
      <c r="C2501" s="182">
        <f t="shared" ref="C2501:C2502" si="2514">C2502</f>
        <v>0</v>
      </c>
      <c r="D2501" s="32">
        <v>0</v>
      </c>
      <c r="F2501" s="32">
        <f t="shared" ref="F2501:H2502" si="2515">F2502</f>
        <v>0</v>
      </c>
      <c r="G2501" s="32">
        <f t="shared" si="2515"/>
        <v>0</v>
      </c>
      <c r="H2501" s="32">
        <f t="shared" si="2515"/>
        <v>0</v>
      </c>
      <c r="I2501" s="34">
        <v>2</v>
      </c>
      <c r="J2501" s="26"/>
    </row>
    <row r="2502" spans="1:10">
      <c r="A2502" s="210">
        <v>422</v>
      </c>
      <c r="B2502" s="211" t="s">
        <v>57</v>
      </c>
      <c r="C2502" s="30">
        <f t="shared" si="2514"/>
        <v>0</v>
      </c>
      <c r="D2502" s="30">
        <v>0</v>
      </c>
      <c r="F2502" s="30">
        <f t="shared" si="2515"/>
        <v>0</v>
      </c>
      <c r="G2502" s="30">
        <f t="shared" si="2515"/>
        <v>0</v>
      </c>
      <c r="H2502" s="30">
        <f t="shared" si="2515"/>
        <v>0</v>
      </c>
      <c r="I2502" s="34">
        <v>3</v>
      </c>
      <c r="J2502" s="26"/>
    </row>
    <row r="2503" spans="1:10">
      <c r="A2503" s="212">
        <v>4221</v>
      </c>
      <c r="B2503" s="216" t="s">
        <v>65</v>
      </c>
      <c r="C2503" s="29"/>
      <c r="D2503" s="175">
        <v>0</v>
      </c>
      <c r="F2503" s="175"/>
      <c r="G2503" s="175"/>
      <c r="H2503" s="175"/>
      <c r="I2503" s="34">
        <v>4</v>
      </c>
      <c r="J2503" s="26"/>
    </row>
    <row r="2504" spans="1:10">
      <c r="A2504" s="212">
        <v>4227</v>
      </c>
      <c r="B2504" s="216" t="s">
        <v>88</v>
      </c>
      <c r="C2504" s="29"/>
      <c r="D2504" s="175">
        <v>0</v>
      </c>
      <c r="F2504" s="175"/>
      <c r="G2504" s="175"/>
      <c r="H2504" s="175"/>
      <c r="I2504" s="34">
        <v>4</v>
      </c>
      <c r="J2504" s="26"/>
    </row>
    <row r="2505" spans="1:10" ht="25.9" customHeight="1">
      <c r="A2505" s="200">
        <v>3605</v>
      </c>
      <c r="B2505" s="365" t="s">
        <v>125</v>
      </c>
      <c r="C2505" s="202">
        <f>C2506+C2726</f>
        <v>188772682</v>
      </c>
      <c r="D2505" s="202">
        <v>205697574</v>
      </c>
      <c r="F2505" s="202">
        <f>F2506+F2726</f>
        <v>0</v>
      </c>
      <c r="G2505" s="202">
        <f>G2506+G2726</f>
        <v>0</v>
      </c>
      <c r="H2505" s="202">
        <f>H2506+H2726</f>
        <v>0</v>
      </c>
      <c r="I2505" s="34" t="s">
        <v>7</v>
      </c>
      <c r="J2505" s="362"/>
    </row>
    <row r="2506" spans="1:10">
      <c r="A2506" s="203" t="s">
        <v>228</v>
      </c>
      <c r="B2506" s="204" t="s">
        <v>107</v>
      </c>
      <c r="C2506" s="205">
        <f>C2509+C2513+C2569+C2642+C2681+C2719</f>
        <v>188772682</v>
      </c>
      <c r="D2506" s="205">
        <v>205697574</v>
      </c>
      <c r="F2506" s="205">
        <f>F2507+F2513+F2569+F2642+F2681+F2719</f>
        <v>0</v>
      </c>
      <c r="G2506" s="205">
        <f>G2507+G2513+G2569+G2642+G2681+G2719</f>
        <v>0</v>
      </c>
      <c r="H2506" s="205">
        <f>H2507+H2513+H2569+H2642+H2681+H2719</f>
        <v>0</v>
      </c>
      <c r="I2506" s="34" t="s">
        <v>8</v>
      </c>
      <c r="J2506" s="359"/>
    </row>
    <row r="2507" spans="1:10">
      <c r="A2507" s="206">
        <v>11</v>
      </c>
      <c r="B2507" s="207" t="s">
        <v>14</v>
      </c>
      <c r="C2507" s="31" t="e">
        <f>C2509+#REF!</f>
        <v>#REF!</v>
      </c>
      <c r="D2507" s="960">
        <v>728301</v>
      </c>
      <c r="F2507" s="960">
        <f t="shared" ref="F2507:H2507" si="2516">F2508</f>
        <v>0</v>
      </c>
      <c r="G2507" s="960">
        <f t="shared" si="2516"/>
        <v>0</v>
      </c>
      <c r="H2507" s="960">
        <f t="shared" si="2516"/>
        <v>0</v>
      </c>
      <c r="I2507" s="34" t="s">
        <v>15</v>
      </c>
      <c r="J2507" s="26"/>
    </row>
    <row r="2508" spans="1:10">
      <c r="A2508" s="208">
        <v>32</v>
      </c>
      <c r="B2508" s="208"/>
      <c r="C2508" s="208"/>
      <c r="D2508" s="961">
        <v>728301</v>
      </c>
      <c r="F2508" s="961">
        <f t="shared" ref="F2508:G2508" si="2517">F2509+F2511</f>
        <v>0</v>
      </c>
      <c r="G2508" s="961">
        <f t="shared" si="2517"/>
        <v>0</v>
      </c>
      <c r="H2508" s="961">
        <f t="shared" ref="H2508" si="2518">H2509+H2511</f>
        <v>0</v>
      </c>
      <c r="I2508" s="870">
        <v>2</v>
      </c>
      <c r="J2508" s="751"/>
    </row>
    <row r="2509" spans="1:10">
      <c r="A2509" s="210">
        <v>322</v>
      </c>
      <c r="B2509" s="211" t="s">
        <v>42</v>
      </c>
      <c r="C2509" s="30">
        <f t="shared" ref="C2509" si="2519">C2510</f>
        <v>103231</v>
      </c>
      <c r="D2509" s="30">
        <v>103231</v>
      </c>
      <c r="F2509" s="30">
        <f t="shared" ref="F2509:H2509" si="2520">F2510</f>
        <v>0</v>
      </c>
      <c r="G2509" s="30">
        <f t="shared" si="2520"/>
        <v>0</v>
      </c>
      <c r="H2509" s="30">
        <f t="shared" si="2520"/>
        <v>0</v>
      </c>
      <c r="I2509" s="34">
        <v>3</v>
      </c>
      <c r="J2509" s="26"/>
    </row>
    <row r="2510" spans="1:10">
      <c r="A2510" s="212">
        <v>3222</v>
      </c>
      <c r="B2510" s="216" t="s">
        <v>91</v>
      </c>
      <c r="C2510" s="29">
        <v>103231</v>
      </c>
      <c r="D2510" s="175">
        <v>103231</v>
      </c>
      <c r="F2510" s="175"/>
      <c r="G2510" s="175"/>
      <c r="H2510" s="175"/>
      <c r="I2510" s="34">
        <v>4</v>
      </c>
      <c r="J2510" s="26"/>
    </row>
    <row r="2511" spans="1:10">
      <c r="A2511" s="210">
        <v>329</v>
      </c>
      <c r="B2511" s="211" t="s">
        <v>23</v>
      </c>
      <c r="C2511" s="865"/>
      <c r="D2511" s="864">
        <v>625070</v>
      </c>
      <c r="F2511" s="864">
        <f t="shared" ref="F2511:H2511" si="2521">F2512</f>
        <v>0</v>
      </c>
      <c r="G2511" s="864">
        <f t="shared" si="2521"/>
        <v>0</v>
      </c>
      <c r="H2511" s="864">
        <f t="shared" si="2521"/>
        <v>0</v>
      </c>
      <c r="I2511" s="870">
        <v>3</v>
      </c>
      <c r="J2511" s="751"/>
    </row>
    <row r="2512" spans="1:10">
      <c r="A2512" s="212">
        <v>3292</v>
      </c>
      <c r="B2512" s="216" t="s">
        <v>112</v>
      </c>
      <c r="C2512" s="868"/>
      <c r="D2512" s="863">
        <v>625070</v>
      </c>
      <c r="F2512" s="863"/>
      <c r="G2512" s="863"/>
      <c r="H2512" s="863"/>
      <c r="I2512" s="870">
        <v>4</v>
      </c>
      <c r="J2512" s="751"/>
    </row>
    <row r="2513" spans="1:10">
      <c r="A2513" s="206">
        <v>31</v>
      </c>
      <c r="B2513" s="207" t="s">
        <v>63</v>
      </c>
      <c r="C2513" s="31">
        <f t="shared" ref="C2513" si="2522">C2514+C2517+C2537+C2542+C2545+C2550+C2553+C2566</f>
        <v>744000</v>
      </c>
      <c r="D2513" s="31">
        <v>682700</v>
      </c>
      <c r="F2513" s="31">
        <f t="shared" ref="F2513:G2513" si="2523">F2514+F2517+F2537+F2542+F2545+F2550+F2553+F2566</f>
        <v>0</v>
      </c>
      <c r="G2513" s="31">
        <f t="shared" si="2523"/>
        <v>0</v>
      </c>
      <c r="H2513" s="31">
        <f t="shared" ref="H2513" si="2524">H2514+H2517+H2537+H2542+H2545+H2550+H2553+H2566</f>
        <v>0</v>
      </c>
      <c r="I2513" s="34" t="s">
        <v>64</v>
      </c>
      <c r="J2513" s="362"/>
    </row>
    <row r="2514" spans="1:10">
      <c r="A2514" s="208">
        <v>31</v>
      </c>
      <c r="B2514" s="209" t="s">
        <v>44</v>
      </c>
      <c r="C2514" s="182">
        <f t="shared" ref="C2514:C2515" si="2525">C2515</f>
        <v>355200</v>
      </c>
      <c r="D2514" s="32">
        <v>502400</v>
      </c>
      <c r="F2514" s="32">
        <f t="shared" ref="F2514:H2515" si="2526">F2515</f>
        <v>0</v>
      </c>
      <c r="G2514" s="32">
        <f t="shared" si="2526"/>
        <v>0</v>
      </c>
      <c r="H2514" s="32">
        <f t="shared" si="2526"/>
        <v>0</v>
      </c>
      <c r="I2514" s="34">
        <v>2</v>
      </c>
      <c r="J2514" s="26"/>
    </row>
    <row r="2515" spans="1:10">
      <c r="A2515" s="210">
        <v>311</v>
      </c>
      <c r="B2515" s="211" t="s">
        <v>45</v>
      </c>
      <c r="C2515" s="30">
        <f t="shared" si="2525"/>
        <v>355200</v>
      </c>
      <c r="D2515" s="30">
        <v>502400</v>
      </c>
      <c r="F2515" s="30">
        <f t="shared" si="2526"/>
        <v>0</v>
      </c>
      <c r="G2515" s="30">
        <f t="shared" si="2526"/>
        <v>0</v>
      </c>
      <c r="H2515" s="30">
        <f t="shared" si="2526"/>
        <v>0</v>
      </c>
      <c r="I2515" s="34">
        <v>3</v>
      </c>
      <c r="J2515" s="26"/>
    </row>
    <row r="2516" spans="1:10">
      <c r="A2516" s="212">
        <v>3114</v>
      </c>
      <c r="B2516" s="216" t="s">
        <v>47</v>
      </c>
      <c r="C2516" s="29">
        <v>355200</v>
      </c>
      <c r="D2516" s="175">
        <v>502400</v>
      </c>
      <c r="F2516" s="175"/>
      <c r="G2516" s="175"/>
      <c r="H2516" s="175"/>
      <c r="I2516" s="34">
        <v>4</v>
      </c>
      <c r="J2516" s="26"/>
    </row>
    <row r="2517" spans="1:10">
      <c r="A2517" s="208">
        <v>32</v>
      </c>
      <c r="B2517" s="209" t="s">
        <v>16</v>
      </c>
      <c r="C2517" s="182">
        <f t="shared" ref="C2517" si="2527">C2518+C2521+C2524+C2529</f>
        <v>207642</v>
      </c>
      <c r="D2517" s="32">
        <v>131142</v>
      </c>
      <c r="F2517" s="32">
        <f t="shared" ref="F2517:G2517" si="2528">F2518+F2521+F2524+F2529</f>
        <v>0</v>
      </c>
      <c r="G2517" s="32">
        <f t="shared" si="2528"/>
        <v>0</v>
      </c>
      <c r="H2517" s="32">
        <f t="shared" ref="H2517" si="2529">H2518+H2521+H2524+H2529</f>
        <v>0</v>
      </c>
      <c r="I2517" s="34">
        <v>2</v>
      </c>
      <c r="J2517" s="26"/>
    </row>
    <row r="2518" spans="1:10">
      <c r="A2518" s="210">
        <v>321</v>
      </c>
      <c r="B2518" s="211" t="s">
        <v>27</v>
      </c>
      <c r="C2518" s="30">
        <f t="shared" ref="C2518" si="2530">C2520</f>
        <v>63000</v>
      </c>
      <c r="D2518" s="30">
        <v>6000</v>
      </c>
      <c r="F2518" s="30">
        <f t="shared" ref="F2518:G2518" si="2531">F2520+F2519</f>
        <v>0</v>
      </c>
      <c r="G2518" s="30">
        <f t="shared" si="2531"/>
        <v>0</v>
      </c>
      <c r="H2518" s="30">
        <f t="shared" ref="H2518" si="2532">H2520+H2519</f>
        <v>0</v>
      </c>
      <c r="I2518" s="34">
        <v>3</v>
      </c>
      <c r="J2518" s="26"/>
    </row>
    <row r="2519" spans="1:10">
      <c r="A2519" s="248">
        <v>3211</v>
      </c>
      <c r="B2519" s="216" t="s">
        <v>28</v>
      </c>
      <c r="C2519" s="337"/>
      <c r="D2519" s="175">
        <v>3000</v>
      </c>
      <c r="F2519" s="337"/>
      <c r="G2519" s="337"/>
      <c r="H2519" s="337"/>
      <c r="I2519" s="73">
        <v>4</v>
      </c>
      <c r="J2519" s="228"/>
    </row>
    <row r="2520" spans="1:10">
      <c r="A2520" s="212">
        <v>3213</v>
      </c>
      <c r="B2520" s="216" t="s">
        <v>54</v>
      </c>
      <c r="C2520" s="29">
        <v>63000</v>
      </c>
      <c r="D2520" s="175">
        <v>3000</v>
      </c>
      <c r="F2520" s="175"/>
      <c r="G2520" s="175"/>
      <c r="H2520" s="175"/>
      <c r="I2520" s="34">
        <v>4</v>
      </c>
      <c r="J2520" s="26"/>
    </row>
    <row r="2521" spans="1:10">
      <c r="A2521" s="210">
        <v>322</v>
      </c>
      <c r="B2521" s="211" t="s">
        <v>42</v>
      </c>
      <c r="C2521" s="30">
        <f t="shared" ref="C2521" si="2533">C2523</f>
        <v>2000</v>
      </c>
      <c r="D2521" s="30">
        <v>4000</v>
      </c>
      <c r="F2521" s="30">
        <f t="shared" ref="F2521:G2521" si="2534">F2523+F2522</f>
        <v>0</v>
      </c>
      <c r="G2521" s="30">
        <f t="shared" si="2534"/>
        <v>0</v>
      </c>
      <c r="H2521" s="30">
        <f t="shared" ref="H2521" si="2535">H2523+H2522</f>
        <v>0</v>
      </c>
      <c r="I2521" s="34">
        <v>3</v>
      </c>
      <c r="J2521" s="26"/>
    </row>
    <row r="2522" spans="1:10">
      <c r="A2522" s="248">
        <v>3221</v>
      </c>
      <c r="B2522" s="216" t="s">
        <v>43</v>
      </c>
      <c r="C2522" s="337"/>
      <c r="D2522" s="175">
        <v>2000</v>
      </c>
      <c r="F2522" s="337"/>
      <c r="G2522" s="337"/>
      <c r="H2522" s="337"/>
      <c r="I2522" s="73">
        <v>4</v>
      </c>
      <c r="J2522" s="228"/>
    </row>
    <row r="2523" spans="1:10">
      <c r="A2523" s="212">
        <v>3222</v>
      </c>
      <c r="B2523" s="216" t="s">
        <v>91</v>
      </c>
      <c r="C2523" s="29">
        <v>2000</v>
      </c>
      <c r="D2523" s="175">
        <v>2000</v>
      </c>
      <c r="F2523" s="175"/>
      <c r="G2523" s="175"/>
      <c r="H2523" s="175"/>
      <c r="I2523" s="34">
        <v>4</v>
      </c>
      <c r="J2523" s="26"/>
    </row>
    <row r="2524" spans="1:10">
      <c r="A2524" s="210">
        <v>323</v>
      </c>
      <c r="B2524" s="211" t="s">
        <v>17</v>
      </c>
      <c r="C2524" s="30">
        <f t="shared" ref="C2524" si="2536">SUM(C2525:C2528)</f>
        <v>35492</v>
      </c>
      <c r="D2524" s="30">
        <v>105492</v>
      </c>
      <c r="F2524" s="30">
        <f t="shared" ref="F2524:G2524" si="2537">SUM(F2525:F2528)</f>
        <v>0</v>
      </c>
      <c r="G2524" s="30">
        <f t="shared" si="2537"/>
        <v>0</v>
      </c>
      <c r="H2524" s="30">
        <f t="shared" ref="H2524" si="2538">SUM(H2525:H2528)</f>
        <v>0</v>
      </c>
      <c r="I2524" s="34">
        <v>3</v>
      </c>
      <c r="J2524" s="26"/>
    </row>
    <row r="2525" spans="1:10">
      <c r="A2525" s="212">
        <v>3232</v>
      </c>
      <c r="B2525" s="216" t="s">
        <v>105</v>
      </c>
      <c r="C2525" s="29">
        <v>15584</v>
      </c>
      <c r="D2525" s="175">
        <v>33584</v>
      </c>
      <c r="F2525" s="175"/>
      <c r="G2525" s="175"/>
      <c r="H2525" s="175"/>
      <c r="I2525" s="34">
        <v>4</v>
      </c>
      <c r="J2525" s="26"/>
    </row>
    <row r="2526" spans="1:10">
      <c r="A2526" s="212">
        <v>3235</v>
      </c>
      <c r="B2526" s="216" t="s">
        <v>68</v>
      </c>
      <c r="C2526" s="29"/>
      <c r="D2526" s="175">
        <v>0</v>
      </c>
      <c r="F2526" s="175"/>
      <c r="G2526" s="175"/>
      <c r="H2526" s="175"/>
      <c r="I2526" s="34">
        <v>4</v>
      </c>
      <c r="J2526" s="26"/>
    </row>
    <row r="2527" spans="1:10">
      <c r="A2527" s="212">
        <v>3237</v>
      </c>
      <c r="B2527" s="216" t="s">
        <v>20</v>
      </c>
      <c r="C2527" s="29">
        <v>19908</v>
      </c>
      <c r="D2527" s="175">
        <v>64908</v>
      </c>
      <c r="F2527" s="175"/>
      <c r="G2527" s="175"/>
      <c r="H2527" s="175"/>
      <c r="I2527" s="34">
        <v>4</v>
      </c>
      <c r="J2527" s="26"/>
    </row>
    <row r="2528" spans="1:10">
      <c r="A2528" s="212">
        <v>3239</v>
      </c>
      <c r="B2528" s="216" t="s">
        <v>21</v>
      </c>
      <c r="C2528" s="29"/>
      <c r="D2528" s="175">
        <v>7000</v>
      </c>
      <c r="F2528" s="175"/>
      <c r="G2528" s="175"/>
      <c r="H2528" s="175"/>
      <c r="I2528" s="34">
        <v>4</v>
      </c>
      <c r="J2528" s="26"/>
    </row>
    <row r="2529" spans="1:10">
      <c r="A2529" s="210">
        <v>329</v>
      </c>
      <c r="B2529" s="211" t="s">
        <v>23</v>
      </c>
      <c r="C2529" s="30">
        <f t="shared" ref="C2529" si="2539">SUM(C2530:C2536)</f>
        <v>107150</v>
      </c>
      <c r="D2529" s="30">
        <v>15650</v>
      </c>
      <c r="F2529" s="30">
        <f t="shared" ref="F2529:G2529" si="2540">SUM(F2530:F2536)</f>
        <v>0</v>
      </c>
      <c r="G2529" s="30">
        <f t="shared" si="2540"/>
        <v>0</v>
      </c>
      <c r="H2529" s="30">
        <f t="shared" ref="H2529" si="2541">SUM(H2530:H2536)</f>
        <v>0</v>
      </c>
      <c r="I2529" s="34">
        <v>3</v>
      </c>
      <c r="J2529" s="26"/>
    </row>
    <row r="2530" spans="1:10" ht="28.5">
      <c r="A2530" s="212">
        <v>3291</v>
      </c>
      <c r="B2530" s="216" t="s">
        <v>24</v>
      </c>
      <c r="C2530" s="29"/>
      <c r="D2530" s="175">
        <v>0</v>
      </c>
      <c r="F2530" s="175"/>
      <c r="G2530" s="175"/>
      <c r="H2530" s="175"/>
      <c r="I2530" s="34">
        <v>4</v>
      </c>
      <c r="J2530" s="26"/>
    </row>
    <row r="2531" spans="1:10">
      <c r="A2531" s="212">
        <v>3292</v>
      </c>
      <c r="B2531" s="216" t="s">
        <v>112</v>
      </c>
      <c r="C2531" s="29"/>
      <c r="D2531" s="175">
        <v>0</v>
      </c>
      <c r="F2531" s="175"/>
      <c r="G2531" s="175"/>
      <c r="H2531" s="175"/>
      <c r="I2531" s="34">
        <v>4</v>
      </c>
      <c r="J2531" s="26"/>
    </row>
    <row r="2532" spans="1:10">
      <c r="A2532" s="212">
        <v>3293</v>
      </c>
      <c r="B2532" s="216" t="s">
        <v>29</v>
      </c>
      <c r="C2532" s="29"/>
      <c r="D2532" s="175">
        <v>8500</v>
      </c>
      <c r="F2532" s="175"/>
      <c r="G2532" s="175"/>
      <c r="H2532" s="175"/>
      <c r="I2532" s="34">
        <v>4</v>
      </c>
      <c r="J2532" s="26"/>
    </row>
    <row r="2533" spans="1:10">
      <c r="A2533" s="212">
        <v>3294</v>
      </c>
      <c r="B2533" s="216" t="s">
        <v>55</v>
      </c>
      <c r="C2533" s="29"/>
      <c r="D2533" s="175">
        <v>0</v>
      </c>
      <c r="F2533" s="175"/>
      <c r="G2533" s="175"/>
      <c r="H2533" s="175"/>
      <c r="I2533" s="34">
        <v>4</v>
      </c>
      <c r="J2533" s="26"/>
    </row>
    <row r="2534" spans="1:10">
      <c r="A2534" s="212">
        <v>3295</v>
      </c>
      <c r="B2534" s="216" t="s">
        <v>113</v>
      </c>
      <c r="C2534" s="29">
        <v>27000</v>
      </c>
      <c r="D2534" s="175">
        <v>2000</v>
      </c>
      <c r="F2534" s="175"/>
      <c r="G2534" s="175"/>
      <c r="H2534" s="175"/>
      <c r="I2534" s="34">
        <v>4</v>
      </c>
      <c r="J2534" s="26"/>
    </row>
    <row r="2535" spans="1:10">
      <c r="A2535" s="212">
        <v>3296</v>
      </c>
      <c r="B2535" s="216" t="s">
        <v>120</v>
      </c>
      <c r="C2535" s="29">
        <v>80000</v>
      </c>
      <c r="D2535" s="175">
        <v>5000</v>
      </c>
      <c r="F2535" s="175"/>
      <c r="G2535" s="175"/>
      <c r="H2535" s="175"/>
      <c r="I2535" s="34">
        <v>4</v>
      </c>
      <c r="J2535" s="26"/>
    </row>
    <row r="2536" spans="1:10">
      <c r="A2536" s="212">
        <v>3299</v>
      </c>
      <c r="B2536" s="216" t="s">
        <v>23</v>
      </c>
      <c r="C2536" s="29">
        <v>150</v>
      </c>
      <c r="D2536" s="175">
        <v>150</v>
      </c>
      <c r="F2536" s="175"/>
      <c r="G2536" s="175"/>
      <c r="H2536" s="175"/>
      <c r="I2536" s="34">
        <v>4</v>
      </c>
      <c r="J2536" s="26"/>
    </row>
    <row r="2537" spans="1:10">
      <c r="A2537" s="208">
        <v>34</v>
      </c>
      <c r="B2537" s="209" t="s">
        <v>114</v>
      </c>
      <c r="C2537" s="182">
        <f t="shared" ref="C2537" si="2542">C2538</f>
        <v>138421</v>
      </c>
      <c r="D2537" s="32">
        <v>38421</v>
      </c>
      <c r="F2537" s="32">
        <f t="shared" ref="F2537:H2537" si="2543">F2538</f>
        <v>0</v>
      </c>
      <c r="G2537" s="32">
        <f t="shared" si="2543"/>
        <v>0</v>
      </c>
      <c r="H2537" s="32">
        <f t="shared" si="2543"/>
        <v>0</v>
      </c>
      <c r="I2537" s="34">
        <v>2</v>
      </c>
      <c r="J2537" s="26"/>
    </row>
    <row r="2538" spans="1:10">
      <c r="A2538" s="210">
        <v>343</v>
      </c>
      <c r="B2538" s="211" t="s">
        <v>115</v>
      </c>
      <c r="C2538" s="30">
        <f t="shared" ref="C2538" si="2544">SUM(C2539:C2541)</f>
        <v>138421</v>
      </c>
      <c r="D2538" s="30">
        <v>38421</v>
      </c>
      <c r="F2538" s="30">
        <f t="shared" ref="F2538:G2538" si="2545">SUM(F2539:F2541)</f>
        <v>0</v>
      </c>
      <c r="G2538" s="30">
        <f t="shared" si="2545"/>
        <v>0</v>
      </c>
      <c r="H2538" s="30">
        <f t="shared" ref="H2538" si="2546">SUM(H2539:H2541)</f>
        <v>0</v>
      </c>
      <c r="I2538" s="34">
        <v>3</v>
      </c>
      <c r="J2538" s="26"/>
    </row>
    <row r="2539" spans="1:10">
      <c r="A2539" s="212">
        <v>3431</v>
      </c>
      <c r="B2539" s="216" t="s">
        <v>116</v>
      </c>
      <c r="C2539" s="29">
        <v>5000</v>
      </c>
      <c r="D2539" s="175">
        <v>5000</v>
      </c>
      <c r="F2539" s="175"/>
      <c r="G2539" s="175"/>
      <c r="H2539" s="175"/>
      <c r="I2539" s="34">
        <v>4</v>
      </c>
      <c r="J2539" s="26"/>
    </row>
    <row r="2540" spans="1:10" ht="28.5">
      <c r="A2540" s="212">
        <v>3432</v>
      </c>
      <c r="B2540" s="216" t="s">
        <v>135</v>
      </c>
      <c r="C2540" s="29">
        <v>100</v>
      </c>
      <c r="D2540" s="175">
        <v>100</v>
      </c>
      <c r="F2540" s="175"/>
      <c r="G2540" s="175"/>
      <c r="H2540" s="175"/>
      <c r="I2540" s="34">
        <v>4</v>
      </c>
      <c r="J2540" s="26"/>
    </row>
    <row r="2541" spans="1:10">
      <c r="A2541" s="212">
        <v>3433</v>
      </c>
      <c r="B2541" s="216" t="s">
        <v>117</v>
      </c>
      <c r="C2541" s="29">
        <v>133321</v>
      </c>
      <c r="D2541" s="175">
        <v>33321</v>
      </c>
      <c r="F2541" s="175"/>
      <c r="G2541" s="175"/>
      <c r="H2541" s="175"/>
      <c r="I2541" s="34">
        <v>4</v>
      </c>
      <c r="J2541" s="26"/>
    </row>
    <row r="2542" spans="1:10" ht="28.5">
      <c r="A2542" s="208">
        <v>37</v>
      </c>
      <c r="B2542" s="209" t="s">
        <v>34</v>
      </c>
      <c r="C2542" s="182">
        <f t="shared" ref="C2542:C2543" si="2547">C2543</f>
        <v>0</v>
      </c>
      <c r="D2542" s="32">
        <v>0</v>
      </c>
      <c r="F2542" s="32">
        <f t="shared" ref="F2542:H2543" si="2548">F2543</f>
        <v>0</v>
      </c>
      <c r="G2542" s="32">
        <f t="shared" si="2548"/>
        <v>0</v>
      </c>
      <c r="H2542" s="32">
        <f t="shared" si="2548"/>
        <v>0</v>
      </c>
      <c r="I2542" s="34">
        <v>2</v>
      </c>
      <c r="J2542" s="26"/>
    </row>
    <row r="2543" spans="1:10" ht="28.5">
      <c r="A2543" s="210">
        <v>372</v>
      </c>
      <c r="B2543" s="211" t="s">
        <v>35</v>
      </c>
      <c r="C2543" s="30">
        <f t="shared" si="2547"/>
        <v>0</v>
      </c>
      <c r="D2543" s="30">
        <v>0</v>
      </c>
      <c r="F2543" s="30">
        <f t="shared" si="2548"/>
        <v>0</v>
      </c>
      <c r="G2543" s="30">
        <f t="shared" si="2548"/>
        <v>0</v>
      </c>
      <c r="H2543" s="30">
        <f t="shared" si="2548"/>
        <v>0</v>
      </c>
      <c r="I2543" s="34">
        <v>3</v>
      </c>
      <c r="J2543" s="26"/>
    </row>
    <row r="2544" spans="1:10">
      <c r="A2544" s="212">
        <v>3721</v>
      </c>
      <c r="B2544" s="216" t="s">
        <v>69</v>
      </c>
      <c r="C2544" s="29"/>
      <c r="D2544" s="175">
        <v>0</v>
      </c>
      <c r="F2544" s="175"/>
      <c r="G2544" s="175"/>
      <c r="H2544" s="175"/>
      <c r="I2544" s="34">
        <v>4</v>
      </c>
      <c r="J2544" s="26"/>
    </row>
    <row r="2545" spans="1:10">
      <c r="A2545" s="208">
        <v>38</v>
      </c>
      <c r="B2545" s="209" t="s">
        <v>11</v>
      </c>
      <c r="C2545" s="182">
        <f t="shared" ref="C2545" si="2549">C2546</f>
        <v>42737</v>
      </c>
      <c r="D2545" s="32">
        <v>10737</v>
      </c>
      <c r="F2545" s="32">
        <f t="shared" ref="F2545:H2545" si="2550">F2546</f>
        <v>0</v>
      </c>
      <c r="G2545" s="32">
        <f t="shared" si="2550"/>
        <v>0</v>
      </c>
      <c r="H2545" s="32">
        <f t="shared" si="2550"/>
        <v>0</v>
      </c>
      <c r="I2545" s="34">
        <v>2</v>
      </c>
      <c r="J2545" s="26"/>
    </row>
    <row r="2546" spans="1:10">
      <c r="A2546" s="210">
        <v>383</v>
      </c>
      <c r="B2546" s="211" t="s">
        <v>121</v>
      </c>
      <c r="C2546" s="30">
        <f t="shared" ref="C2546" si="2551">SUM(C2547:C2549)</f>
        <v>42737</v>
      </c>
      <c r="D2546" s="30">
        <v>10737</v>
      </c>
      <c r="F2546" s="30">
        <f t="shared" ref="F2546:G2546" si="2552">SUM(F2547:F2549)</f>
        <v>0</v>
      </c>
      <c r="G2546" s="30">
        <f t="shared" si="2552"/>
        <v>0</v>
      </c>
      <c r="H2546" s="30">
        <f t="shared" ref="H2546" si="2553">SUM(H2547:H2549)</f>
        <v>0</v>
      </c>
      <c r="I2546" s="34">
        <v>3</v>
      </c>
      <c r="J2546" s="26"/>
    </row>
    <row r="2547" spans="1:10">
      <c r="A2547" s="212">
        <v>3831</v>
      </c>
      <c r="B2547" s="216" t="s">
        <v>122</v>
      </c>
      <c r="C2547" s="29">
        <v>39950</v>
      </c>
      <c r="D2547" s="175">
        <v>9950</v>
      </c>
      <c r="F2547" s="175"/>
      <c r="G2547" s="175"/>
      <c r="H2547" s="175"/>
      <c r="I2547" s="34">
        <v>4</v>
      </c>
      <c r="J2547" s="26"/>
    </row>
    <row r="2548" spans="1:10">
      <c r="A2548" s="212">
        <v>3833</v>
      </c>
      <c r="B2548" s="216" t="s">
        <v>229</v>
      </c>
      <c r="C2548" s="29">
        <v>2654</v>
      </c>
      <c r="D2548" s="175">
        <v>654</v>
      </c>
      <c r="F2548" s="175"/>
      <c r="G2548" s="175"/>
      <c r="H2548" s="175"/>
      <c r="I2548" s="34">
        <v>4</v>
      </c>
      <c r="J2548" s="26"/>
    </row>
    <row r="2549" spans="1:10">
      <c r="A2549" s="212">
        <v>3835</v>
      </c>
      <c r="B2549" s="216" t="s">
        <v>124</v>
      </c>
      <c r="C2549" s="29">
        <v>133</v>
      </c>
      <c r="D2549" s="175">
        <v>133</v>
      </c>
      <c r="F2549" s="175"/>
      <c r="G2549" s="175"/>
      <c r="H2549" s="175"/>
      <c r="I2549" s="34">
        <v>4</v>
      </c>
      <c r="J2549" s="26"/>
    </row>
    <row r="2550" spans="1:10" ht="28.5">
      <c r="A2550" s="208">
        <v>41</v>
      </c>
      <c r="B2550" s="209" t="s">
        <v>70</v>
      </c>
      <c r="C2550" s="182">
        <f t="shared" ref="C2550:C2551" si="2554">C2551</f>
        <v>0</v>
      </c>
      <c r="D2550" s="32">
        <v>0</v>
      </c>
      <c r="F2550" s="32">
        <f t="shared" ref="F2550:H2551" si="2555">F2551</f>
        <v>0</v>
      </c>
      <c r="G2550" s="32">
        <f t="shared" si="2555"/>
        <v>0</v>
      </c>
      <c r="H2550" s="32">
        <f t="shared" si="2555"/>
        <v>0</v>
      </c>
      <c r="I2550" s="34">
        <v>2</v>
      </c>
      <c r="J2550" s="26"/>
    </row>
    <row r="2551" spans="1:10">
      <c r="A2551" s="210">
        <v>412</v>
      </c>
      <c r="B2551" s="211" t="s">
        <v>71</v>
      </c>
      <c r="C2551" s="30">
        <f t="shared" si="2554"/>
        <v>0</v>
      </c>
      <c r="D2551" s="30">
        <v>0</v>
      </c>
      <c r="F2551" s="30">
        <f t="shared" si="2555"/>
        <v>0</v>
      </c>
      <c r="G2551" s="30">
        <f t="shared" si="2555"/>
        <v>0</v>
      </c>
      <c r="H2551" s="30">
        <f t="shared" si="2555"/>
        <v>0</v>
      </c>
      <c r="I2551" s="34">
        <v>3</v>
      </c>
      <c r="J2551" s="26"/>
    </row>
    <row r="2552" spans="1:10">
      <c r="A2552" s="212">
        <v>4123</v>
      </c>
      <c r="B2552" s="216" t="s">
        <v>72</v>
      </c>
      <c r="C2552" s="29"/>
      <c r="D2552" s="175">
        <v>0</v>
      </c>
      <c r="F2552" s="175"/>
      <c r="G2552" s="175"/>
      <c r="H2552" s="175"/>
      <c r="I2552" s="34">
        <v>4</v>
      </c>
      <c r="J2552" s="26"/>
    </row>
    <row r="2553" spans="1:10" ht="28.5">
      <c r="A2553" s="208">
        <v>42</v>
      </c>
      <c r="B2553" s="209" t="s">
        <v>30</v>
      </c>
      <c r="C2553" s="182">
        <f t="shared" ref="C2553" si="2556">C2554+C2556+C2562+C2564</f>
        <v>0</v>
      </c>
      <c r="D2553" s="32">
        <v>0</v>
      </c>
      <c r="F2553" s="32">
        <f t="shared" ref="F2553:G2553" si="2557">F2554+F2556+F2562+F2564</f>
        <v>0</v>
      </c>
      <c r="G2553" s="32">
        <f t="shared" si="2557"/>
        <v>0</v>
      </c>
      <c r="H2553" s="32">
        <f t="shared" ref="H2553" si="2558">H2554+H2556+H2562+H2564</f>
        <v>0</v>
      </c>
      <c r="I2553" s="34">
        <v>2</v>
      </c>
      <c r="J2553" s="26"/>
    </row>
    <row r="2554" spans="1:10">
      <c r="A2554" s="210">
        <v>421</v>
      </c>
      <c r="B2554" s="211" t="s">
        <v>96</v>
      </c>
      <c r="C2554" s="30">
        <f t="shared" ref="C2554" si="2559">C2555</f>
        <v>0</v>
      </c>
      <c r="D2554" s="30">
        <v>0</v>
      </c>
      <c r="F2554" s="30">
        <f t="shared" ref="F2554:H2554" si="2560">F2555</f>
        <v>0</v>
      </c>
      <c r="G2554" s="30">
        <f t="shared" si="2560"/>
        <v>0</v>
      </c>
      <c r="H2554" s="30">
        <f t="shared" si="2560"/>
        <v>0</v>
      </c>
      <c r="I2554" s="34">
        <v>3</v>
      </c>
      <c r="J2554" s="26"/>
    </row>
    <row r="2555" spans="1:10">
      <c r="A2555" s="212">
        <v>4212</v>
      </c>
      <c r="B2555" s="216" t="s">
        <v>97</v>
      </c>
      <c r="C2555" s="29"/>
      <c r="D2555" s="175">
        <v>0</v>
      </c>
      <c r="F2555" s="175"/>
      <c r="G2555" s="175"/>
      <c r="H2555" s="175"/>
      <c r="I2555" s="34">
        <v>4</v>
      </c>
      <c r="J2555" s="26"/>
    </row>
    <row r="2556" spans="1:10">
      <c r="A2556" s="210">
        <v>422</v>
      </c>
      <c r="B2556" s="211" t="s">
        <v>57</v>
      </c>
      <c r="C2556" s="30">
        <f t="shared" ref="C2556" si="2561">SUM(C2557:C2561)</f>
        <v>0</v>
      </c>
      <c r="D2556" s="30">
        <v>0</v>
      </c>
      <c r="F2556" s="30">
        <f t="shared" ref="F2556:G2556" si="2562">SUM(F2557:F2561)</f>
        <v>0</v>
      </c>
      <c r="G2556" s="30">
        <f t="shared" si="2562"/>
        <v>0</v>
      </c>
      <c r="H2556" s="30">
        <f t="shared" ref="H2556" si="2563">SUM(H2557:H2561)</f>
        <v>0</v>
      </c>
      <c r="I2556" s="34">
        <v>3</v>
      </c>
      <c r="J2556" s="26"/>
    </row>
    <row r="2557" spans="1:10">
      <c r="A2557" s="212">
        <v>4221</v>
      </c>
      <c r="B2557" s="216" t="s">
        <v>65</v>
      </c>
      <c r="C2557" s="29"/>
      <c r="D2557" s="175">
        <v>0</v>
      </c>
      <c r="F2557" s="175"/>
      <c r="G2557" s="175"/>
      <c r="H2557" s="175"/>
      <c r="I2557" s="34">
        <v>4</v>
      </c>
      <c r="J2557" s="26"/>
    </row>
    <row r="2558" spans="1:10">
      <c r="A2558" s="212">
        <v>4222</v>
      </c>
      <c r="B2558" s="216" t="s">
        <v>73</v>
      </c>
      <c r="C2558" s="29"/>
      <c r="D2558" s="175">
        <v>0</v>
      </c>
      <c r="F2558" s="175"/>
      <c r="G2558" s="175"/>
      <c r="H2558" s="175"/>
      <c r="I2558" s="34">
        <v>4</v>
      </c>
      <c r="J2558" s="26"/>
    </row>
    <row r="2559" spans="1:10">
      <c r="A2559" s="212">
        <v>4223</v>
      </c>
      <c r="B2559" s="216" t="s">
        <v>86</v>
      </c>
      <c r="C2559" s="29"/>
      <c r="D2559" s="175">
        <v>0</v>
      </c>
      <c r="F2559" s="175"/>
      <c r="G2559" s="175"/>
      <c r="H2559" s="175"/>
      <c r="I2559" s="34">
        <v>4</v>
      </c>
      <c r="J2559" s="26"/>
    </row>
    <row r="2560" spans="1:10">
      <c r="A2560" s="212">
        <v>4224</v>
      </c>
      <c r="B2560" s="216" t="s">
        <v>58</v>
      </c>
      <c r="C2560" s="29"/>
      <c r="D2560" s="175">
        <v>0</v>
      </c>
      <c r="F2560" s="175"/>
      <c r="G2560" s="175"/>
      <c r="H2560" s="175"/>
      <c r="I2560" s="34">
        <v>4</v>
      </c>
      <c r="J2560" s="26"/>
    </row>
    <row r="2561" spans="1:10">
      <c r="A2561" s="212">
        <v>4227</v>
      </c>
      <c r="B2561" s="216" t="s">
        <v>88</v>
      </c>
      <c r="C2561" s="29"/>
      <c r="D2561" s="175">
        <v>0</v>
      </c>
      <c r="F2561" s="175"/>
      <c r="G2561" s="175"/>
      <c r="H2561" s="175"/>
      <c r="I2561" s="34">
        <v>4</v>
      </c>
      <c r="J2561" s="26"/>
    </row>
    <row r="2562" spans="1:10">
      <c r="A2562" s="210">
        <v>423</v>
      </c>
      <c r="B2562" s="211" t="s">
        <v>98</v>
      </c>
      <c r="C2562" s="30">
        <f t="shared" ref="C2562" si="2564">C2563</f>
        <v>0</v>
      </c>
      <c r="D2562" s="30">
        <v>0</v>
      </c>
      <c r="F2562" s="30">
        <f t="shared" ref="F2562:H2562" si="2565">F2563</f>
        <v>0</v>
      </c>
      <c r="G2562" s="30">
        <f t="shared" si="2565"/>
        <v>0</v>
      </c>
      <c r="H2562" s="30">
        <f t="shared" si="2565"/>
        <v>0</v>
      </c>
      <c r="I2562" s="34">
        <v>3</v>
      </c>
      <c r="J2562" s="26"/>
    </row>
    <row r="2563" spans="1:10">
      <c r="A2563" s="212">
        <v>4231</v>
      </c>
      <c r="B2563" s="216" t="s">
        <v>106</v>
      </c>
      <c r="C2563" s="29"/>
      <c r="D2563" s="175">
        <v>0</v>
      </c>
      <c r="F2563" s="175"/>
      <c r="G2563" s="175"/>
      <c r="H2563" s="175"/>
      <c r="I2563" s="34">
        <v>4</v>
      </c>
      <c r="J2563" s="26"/>
    </row>
    <row r="2564" spans="1:10">
      <c r="A2564" s="210">
        <v>426</v>
      </c>
      <c r="B2564" s="211" t="s">
        <v>31</v>
      </c>
      <c r="C2564" s="30">
        <f t="shared" ref="C2564" si="2566">C2565</f>
        <v>0</v>
      </c>
      <c r="D2564" s="30">
        <v>0</v>
      </c>
      <c r="F2564" s="30">
        <f t="shared" ref="F2564:H2564" si="2567">F2565</f>
        <v>0</v>
      </c>
      <c r="G2564" s="30">
        <f t="shared" si="2567"/>
        <v>0</v>
      </c>
      <c r="H2564" s="30">
        <f t="shared" si="2567"/>
        <v>0</v>
      </c>
      <c r="I2564" s="34">
        <v>3</v>
      </c>
      <c r="J2564" s="26"/>
    </row>
    <row r="2565" spans="1:10">
      <c r="A2565" s="212">
        <v>4262</v>
      </c>
      <c r="B2565" s="216" t="s">
        <v>32</v>
      </c>
      <c r="C2565" s="29"/>
      <c r="D2565" s="175">
        <v>0</v>
      </c>
      <c r="F2565" s="175"/>
      <c r="G2565" s="175"/>
      <c r="H2565" s="175"/>
      <c r="I2565" s="34">
        <v>4</v>
      </c>
      <c r="J2565" s="26"/>
    </row>
    <row r="2566" spans="1:10" ht="28.5">
      <c r="A2566" s="208">
        <v>45</v>
      </c>
      <c r="B2566" s="209" t="s">
        <v>74</v>
      </c>
      <c r="C2566" s="182">
        <f t="shared" ref="C2566:C2567" si="2568">C2567</f>
        <v>0</v>
      </c>
      <c r="D2566" s="32">
        <v>0</v>
      </c>
      <c r="F2566" s="32">
        <f t="shared" ref="F2566:H2567" si="2569">F2567</f>
        <v>0</v>
      </c>
      <c r="G2566" s="32">
        <f t="shared" si="2569"/>
        <v>0</v>
      </c>
      <c r="H2566" s="32">
        <f t="shared" si="2569"/>
        <v>0</v>
      </c>
      <c r="I2566" s="34">
        <v>2</v>
      </c>
      <c r="J2566" s="26"/>
    </row>
    <row r="2567" spans="1:10">
      <c r="A2567" s="210">
        <v>451</v>
      </c>
      <c r="B2567" s="211" t="s">
        <v>75</v>
      </c>
      <c r="C2567" s="30">
        <f t="shared" si="2568"/>
        <v>0</v>
      </c>
      <c r="D2567" s="30">
        <v>0</v>
      </c>
      <c r="F2567" s="30">
        <f t="shared" si="2569"/>
        <v>0</v>
      </c>
      <c r="G2567" s="30">
        <f t="shared" si="2569"/>
        <v>0</v>
      </c>
      <c r="H2567" s="30">
        <f t="shared" si="2569"/>
        <v>0</v>
      </c>
      <c r="I2567" s="34">
        <v>3</v>
      </c>
      <c r="J2567" s="26"/>
    </row>
    <row r="2568" spans="1:10">
      <c r="A2568" s="212">
        <v>4511</v>
      </c>
      <c r="B2568" s="216" t="s">
        <v>75</v>
      </c>
      <c r="C2568" s="29"/>
      <c r="D2568" s="175">
        <v>0</v>
      </c>
      <c r="F2568" s="175"/>
      <c r="G2568" s="175"/>
      <c r="H2568" s="175"/>
      <c r="I2568" s="34">
        <v>4</v>
      </c>
      <c r="J2568" s="26"/>
    </row>
    <row r="2569" spans="1:10">
      <c r="A2569" s="206">
        <v>43</v>
      </c>
      <c r="B2569" s="207" t="s">
        <v>40</v>
      </c>
      <c r="C2569" s="31">
        <f t="shared" ref="C2569" si="2570">C2570+C2580+C2612+C2617+C2620+C2625+C2639</f>
        <v>187814323</v>
      </c>
      <c r="D2569" s="31">
        <v>199780786</v>
      </c>
      <c r="F2569" s="31">
        <f t="shared" ref="F2569:G2569" si="2571">F2570+F2580+F2612+F2617+F2620+F2625+F2639</f>
        <v>0</v>
      </c>
      <c r="G2569" s="31">
        <f t="shared" si="2571"/>
        <v>0</v>
      </c>
      <c r="H2569" s="31">
        <f t="shared" ref="H2569" si="2572">H2570+H2580+H2612+H2617+H2620+H2625+H2639</f>
        <v>0</v>
      </c>
      <c r="I2569" s="34" t="s">
        <v>41</v>
      </c>
      <c r="J2569" s="362"/>
    </row>
    <row r="2570" spans="1:10">
      <c r="A2570" s="208">
        <v>31</v>
      </c>
      <c r="B2570" s="209" t="s">
        <v>44</v>
      </c>
      <c r="C2570" s="182">
        <f t="shared" ref="C2570" si="2573">C2571+C2575+C2577</f>
        <v>113313401</v>
      </c>
      <c r="D2570" s="32">
        <v>114240414</v>
      </c>
      <c r="F2570" s="32">
        <f t="shared" ref="F2570:G2570" si="2574">F2571+F2575+F2577</f>
        <v>0</v>
      </c>
      <c r="G2570" s="32">
        <f t="shared" si="2574"/>
        <v>0</v>
      </c>
      <c r="H2570" s="32">
        <f t="shared" ref="H2570" si="2575">H2571+H2575+H2577</f>
        <v>0</v>
      </c>
      <c r="I2570" s="34">
        <v>2</v>
      </c>
      <c r="J2570" s="26"/>
    </row>
    <row r="2571" spans="1:10">
      <c r="A2571" s="210">
        <v>311</v>
      </c>
      <c r="B2571" s="211" t="s">
        <v>45</v>
      </c>
      <c r="C2571" s="30">
        <f t="shared" ref="C2571" si="2576">SUM(C2572:C2574)</f>
        <v>96801266</v>
      </c>
      <c r="D2571" s="30">
        <v>97618279</v>
      </c>
      <c r="F2571" s="30">
        <f t="shared" ref="F2571:G2571" si="2577">SUM(F2572:F2574)</f>
        <v>0</v>
      </c>
      <c r="G2571" s="30">
        <f t="shared" si="2577"/>
        <v>0</v>
      </c>
      <c r="H2571" s="30">
        <f t="shared" ref="H2571" si="2578">SUM(H2572:H2574)</f>
        <v>0</v>
      </c>
      <c r="I2571" s="34">
        <v>3</v>
      </c>
      <c r="J2571" s="26"/>
    </row>
    <row r="2572" spans="1:10">
      <c r="A2572" s="212">
        <v>3111</v>
      </c>
      <c r="B2572" s="216" t="s">
        <v>46</v>
      </c>
      <c r="C2572" s="29">
        <v>75624629</v>
      </c>
      <c r="D2572" s="175">
        <v>83619500</v>
      </c>
      <c r="F2572" s="175"/>
      <c r="G2572" s="175"/>
      <c r="H2572" s="175"/>
      <c r="I2572" s="34">
        <v>4</v>
      </c>
      <c r="J2572" s="26"/>
    </row>
    <row r="2573" spans="1:10">
      <c r="A2573" s="212">
        <v>3113</v>
      </c>
      <c r="B2573" s="216" t="s">
        <v>66</v>
      </c>
      <c r="C2573" s="29">
        <v>5977858</v>
      </c>
      <c r="D2573" s="175">
        <v>8300000</v>
      </c>
      <c r="F2573" s="175"/>
      <c r="G2573" s="175"/>
      <c r="H2573" s="175"/>
      <c r="I2573" s="34">
        <v>4</v>
      </c>
      <c r="J2573" s="26"/>
    </row>
    <row r="2574" spans="1:10">
      <c r="A2574" s="212">
        <v>3114</v>
      </c>
      <c r="B2574" s="216" t="s">
        <v>47</v>
      </c>
      <c r="C2574" s="29">
        <v>15198779</v>
      </c>
      <c r="D2574" s="175">
        <v>5698779</v>
      </c>
      <c r="F2574" s="175"/>
      <c r="G2574" s="175"/>
      <c r="H2574" s="175"/>
      <c r="I2574" s="34">
        <v>4</v>
      </c>
      <c r="J2574" s="26"/>
    </row>
    <row r="2575" spans="1:10">
      <c r="A2575" s="210">
        <v>312</v>
      </c>
      <c r="B2575" s="211" t="s">
        <v>67</v>
      </c>
      <c r="C2575" s="30">
        <f t="shared" ref="C2575" si="2579">C2576</f>
        <v>2483741</v>
      </c>
      <c r="D2575" s="30">
        <v>2793741</v>
      </c>
      <c r="F2575" s="30">
        <f t="shared" ref="F2575:H2575" si="2580">F2576</f>
        <v>0</v>
      </c>
      <c r="G2575" s="30">
        <f t="shared" si="2580"/>
        <v>0</v>
      </c>
      <c r="H2575" s="30">
        <f t="shared" si="2580"/>
        <v>0</v>
      </c>
      <c r="I2575" s="34">
        <v>3</v>
      </c>
      <c r="J2575" s="26"/>
    </row>
    <row r="2576" spans="1:10">
      <c r="A2576" s="212">
        <v>3121</v>
      </c>
      <c r="B2576" s="216" t="s">
        <v>67</v>
      </c>
      <c r="C2576" s="29">
        <v>2483741</v>
      </c>
      <c r="D2576" s="175">
        <v>2793741</v>
      </c>
      <c r="F2576" s="175"/>
      <c r="G2576" s="175"/>
      <c r="H2576" s="175"/>
      <c r="I2576" s="34">
        <v>4</v>
      </c>
      <c r="J2576" s="26"/>
    </row>
    <row r="2577" spans="1:10">
      <c r="A2577" s="210">
        <v>313</v>
      </c>
      <c r="B2577" s="211" t="s">
        <v>48</v>
      </c>
      <c r="C2577" s="30">
        <f t="shared" ref="C2577" si="2581">SUM(C2578:C2579)</f>
        <v>14028394</v>
      </c>
      <c r="D2577" s="30">
        <v>13828394</v>
      </c>
      <c r="F2577" s="30">
        <f t="shared" ref="F2577:G2577" si="2582">SUM(F2578:F2579)</f>
        <v>0</v>
      </c>
      <c r="G2577" s="30">
        <f t="shared" si="2582"/>
        <v>0</v>
      </c>
      <c r="H2577" s="30">
        <f t="shared" ref="H2577" si="2583">SUM(H2578:H2579)</f>
        <v>0</v>
      </c>
      <c r="I2577" s="34">
        <v>3</v>
      </c>
      <c r="J2577" s="26"/>
    </row>
    <row r="2578" spans="1:10">
      <c r="A2578" s="212">
        <v>3132</v>
      </c>
      <c r="B2578" s="216" t="s">
        <v>49</v>
      </c>
      <c r="C2578" s="29">
        <v>14026088</v>
      </c>
      <c r="D2578" s="175">
        <v>13826088</v>
      </c>
      <c r="F2578" s="175"/>
      <c r="G2578" s="175"/>
      <c r="H2578" s="175"/>
      <c r="I2578" s="34">
        <v>4</v>
      </c>
      <c r="J2578" s="26"/>
    </row>
    <row r="2579" spans="1:10" ht="28.5">
      <c r="A2579" s="212">
        <v>3133</v>
      </c>
      <c r="B2579" s="216" t="s">
        <v>119</v>
      </c>
      <c r="C2579" s="29">
        <v>2306</v>
      </c>
      <c r="D2579" s="175">
        <v>2306</v>
      </c>
      <c r="F2579" s="175"/>
      <c r="G2579" s="175"/>
      <c r="H2579" s="175"/>
      <c r="I2579" s="34">
        <v>4</v>
      </c>
      <c r="J2579" s="26"/>
    </row>
    <row r="2580" spans="1:10">
      <c r="A2580" s="208">
        <v>32</v>
      </c>
      <c r="B2580" s="209" t="s">
        <v>16</v>
      </c>
      <c r="C2580" s="182">
        <f t="shared" ref="C2580" si="2584">C2581+C2585+C2592+C2602+C2604</f>
        <v>74302529</v>
      </c>
      <c r="D2580" s="32">
        <v>84541950</v>
      </c>
      <c r="F2580" s="32">
        <f t="shared" ref="F2580:G2580" si="2585">F2581+F2585+F2592+F2602+F2604</f>
        <v>0</v>
      </c>
      <c r="G2580" s="32">
        <f t="shared" si="2585"/>
        <v>0</v>
      </c>
      <c r="H2580" s="32">
        <f t="shared" ref="H2580" si="2586">H2581+H2585+H2592+H2602+H2604</f>
        <v>0</v>
      </c>
      <c r="I2580" s="34">
        <v>2</v>
      </c>
      <c r="J2580" s="26"/>
    </row>
    <row r="2581" spans="1:10">
      <c r="A2581" s="210">
        <v>321</v>
      </c>
      <c r="B2581" s="211" t="s">
        <v>27</v>
      </c>
      <c r="C2581" s="30">
        <f t="shared" ref="C2581" si="2587">SUM(C2582:C2584)</f>
        <v>2057203</v>
      </c>
      <c r="D2581" s="30">
        <v>2182203</v>
      </c>
      <c r="F2581" s="30">
        <f t="shared" ref="F2581:G2581" si="2588">SUM(F2582:F2584)</f>
        <v>0</v>
      </c>
      <c r="G2581" s="30">
        <f t="shared" si="2588"/>
        <v>0</v>
      </c>
      <c r="H2581" s="30">
        <f t="shared" ref="H2581" si="2589">SUM(H2582:H2584)</f>
        <v>0</v>
      </c>
      <c r="I2581" s="34">
        <v>3</v>
      </c>
      <c r="J2581" s="26"/>
    </row>
    <row r="2582" spans="1:10">
      <c r="A2582" s="212">
        <v>3211</v>
      </c>
      <c r="B2582" s="216" t="s">
        <v>28</v>
      </c>
      <c r="C2582" s="29">
        <v>33181</v>
      </c>
      <c r="D2582" s="175">
        <v>53181</v>
      </c>
      <c r="F2582" s="175"/>
      <c r="G2582" s="175"/>
      <c r="H2582" s="175"/>
      <c r="I2582" s="34">
        <v>4</v>
      </c>
      <c r="J2582" s="26"/>
    </row>
    <row r="2583" spans="1:10" ht="28.5">
      <c r="A2583" s="212">
        <v>3212</v>
      </c>
      <c r="B2583" s="216" t="s">
        <v>50</v>
      </c>
      <c r="C2583" s="29">
        <v>1981551</v>
      </c>
      <c r="D2583" s="175">
        <v>2081551</v>
      </c>
      <c r="F2583" s="175"/>
      <c r="G2583" s="175"/>
      <c r="H2583" s="175"/>
      <c r="I2583" s="34">
        <v>4</v>
      </c>
      <c r="J2583" s="26"/>
    </row>
    <row r="2584" spans="1:10">
      <c r="A2584" s="212">
        <v>3213</v>
      </c>
      <c r="B2584" s="216" t="s">
        <v>54</v>
      </c>
      <c r="C2584" s="29">
        <v>42471</v>
      </c>
      <c r="D2584" s="175">
        <v>47471</v>
      </c>
      <c r="F2584" s="175"/>
      <c r="G2584" s="175"/>
      <c r="H2584" s="175"/>
      <c r="I2584" s="34">
        <v>4</v>
      </c>
      <c r="J2584" s="26"/>
    </row>
    <row r="2585" spans="1:10">
      <c r="A2585" s="210">
        <v>322</v>
      </c>
      <c r="B2585" s="211" t="s">
        <v>42</v>
      </c>
      <c r="C2585" s="30">
        <f t="shared" ref="C2585" si="2590">SUM(C2586:C2591)</f>
        <v>65848641</v>
      </c>
      <c r="D2585" s="30">
        <v>75005662</v>
      </c>
      <c r="F2585" s="30">
        <f t="shared" ref="F2585:G2585" si="2591">SUM(F2586:F2591)</f>
        <v>0</v>
      </c>
      <c r="G2585" s="30">
        <f t="shared" si="2591"/>
        <v>0</v>
      </c>
      <c r="H2585" s="30">
        <f t="shared" ref="H2585" si="2592">SUM(H2586:H2591)</f>
        <v>0</v>
      </c>
      <c r="I2585" s="34">
        <v>3</v>
      </c>
      <c r="J2585" s="26"/>
    </row>
    <row r="2586" spans="1:10">
      <c r="A2586" s="212">
        <v>3221</v>
      </c>
      <c r="B2586" s="216" t="s">
        <v>43</v>
      </c>
      <c r="C2586" s="29">
        <v>2050000</v>
      </c>
      <c r="D2586" s="175">
        <v>2150000</v>
      </c>
      <c r="F2586" s="175"/>
      <c r="G2586" s="175"/>
      <c r="H2586" s="175"/>
      <c r="I2586" s="34">
        <v>4</v>
      </c>
      <c r="J2586" s="26"/>
    </row>
    <row r="2587" spans="1:10">
      <c r="A2587" s="212">
        <v>3222</v>
      </c>
      <c r="B2587" s="216" t="s">
        <v>91</v>
      </c>
      <c r="C2587" s="29">
        <v>59105424</v>
      </c>
      <c r="D2587" s="175">
        <v>67912445</v>
      </c>
      <c r="F2587" s="175"/>
      <c r="G2587" s="175"/>
      <c r="H2587" s="175"/>
      <c r="I2587" s="34">
        <v>4</v>
      </c>
      <c r="J2587" s="26"/>
    </row>
    <row r="2588" spans="1:10">
      <c r="A2588" s="212">
        <v>3223</v>
      </c>
      <c r="B2588" s="216" t="s">
        <v>109</v>
      </c>
      <c r="C2588" s="29">
        <v>4054682</v>
      </c>
      <c r="D2588" s="175">
        <v>4054682</v>
      </c>
      <c r="F2588" s="175"/>
      <c r="G2588" s="175"/>
      <c r="H2588" s="175"/>
      <c r="I2588" s="34">
        <v>4</v>
      </c>
      <c r="J2588" s="26"/>
    </row>
    <row r="2589" spans="1:10" ht="28.5">
      <c r="A2589" s="212">
        <v>3224</v>
      </c>
      <c r="B2589" s="216" t="s">
        <v>110</v>
      </c>
      <c r="C2589" s="29">
        <v>291990</v>
      </c>
      <c r="D2589" s="175">
        <v>291990</v>
      </c>
      <c r="F2589" s="175"/>
      <c r="G2589" s="175"/>
      <c r="H2589" s="175"/>
      <c r="I2589" s="34">
        <v>4</v>
      </c>
      <c r="J2589" s="26"/>
    </row>
    <row r="2590" spans="1:10">
      <c r="A2590" s="212">
        <v>3225</v>
      </c>
      <c r="B2590" s="216" t="s">
        <v>92</v>
      </c>
      <c r="C2590" s="29">
        <v>320000</v>
      </c>
      <c r="D2590" s="175">
        <v>420000</v>
      </c>
      <c r="F2590" s="175"/>
      <c r="G2590" s="175"/>
      <c r="H2590" s="175"/>
      <c r="I2590" s="34">
        <v>4</v>
      </c>
      <c r="J2590" s="26"/>
    </row>
    <row r="2591" spans="1:10">
      <c r="A2591" s="212">
        <v>3227</v>
      </c>
      <c r="B2591" s="216" t="s">
        <v>93</v>
      </c>
      <c r="C2591" s="29">
        <v>26545</v>
      </c>
      <c r="D2591" s="175">
        <v>176545</v>
      </c>
      <c r="F2591" s="175"/>
      <c r="G2591" s="175"/>
      <c r="H2591" s="175"/>
      <c r="I2591" s="34">
        <v>4</v>
      </c>
      <c r="J2591" s="26"/>
    </row>
    <row r="2592" spans="1:10">
      <c r="A2592" s="210">
        <v>323</v>
      </c>
      <c r="B2592" s="211" t="s">
        <v>17</v>
      </c>
      <c r="C2592" s="30">
        <f t="shared" ref="C2592" si="2593">SUM(C2593:C2601)</f>
        <v>6171802</v>
      </c>
      <c r="D2592" s="30">
        <v>7122202</v>
      </c>
      <c r="F2592" s="30">
        <f t="shared" ref="F2592:G2592" si="2594">SUM(F2593:F2601)</f>
        <v>0</v>
      </c>
      <c r="G2592" s="30">
        <f t="shared" si="2594"/>
        <v>0</v>
      </c>
      <c r="H2592" s="30">
        <f t="shared" ref="H2592" si="2595">SUM(H2593:H2601)</f>
        <v>0</v>
      </c>
      <c r="I2592" s="34">
        <v>3</v>
      </c>
      <c r="J2592" s="26"/>
    </row>
    <row r="2593" spans="1:10">
      <c r="A2593" s="212">
        <v>3231</v>
      </c>
      <c r="B2593" s="216" t="s">
        <v>18</v>
      </c>
      <c r="C2593" s="29">
        <v>171212</v>
      </c>
      <c r="D2593" s="175">
        <v>171212</v>
      </c>
      <c r="F2593" s="175"/>
      <c r="G2593" s="175"/>
      <c r="H2593" s="175"/>
      <c r="I2593" s="34">
        <v>4</v>
      </c>
      <c r="J2593" s="26"/>
    </row>
    <row r="2594" spans="1:10">
      <c r="A2594" s="212">
        <v>3232</v>
      </c>
      <c r="B2594" s="216" t="s">
        <v>105</v>
      </c>
      <c r="C2594" s="29">
        <v>1122835</v>
      </c>
      <c r="D2594" s="175">
        <v>1422835</v>
      </c>
      <c r="F2594" s="175"/>
      <c r="G2594" s="175"/>
      <c r="H2594" s="175"/>
      <c r="I2594" s="34">
        <v>4</v>
      </c>
      <c r="J2594" s="26"/>
    </row>
    <row r="2595" spans="1:10">
      <c r="A2595" s="212">
        <v>3233</v>
      </c>
      <c r="B2595" s="216" t="s">
        <v>19</v>
      </c>
      <c r="C2595" s="29">
        <v>265</v>
      </c>
      <c r="D2595" s="175">
        <v>665</v>
      </c>
      <c r="F2595" s="175"/>
      <c r="G2595" s="175"/>
      <c r="H2595" s="175"/>
      <c r="I2595" s="34">
        <v>4</v>
      </c>
      <c r="J2595" s="26"/>
    </row>
    <row r="2596" spans="1:10">
      <c r="A2596" s="212">
        <v>3234</v>
      </c>
      <c r="B2596" s="216" t="s">
        <v>111</v>
      </c>
      <c r="C2596" s="29">
        <v>1087000</v>
      </c>
      <c r="D2596" s="175">
        <v>1087000</v>
      </c>
      <c r="F2596" s="175"/>
      <c r="G2596" s="175"/>
      <c r="H2596" s="175"/>
      <c r="I2596" s="34">
        <v>4</v>
      </c>
      <c r="J2596" s="26"/>
    </row>
    <row r="2597" spans="1:10">
      <c r="A2597" s="212">
        <v>3235</v>
      </c>
      <c r="B2597" s="216" t="s">
        <v>68</v>
      </c>
      <c r="C2597" s="29">
        <v>246864</v>
      </c>
      <c r="D2597" s="175">
        <v>296864</v>
      </c>
      <c r="F2597" s="175"/>
      <c r="G2597" s="175"/>
      <c r="H2597" s="175"/>
      <c r="I2597" s="34">
        <v>4</v>
      </c>
      <c r="J2597" s="26"/>
    </row>
    <row r="2598" spans="1:10">
      <c r="A2598" s="212">
        <v>3236</v>
      </c>
      <c r="B2598" s="216" t="s">
        <v>56</v>
      </c>
      <c r="C2598" s="29">
        <v>318535</v>
      </c>
      <c r="D2598" s="175">
        <v>318535</v>
      </c>
      <c r="F2598" s="175"/>
      <c r="G2598" s="175"/>
      <c r="H2598" s="175"/>
      <c r="I2598" s="34">
        <v>4</v>
      </c>
      <c r="J2598" s="26"/>
    </row>
    <row r="2599" spans="1:10">
      <c r="A2599" s="212">
        <v>3237</v>
      </c>
      <c r="B2599" s="216" t="s">
        <v>20</v>
      </c>
      <c r="C2599" s="29">
        <v>461477</v>
      </c>
      <c r="D2599" s="175">
        <v>461477</v>
      </c>
      <c r="F2599" s="175"/>
      <c r="G2599" s="175"/>
      <c r="H2599" s="175"/>
      <c r="I2599" s="34">
        <v>4</v>
      </c>
      <c r="J2599" s="26"/>
    </row>
    <row r="2600" spans="1:10">
      <c r="A2600" s="212">
        <v>3238</v>
      </c>
      <c r="B2600" s="216" t="s">
        <v>51</v>
      </c>
      <c r="C2600" s="29">
        <v>663614</v>
      </c>
      <c r="D2600" s="175">
        <v>663614</v>
      </c>
      <c r="F2600" s="175"/>
      <c r="G2600" s="175"/>
      <c r="H2600" s="175"/>
      <c r="I2600" s="34">
        <v>4</v>
      </c>
      <c r="J2600" s="26"/>
    </row>
    <row r="2601" spans="1:10">
      <c r="A2601" s="212">
        <v>3239</v>
      </c>
      <c r="B2601" s="216" t="s">
        <v>21</v>
      </c>
      <c r="C2601" s="29">
        <v>2100000</v>
      </c>
      <c r="D2601" s="175">
        <v>2700000</v>
      </c>
      <c r="F2601" s="175"/>
      <c r="G2601" s="175"/>
      <c r="H2601" s="175"/>
      <c r="I2601" s="34">
        <v>4</v>
      </c>
      <c r="J2601" s="26"/>
    </row>
    <row r="2602" spans="1:10" ht="28.5">
      <c r="A2602" s="210">
        <v>324</v>
      </c>
      <c r="B2602" s="211" t="s">
        <v>22</v>
      </c>
      <c r="C2602" s="30">
        <f t="shared" ref="C2602" si="2596">C2603</f>
        <v>0</v>
      </c>
      <c r="D2602" s="30">
        <v>0</v>
      </c>
      <c r="F2602" s="30">
        <f t="shared" ref="F2602:H2602" si="2597">F2603</f>
        <v>0</v>
      </c>
      <c r="G2602" s="30">
        <f t="shared" si="2597"/>
        <v>0</v>
      </c>
      <c r="H2602" s="30">
        <f t="shared" si="2597"/>
        <v>0</v>
      </c>
      <c r="I2602" s="34">
        <v>3</v>
      </c>
      <c r="J2602" s="26"/>
    </row>
    <row r="2603" spans="1:10" ht="28.5">
      <c r="A2603" s="212">
        <v>3241</v>
      </c>
      <c r="B2603" s="216" t="s">
        <v>22</v>
      </c>
      <c r="C2603" s="29"/>
      <c r="D2603" s="175">
        <v>0</v>
      </c>
      <c r="F2603" s="175"/>
      <c r="G2603" s="175"/>
      <c r="H2603" s="175"/>
      <c r="I2603" s="34">
        <v>4</v>
      </c>
      <c r="J2603" s="26"/>
    </row>
    <row r="2604" spans="1:10">
      <c r="A2604" s="210">
        <v>329</v>
      </c>
      <c r="B2604" s="211" t="s">
        <v>23</v>
      </c>
      <c r="C2604" s="30">
        <f t="shared" ref="C2604" si="2598">SUM(C2605:C2611)</f>
        <v>224883</v>
      </c>
      <c r="D2604" s="30">
        <v>231883</v>
      </c>
      <c r="F2604" s="30">
        <f t="shared" ref="F2604:G2604" si="2599">SUM(F2605:F2611)</f>
        <v>0</v>
      </c>
      <c r="G2604" s="30">
        <f t="shared" si="2599"/>
        <v>0</v>
      </c>
      <c r="H2604" s="30">
        <f t="shared" ref="H2604" si="2600">SUM(H2605:H2611)</f>
        <v>0</v>
      </c>
      <c r="I2604" s="34">
        <v>3</v>
      </c>
      <c r="J2604" s="26"/>
    </row>
    <row r="2605" spans="1:10" ht="28.5">
      <c r="A2605" s="212">
        <v>3291</v>
      </c>
      <c r="B2605" s="216" t="s">
        <v>24</v>
      </c>
      <c r="C2605" s="29">
        <v>9668</v>
      </c>
      <c r="D2605" s="175">
        <v>9668</v>
      </c>
      <c r="F2605" s="175"/>
      <c r="G2605" s="175"/>
      <c r="H2605" s="175"/>
      <c r="I2605" s="34">
        <v>4</v>
      </c>
      <c r="J2605" s="26"/>
    </row>
    <row r="2606" spans="1:10">
      <c r="A2606" s="212">
        <v>3292</v>
      </c>
      <c r="B2606" s="216" t="s">
        <v>112</v>
      </c>
      <c r="C2606" s="29">
        <v>145000</v>
      </c>
      <c r="D2606" s="175">
        <v>145000</v>
      </c>
      <c r="F2606" s="175"/>
      <c r="G2606" s="175"/>
      <c r="H2606" s="175"/>
      <c r="I2606" s="34">
        <v>4</v>
      </c>
      <c r="J2606" s="26"/>
    </row>
    <row r="2607" spans="1:10">
      <c r="A2607" s="212">
        <v>3293</v>
      </c>
      <c r="B2607" s="216" t="s">
        <v>29</v>
      </c>
      <c r="C2607" s="29">
        <v>5574</v>
      </c>
      <c r="D2607" s="175">
        <v>7574</v>
      </c>
      <c r="F2607" s="175"/>
      <c r="G2607" s="175"/>
      <c r="H2607" s="175"/>
      <c r="I2607" s="34">
        <v>4</v>
      </c>
      <c r="J2607" s="26"/>
    </row>
    <row r="2608" spans="1:10">
      <c r="A2608" s="212">
        <v>3294</v>
      </c>
      <c r="B2608" s="216" t="s">
        <v>55</v>
      </c>
      <c r="C2608" s="29">
        <v>1062</v>
      </c>
      <c r="D2608" s="175">
        <v>1062</v>
      </c>
      <c r="F2608" s="175"/>
      <c r="G2608" s="175"/>
      <c r="H2608" s="175"/>
      <c r="I2608" s="34">
        <v>4</v>
      </c>
      <c r="J2608" s="26"/>
    </row>
    <row r="2609" spans="1:10">
      <c r="A2609" s="212">
        <v>3295</v>
      </c>
      <c r="B2609" s="216" t="s">
        <v>113</v>
      </c>
      <c r="C2609" s="29">
        <v>33181</v>
      </c>
      <c r="D2609" s="175">
        <v>33181</v>
      </c>
      <c r="F2609" s="175"/>
      <c r="G2609" s="175"/>
      <c r="H2609" s="175"/>
      <c r="I2609" s="34">
        <v>4</v>
      </c>
      <c r="J2609" s="26"/>
    </row>
    <row r="2610" spans="1:10">
      <c r="A2610" s="212">
        <v>3296</v>
      </c>
      <c r="B2610" s="216" t="s">
        <v>120</v>
      </c>
      <c r="C2610" s="29">
        <v>30000</v>
      </c>
      <c r="D2610" s="175">
        <v>30000</v>
      </c>
      <c r="F2610" s="175"/>
      <c r="G2610" s="175"/>
      <c r="H2610" s="175"/>
      <c r="I2610" s="34">
        <v>4</v>
      </c>
      <c r="J2610" s="26"/>
    </row>
    <row r="2611" spans="1:10">
      <c r="A2611" s="212">
        <v>3299</v>
      </c>
      <c r="B2611" s="216" t="s">
        <v>23</v>
      </c>
      <c r="C2611" s="29">
        <v>398</v>
      </c>
      <c r="D2611" s="175">
        <v>5398</v>
      </c>
      <c r="F2611" s="175"/>
      <c r="G2611" s="175"/>
      <c r="H2611" s="175"/>
      <c r="I2611" s="34">
        <v>4</v>
      </c>
      <c r="J2611" s="26"/>
    </row>
    <row r="2612" spans="1:10">
      <c r="A2612" s="208">
        <v>34</v>
      </c>
      <c r="B2612" s="209" t="s">
        <v>114</v>
      </c>
      <c r="C2612" s="182">
        <f t="shared" ref="C2612" si="2601">C2613</f>
        <v>148430</v>
      </c>
      <c r="D2612" s="32">
        <v>148430</v>
      </c>
      <c r="F2612" s="32">
        <f t="shared" ref="F2612:H2612" si="2602">F2613</f>
        <v>0</v>
      </c>
      <c r="G2612" s="32">
        <f t="shared" si="2602"/>
        <v>0</v>
      </c>
      <c r="H2612" s="32">
        <f t="shared" si="2602"/>
        <v>0</v>
      </c>
      <c r="I2612" s="34">
        <v>2</v>
      </c>
      <c r="J2612" s="26"/>
    </row>
    <row r="2613" spans="1:10">
      <c r="A2613" s="210">
        <v>343</v>
      </c>
      <c r="B2613" s="211" t="s">
        <v>115</v>
      </c>
      <c r="C2613" s="30">
        <f t="shared" ref="C2613" si="2603">SUM(C2614:C2616)</f>
        <v>148430</v>
      </c>
      <c r="D2613" s="30">
        <v>148430</v>
      </c>
      <c r="F2613" s="30">
        <f t="shared" ref="F2613:G2613" si="2604">SUM(F2614:F2616)</f>
        <v>0</v>
      </c>
      <c r="G2613" s="30">
        <f t="shared" si="2604"/>
        <v>0</v>
      </c>
      <c r="H2613" s="30">
        <f t="shared" ref="H2613" si="2605">SUM(H2614:H2616)</f>
        <v>0</v>
      </c>
      <c r="I2613" s="34">
        <v>3</v>
      </c>
      <c r="J2613" s="26"/>
    </row>
    <row r="2614" spans="1:10">
      <c r="A2614" s="212">
        <v>3431</v>
      </c>
      <c r="B2614" s="216" t="s">
        <v>116</v>
      </c>
      <c r="C2614" s="29">
        <v>4000</v>
      </c>
      <c r="D2614" s="175">
        <v>4000</v>
      </c>
      <c r="F2614" s="175"/>
      <c r="G2614" s="175"/>
      <c r="H2614" s="175"/>
      <c r="I2614" s="34">
        <v>4</v>
      </c>
      <c r="J2614" s="26"/>
    </row>
    <row r="2615" spans="1:10" ht="28.5">
      <c r="A2615" s="212">
        <v>3432</v>
      </c>
      <c r="B2615" s="216" t="s">
        <v>135</v>
      </c>
      <c r="C2615" s="29">
        <v>350</v>
      </c>
      <c r="D2615" s="175">
        <v>350</v>
      </c>
      <c r="F2615" s="175"/>
      <c r="G2615" s="175"/>
      <c r="H2615" s="175"/>
      <c r="I2615" s="34">
        <v>4</v>
      </c>
      <c r="J2615" s="26"/>
    </row>
    <row r="2616" spans="1:10">
      <c r="A2616" s="212">
        <v>3433</v>
      </c>
      <c r="B2616" s="216" t="s">
        <v>117</v>
      </c>
      <c r="C2616" s="29">
        <v>144080</v>
      </c>
      <c r="D2616" s="175">
        <v>144080</v>
      </c>
      <c r="F2616" s="175"/>
      <c r="G2616" s="175"/>
      <c r="H2616" s="175"/>
      <c r="I2616" s="34">
        <v>4</v>
      </c>
      <c r="J2616" s="26"/>
    </row>
    <row r="2617" spans="1:10" ht="28.5">
      <c r="A2617" s="208">
        <v>37</v>
      </c>
      <c r="B2617" s="209" t="s">
        <v>34</v>
      </c>
      <c r="C2617" s="182">
        <f t="shared" ref="C2617:C2618" si="2606">C2618</f>
        <v>43799</v>
      </c>
      <c r="D2617" s="32">
        <v>43799</v>
      </c>
      <c r="F2617" s="32">
        <f t="shared" ref="F2617:H2618" si="2607">F2618</f>
        <v>0</v>
      </c>
      <c r="G2617" s="32">
        <f t="shared" si="2607"/>
        <v>0</v>
      </c>
      <c r="H2617" s="32">
        <f t="shared" si="2607"/>
        <v>0</v>
      </c>
      <c r="I2617" s="34">
        <v>2</v>
      </c>
      <c r="J2617" s="26"/>
    </row>
    <row r="2618" spans="1:10" ht="28.5">
      <c r="A2618" s="210">
        <v>372</v>
      </c>
      <c r="B2618" s="211" t="s">
        <v>35</v>
      </c>
      <c r="C2618" s="30">
        <f t="shared" si="2606"/>
        <v>43799</v>
      </c>
      <c r="D2618" s="30">
        <v>43799</v>
      </c>
      <c r="F2618" s="30">
        <f t="shared" si="2607"/>
        <v>0</v>
      </c>
      <c r="G2618" s="30">
        <f t="shared" si="2607"/>
        <v>0</v>
      </c>
      <c r="H2618" s="30">
        <f t="shared" si="2607"/>
        <v>0</v>
      </c>
      <c r="I2618" s="34">
        <v>3</v>
      </c>
      <c r="J2618" s="26"/>
    </row>
    <row r="2619" spans="1:10">
      <c r="A2619" s="212">
        <v>3721</v>
      </c>
      <c r="B2619" s="216" t="s">
        <v>69</v>
      </c>
      <c r="C2619" s="29">
        <v>43799</v>
      </c>
      <c r="D2619" s="175">
        <v>43799</v>
      </c>
      <c r="F2619" s="175"/>
      <c r="G2619" s="175"/>
      <c r="H2619" s="175"/>
      <c r="I2619" s="34">
        <v>4</v>
      </c>
      <c r="J2619" s="26"/>
    </row>
    <row r="2620" spans="1:10">
      <c r="A2620" s="208">
        <v>38</v>
      </c>
      <c r="B2620" s="209" t="s">
        <v>11</v>
      </c>
      <c r="C2620" s="182">
        <f t="shared" ref="C2620" si="2608">C2621</f>
        <v>6164</v>
      </c>
      <c r="D2620" s="32">
        <v>806193</v>
      </c>
      <c r="F2620" s="32">
        <f t="shared" ref="F2620:H2620" si="2609">F2621</f>
        <v>0</v>
      </c>
      <c r="G2620" s="32">
        <f t="shared" si="2609"/>
        <v>0</v>
      </c>
      <c r="H2620" s="32">
        <f t="shared" si="2609"/>
        <v>0</v>
      </c>
      <c r="I2620" s="34">
        <v>2</v>
      </c>
      <c r="J2620" s="26"/>
    </row>
    <row r="2621" spans="1:10">
      <c r="A2621" s="210">
        <v>383</v>
      </c>
      <c r="B2621" s="211" t="s">
        <v>121</v>
      </c>
      <c r="C2621" s="30">
        <f t="shared" ref="C2621" si="2610">SUM(C2622:C2624)</f>
        <v>6164</v>
      </c>
      <c r="D2621" s="30">
        <v>806193</v>
      </c>
      <c r="F2621" s="30">
        <f t="shared" ref="F2621:G2621" si="2611">SUM(F2622:F2624)</f>
        <v>0</v>
      </c>
      <c r="G2621" s="30">
        <f t="shared" si="2611"/>
        <v>0</v>
      </c>
      <c r="H2621" s="30">
        <f t="shared" ref="H2621" si="2612">SUM(H2622:H2624)</f>
        <v>0</v>
      </c>
      <c r="I2621" s="34">
        <v>3</v>
      </c>
      <c r="J2621" s="26"/>
    </row>
    <row r="2622" spans="1:10">
      <c r="A2622" s="212">
        <v>3831</v>
      </c>
      <c r="B2622" s="216" t="s">
        <v>122</v>
      </c>
      <c r="C2622" s="29">
        <v>5495</v>
      </c>
      <c r="D2622" s="175">
        <v>805495</v>
      </c>
      <c r="F2622" s="175"/>
      <c r="G2622" s="175"/>
      <c r="H2622" s="175"/>
      <c r="I2622" s="34">
        <v>4</v>
      </c>
      <c r="J2622" s="26"/>
    </row>
    <row r="2623" spans="1:10">
      <c r="A2623" s="212">
        <v>3833</v>
      </c>
      <c r="B2623" s="216" t="s">
        <v>229</v>
      </c>
      <c r="C2623" s="29">
        <v>664</v>
      </c>
      <c r="D2623" s="175">
        <v>664</v>
      </c>
      <c r="F2623" s="175"/>
      <c r="G2623" s="175"/>
      <c r="H2623" s="175"/>
      <c r="I2623" s="34">
        <v>4</v>
      </c>
      <c r="J2623" s="26"/>
    </row>
    <row r="2624" spans="1:10">
      <c r="A2624" s="212">
        <v>3835</v>
      </c>
      <c r="B2624" s="216" t="s">
        <v>124</v>
      </c>
      <c r="C2624" s="29">
        <v>5</v>
      </c>
      <c r="D2624" s="175">
        <v>34</v>
      </c>
      <c r="F2624" s="175"/>
      <c r="G2624" s="175"/>
      <c r="H2624" s="175"/>
      <c r="I2624" s="34">
        <v>4</v>
      </c>
      <c r="J2624" s="26"/>
    </row>
    <row r="2625" spans="1:10" ht="28.5">
      <c r="A2625" s="208">
        <v>42</v>
      </c>
      <c r="B2625" s="209" t="s">
        <v>30</v>
      </c>
      <c r="C2625" s="182">
        <f t="shared" ref="C2625" si="2613">C2626+C2629+C2635+C2637</f>
        <v>0</v>
      </c>
      <c r="D2625" s="32">
        <v>0</v>
      </c>
      <c r="F2625" s="32">
        <f t="shared" ref="F2625:G2625" si="2614">F2626+F2629+F2635+F2637</f>
        <v>0</v>
      </c>
      <c r="G2625" s="32">
        <f t="shared" si="2614"/>
        <v>0</v>
      </c>
      <c r="H2625" s="32">
        <f t="shared" ref="H2625" si="2615">H2626+H2629+H2635+H2637</f>
        <v>0</v>
      </c>
      <c r="I2625" s="34">
        <v>2</v>
      </c>
      <c r="J2625" s="26"/>
    </row>
    <row r="2626" spans="1:10">
      <c r="A2626" s="210">
        <v>421</v>
      </c>
      <c r="B2626" s="211" t="s">
        <v>96</v>
      </c>
      <c r="C2626" s="30">
        <f t="shared" ref="C2626" si="2616">SUM(C2627:C2628)</f>
        <v>0</v>
      </c>
      <c r="D2626" s="30">
        <v>0</v>
      </c>
      <c r="F2626" s="30">
        <f t="shared" ref="F2626:G2626" si="2617">SUM(F2627:F2628)</f>
        <v>0</v>
      </c>
      <c r="G2626" s="30">
        <f t="shared" si="2617"/>
        <v>0</v>
      </c>
      <c r="H2626" s="30">
        <f t="shared" ref="H2626" si="2618">SUM(H2627:H2628)</f>
        <v>0</v>
      </c>
      <c r="I2626" s="34">
        <v>3</v>
      </c>
      <c r="J2626" s="26"/>
    </row>
    <row r="2627" spans="1:10">
      <c r="A2627" s="212">
        <v>4212</v>
      </c>
      <c r="B2627" s="216" t="s">
        <v>97</v>
      </c>
      <c r="C2627" s="29"/>
      <c r="D2627" s="175">
        <v>0</v>
      </c>
      <c r="F2627" s="175"/>
      <c r="G2627" s="175"/>
      <c r="H2627" s="175"/>
      <c r="I2627" s="34">
        <v>4</v>
      </c>
      <c r="J2627" s="26"/>
    </row>
    <row r="2628" spans="1:10">
      <c r="A2628" s="212">
        <v>4214</v>
      </c>
      <c r="B2628" s="216" t="s">
        <v>158</v>
      </c>
      <c r="C2628" s="29"/>
      <c r="D2628" s="175">
        <v>0</v>
      </c>
      <c r="F2628" s="175"/>
      <c r="G2628" s="175"/>
      <c r="H2628" s="175"/>
      <c r="I2628" s="34">
        <v>4</v>
      </c>
      <c r="J2628" s="26"/>
    </row>
    <row r="2629" spans="1:10">
      <c r="A2629" s="210">
        <v>422</v>
      </c>
      <c r="B2629" s="211" t="s">
        <v>57</v>
      </c>
      <c r="C2629" s="30">
        <f t="shared" ref="C2629" si="2619">SUM(C2630:C2634)</f>
        <v>0</v>
      </c>
      <c r="D2629" s="30">
        <v>0</v>
      </c>
      <c r="F2629" s="30">
        <f t="shared" ref="F2629:G2629" si="2620">SUM(F2630:F2634)</f>
        <v>0</v>
      </c>
      <c r="G2629" s="30">
        <f t="shared" si="2620"/>
        <v>0</v>
      </c>
      <c r="H2629" s="30">
        <f t="shared" ref="H2629" si="2621">SUM(H2630:H2634)</f>
        <v>0</v>
      </c>
      <c r="I2629" s="34">
        <v>3</v>
      </c>
      <c r="J2629" s="26"/>
    </row>
    <row r="2630" spans="1:10">
      <c r="A2630" s="212">
        <v>4221</v>
      </c>
      <c r="B2630" s="216" t="s">
        <v>65</v>
      </c>
      <c r="C2630" s="29"/>
      <c r="D2630" s="175">
        <v>0</v>
      </c>
      <c r="F2630" s="175"/>
      <c r="G2630" s="175"/>
      <c r="H2630" s="175"/>
      <c r="I2630" s="34">
        <v>4</v>
      </c>
      <c r="J2630" s="26"/>
    </row>
    <row r="2631" spans="1:10">
      <c r="A2631" s="212">
        <v>4223</v>
      </c>
      <c r="B2631" s="216" t="s">
        <v>86</v>
      </c>
      <c r="C2631" s="29"/>
      <c r="D2631" s="175">
        <v>0</v>
      </c>
      <c r="F2631" s="175"/>
      <c r="G2631" s="175"/>
      <c r="H2631" s="175"/>
      <c r="I2631" s="34">
        <v>4</v>
      </c>
      <c r="J2631" s="26"/>
    </row>
    <row r="2632" spans="1:10">
      <c r="A2632" s="212">
        <v>4224</v>
      </c>
      <c r="B2632" s="216" t="s">
        <v>58</v>
      </c>
      <c r="C2632" s="29"/>
      <c r="D2632" s="175">
        <v>0</v>
      </c>
      <c r="F2632" s="175"/>
      <c r="G2632" s="175"/>
      <c r="H2632" s="175"/>
      <c r="I2632" s="34">
        <v>4</v>
      </c>
      <c r="J2632" s="26"/>
    </row>
    <row r="2633" spans="1:10">
      <c r="A2633" s="212">
        <v>4225</v>
      </c>
      <c r="B2633" s="216" t="s">
        <v>87</v>
      </c>
      <c r="C2633" s="29"/>
      <c r="D2633" s="175">
        <v>0</v>
      </c>
      <c r="F2633" s="175"/>
      <c r="G2633" s="175"/>
      <c r="H2633" s="175"/>
      <c r="I2633" s="34">
        <v>4</v>
      </c>
      <c r="J2633" s="26"/>
    </row>
    <row r="2634" spans="1:10">
      <c r="A2634" s="212">
        <v>4227</v>
      </c>
      <c r="B2634" s="216" t="s">
        <v>88</v>
      </c>
      <c r="C2634" s="29"/>
      <c r="D2634" s="175">
        <v>0</v>
      </c>
      <c r="F2634" s="175"/>
      <c r="G2634" s="175"/>
      <c r="H2634" s="175"/>
      <c r="I2634" s="34">
        <v>4</v>
      </c>
      <c r="J2634" s="26"/>
    </row>
    <row r="2635" spans="1:10" ht="28.5">
      <c r="A2635" s="210">
        <v>424</v>
      </c>
      <c r="B2635" s="211" t="s">
        <v>138</v>
      </c>
      <c r="C2635" s="30">
        <f t="shared" ref="C2635" si="2622">C2636</f>
        <v>0</v>
      </c>
      <c r="D2635" s="30">
        <v>0</v>
      </c>
      <c r="F2635" s="30">
        <f t="shared" ref="F2635:H2635" si="2623">F2636</f>
        <v>0</v>
      </c>
      <c r="G2635" s="30">
        <f t="shared" si="2623"/>
        <v>0</v>
      </c>
      <c r="H2635" s="30">
        <f t="shared" si="2623"/>
        <v>0</v>
      </c>
      <c r="I2635" s="34">
        <v>3</v>
      </c>
      <c r="J2635" s="26"/>
    </row>
    <row r="2636" spans="1:10">
      <c r="A2636" s="212">
        <v>4241</v>
      </c>
      <c r="B2636" s="216" t="s">
        <v>139</v>
      </c>
      <c r="C2636" s="29"/>
      <c r="D2636" s="175">
        <v>0</v>
      </c>
      <c r="F2636" s="175"/>
      <c r="G2636" s="175"/>
      <c r="H2636" s="175"/>
      <c r="I2636" s="34">
        <v>4</v>
      </c>
      <c r="J2636" s="26"/>
    </row>
    <row r="2637" spans="1:10">
      <c r="A2637" s="210">
        <v>426</v>
      </c>
      <c r="B2637" s="211" t="s">
        <v>31</v>
      </c>
      <c r="C2637" s="30">
        <f t="shared" ref="C2637" si="2624">C2638</f>
        <v>0</v>
      </c>
      <c r="D2637" s="30">
        <v>0</v>
      </c>
      <c r="F2637" s="30">
        <f t="shared" ref="F2637:H2637" si="2625">F2638</f>
        <v>0</v>
      </c>
      <c r="G2637" s="30">
        <f t="shared" si="2625"/>
        <v>0</v>
      </c>
      <c r="H2637" s="30">
        <f t="shared" si="2625"/>
        <v>0</v>
      </c>
      <c r="I2637" s="34">
        <v>3</v>
      </c>
      <c r="J2637" s="26"/>
    </row>
    <row r="2638" spans="1:10">
      <c r="A2638" s="212">
        <v>4262</v>
      </c>
      <c r="B2638" s="216" t="s">
        <v>32</v>
      </c>
      <c r="C2638" s="29"/>
      <c r="D2638" s="175">
        <v>0</v>
      </c>
      <c r="F2638" s="175"/>
      <c r="G2638" s="175"/>
      <c r="H2638" s="175"/>
      <c r="I2638" s="34">
        <v>4</v>
      </c>
      <c r="J2638" s="26"/>
    </row>
    <row r="2639" spans="1:10" ht="28.5">
      <c r="A2639" s="208">
        <v>45</v>
      </c>
      <c r="B2639" s="209" t="s">
        <v>74</v>
      </c>
      <c r="C2639" s="182">
        <f t="shared" ref="C2639:C2640" si="2626">C2640</f>
        <v>0</v>
      </c>
      <c r="D2639" s="32">
        <v>0</v>
      </c>
      <c r="F2639" s="32">
        <f t="shared" ref="F2639:H2640" si="2627">F2640</f>
        <v>0</v>
      </c>
      <c r="G2639" s="32">
        <f t="shared" si="2627"/>
        <v>0</v>
      </c>
      <c r="H2639" s="32">
        <f t="shared" si="2627"/>
        <v>0</v>
      </c>
      <c r="I2639" s="34">
        <v>2</v>
      </c>
      <c r="J2639" s="26"/>
    </row>
    <row r="2640" spans="1:10">
      <c r="A2640" s="210">
        <v>451</v>
      </c>
      <c r="B2640" s="211" t="s">
        <v>75</v>
      </c>
      <c r="C2640" s="30">
        <f t="shared" si="2626"/>
        <v>0</v>
      </c>
      <c r="D2640" s="30">
        <v>0</v>
      </c>
      <c r="F2640" s="30">
        <f t="shared" si="2627"/>
        <v>0</v>
      </c>
      <c r="G2640" s="30">
        <f t="shared" si="2627"/>
        <v>0</v>
      </c>
      <c r="H2640" s="30">
        <f t="shared" si="2627"/>
        <v>0</v>
      </c>
      <c r="I2640" s="34">
        <v>3</v>
      </c>
      <c r="J2640" s="26"/>
    </row>
    <row r="2641" spans="1:10">
      <c r="A2641" s="212">
        <v>4511</v>
      </c>
      <c r="B2641" s="216" t="s">
        <v>75</v>
      </c>
      <c r="C2641" s="29"/>
      <c r="D2641" s="175">
        <v>0</v>
      </c>
      <c r="F2641" s="175"/>
      <c r="G2641" s="175"/>
      <c r="H2641" s="175"/>
      <c r="I2641" s="34">
        <v>4</v>
      </c>
      <c r="J2641" s="26"/>
    </row>
    <row r="2642" spans="1:10">
      <c r="A2642" s="206">
        <v>52</v>
      </c>
      <c r="B2642" s="207" t="s">
        <v>52</v>
      </c>
      <c r="C2642" s="31">
        <f t="shared" ref="C2642" si="2628">+C2643+C2650+C2674+C2678</f>
        <v>64940</v>
      </c>
      <c r="D2642" s="31">
        <v>4447549</v>
      </c>
      <c r="F2642" s="31">
        <f t="shared" ref="F2642:G2642" si="2629">+F2643+F2650+F2674+F2678+F2671</f>
        <v>0</v>
      </c>
      <c r="G2642" s="31">
        <f t="shared" si="2629"/>
        <v>0</v>
      </c>
      <c r="H2642" s="31">
        <f t="shared" ref="H2642" si="2630">+H2643+H2650+H2674+H2678+H2671</f>
        <v>0</v>
      </c>
      <c r="I2642" s="34" t="s">
        <v>53</v>
      </c>
      <c r="J2642" s="362"/>
    </row>
    <row r="2643" spans="1:10">
      <c r="A2643" s="208">
        <v>31</v>
      </c>
      <c r="B2643" s="209" t="s">
        <v>44</v>
      </c>
      <c r="C2643" s="182">
        <f t="shared" ref="C2643" si="2631">+C2644+C2647</f>
        <v>56657</v>
      </c>
      <c r="D2643" s="32">
        <v>56657</v>
      </c>
      <c r="F2643" s="32">
        <f t="shared" ref="F2643:G2643" si="2632">+F2644+F2647</f>
        <v>0</v>
      </c>
      <c r="G2643" s="32">
        <f t="shared" si="2632"/>
        <v>0</v>
      </c>
      <c r="H2643" s="32">
        <f t="shared" ref="H2643" si="2633">+H2644+H2647</f>
        <v>0</v>
      </c>
      <c r="I2643" s="34">
        <v>2</v>
      </c>
      <c r="J2643" s="26"/>
    </row>
    <row r="2644" spans="1:10">
      <c r="A2644" s="210">
        <v>311</v>
      </c>
      <c r="B2644" s="211" t="s">
        <v>45</v>
      </c>
      <c r="C2644" s="30">
        <f t="shared" ref="C2644" si="2634">+C2645+C2646</f>
        <v>50041</v>
      </c>
      <c r="D2644" s="30">
        <v>50041</v>
      </c>
      <c r="F2644" s="30">
        <f t="shared" ref="F2644:G2644" si="2635">+F2645+F2646</f>
        <v>0</v>
      </c>
      <c r="G2644" s="30">
        <f t="shared" si="2635"/>
        <v>0</v>
      </c>
      <c r="H2644" s="30">
        <f t="shared" ref="H2644" si="2636">+H2645+H2646</f>
        <v>0</v>
      </c>
      <c r="I2644" s="34">
        <v>3</v>
      </c>
      <c r="J2644" s="26"/>
    </row>
    <row r="2645" spans="1:10">
      <c r="A2645" s="212">
        <v>3111</v>
      </c>
      <c r="B2645" s="216" t="s">
        <v>46</v>
      </c>
      <c r="C2645" s="29">
        <v>50031</v>
      </c>
      <c r="D2645" s="175">
        <v>50031</v>
      </c>
      <c r="F2645" s="175"/>
      <c r="G2645" s="175"/>
      <c r="H2645" s="175"/>
      <c r="I2645" s="34">
        <v>4</v>
      </c>
      <c r="J2645" s="26"/>
    </row>
    <row r="2646" spans="1:10">
      <c r="A2646" s="212">
        <v>3114</v>
      </c>
      <c r="B2646" s="216" t="s">
        <v>47</v>
      </c>
      <c r="C2646" s="29">
        <v>10</v>
      </c>
      <c r="D2646" s="175">
        <v>10</v>
      </c>
      <c r="F2646" s="175"/>
      <c r="G2646" s="175"/>
      <c r="H2646" s="175"/>
      <c r="I2646" s="214">
        <v>4</v>
      </c>
      <c r="J2646" s="218"/>
    </row>
    <row r="2647" spans="1:10">
      <c r="A2647" s="210">
        <v>313</v>
      </c>
      <c r="B2647" s="211" t="s">
        <v>48</v>
      </c>
      <c r="C2647" s="30">
        <f t="shared" ref="C2647" si="2637">SUM(C2648:C2649)</f>
        <v>6616</v>
      </c>
      <c r="D2647" s="30">
        <v>6616</v>
      </c>
      <c r="F2647" s="30">
        <f t="shared" ref="F2647:G2647" si="2638">SUM(F2648:F2649)</f>
        <v>0</v>
      </c>
      <c r="G2647" s="30">
        <f t="shared" si="2638"/>
        <v>0</v>
      </c>
      <c r="H2647" s="30">
        <f t="shared" ref="H2647" si="2639">SUM(H2648:H2649)</f>
        <v>0</v>
      </c>
      <c r="I2647" s="34">
        <v>3</v>
      </c>
      <c r="J2647" s="26"/>
    </row>
    <row r="2648" spans="1:10">
      <c r="A2648" s="212">
        <v>3132</v>
      </c>
      <c r="B2648" s="216" t="s">
        <v>49</v>
      </c>
      <c r="C2648" s="29">
        <v>6616</v>
      </c>
      <c r="D2648" s="175">
        <v>6616</v>
      </c>
      <c r="F2648" s="175"/>
      <c r="G2648" s="175"/>
      <c r="H2648" s="175"/>
      <c r="I2648" s="34">
        <v>4</v>
      </c>
      <c r="J2648" s="26"/>
    </row>
    <row r="2649" spans="1:10" ht="28.5">
      <c r="A2649" s="212">
        <v>3133</v>
      </c>
      <c r="B2649" s="216" t="s">
        <v>119</v>
      </c>
      <c r="C2649" s="29"/>
      <c r="D2649" s="175">
        <v>0</v>
      </c>
      <c r="F2649" s="175"/>
      <c r="G2649" s="175"/>
      <c r="H2649" s="175"/>
      <c r="I2649" s="34">
        <v>4</v>
      </c>
      <c r="J2649" s="26"/>
    </row>
    <row r="2650" spans="1:10">
      <c r="A2650" s="208">
        <v>32</v>
      </c>
      <c r="B2650" s="209" t="s">
        <v>16</v>
      </c>
      <c r="C2650" s="182">
        <f t="shared" ref="C2650" si="2640">+C2651+C2655+C2661+C2666+C2668</f>
        <v>8283</v>
      </c>
      <c r="D2650" s="32">
        <v>4388237</v>
      </c>
      <c r="F2650" s="32">
        <f t="shared" ref="F2650:G2650" si="2641">+F2651+F2655+F2661+F2666+F2668</f>
        <v>0</v>
      </c>
      <c r="G2650" s="32">
        <f t="shared" si="2641"/>
        <v>0</v>
      </c>
      <c r="H2650" s="32">
        <f t="shared" ref="H2650" si="2642">+H2651+H2655+H2661+H2666+H2668</f>
        <v>0</v>
      </c>
      <c r="I2650" s="34">
        <v>2</v>
      </c>
      <c r="J2650" s="26"/>
    </row>
    <row r="2651" spans="1:10">
      <c r="A2651" s="210">
        <v>321</v>
      </c>
      <c r="B2651" s="211" t="s">
        <v>27</v>
      </c>
      <c r="C2651" s="30">
        <f t="shared" ref="C2651" si="2643">SUM(C2652:C2654)</f>
        <v>6593</v>
      </c>
      <c r="D2651" s="30">
        <v>9912</v>
      </c>
      <c r="F2651" s="30">
        <f t="shared" ref="F2651:G2651" si="2644">SUM(F2652:F2654)</f>
        <v>0</v>
      </c>
      <c r="G2651" s="30">
        <f t="shared" si="2644"/>
        <v>0</v>
      </c>
      <c r="H2651" s="30">
        <f t="shared" ref="H2651" si="2645">SUM(H2652:H2654)</f>
        <v>0</v>
      </c>
      <c r="I2651" s="34">
        <v>3</v>
      </c>
      <c r="J2651" s="26"/>
    </row>
    <row r="2652" spans="1:10">
      <c r="A2652" s="212">
        <v>3211</v>
      </c>
      <c r="B2652" s="216" t="s">
        <v>28</v>
      </c>
      <c r="C2652" s="29"/>
      <c r="D2652" s="175">
        <v>0</v>
      </c>
      <c r="F2652" s="175"/>
      <c r="G2652" s="175"/>
      <c r="H2652" s="175"/>
      <c r="I2652" s="34">
        <v>4</v>
      </c>
      <c r="J2652" s="26"/>
    </row>
    <row r="2653" spans="1:10" ht="28.5">
      <c r="A2653" s="212">
        <v>3212</v>
      </c>
      <c r="B2653" s="216" t="s">
        <v>50</v>
      </c>
      <c r="C2653" s="29">
        <v>6593</v>
      </c>
      <c r="D2653" s="175">
        <v>6593</v>
      </c>
      <c r="F2653" s="175"/>
      <c r="G2653" s="175"/>
      <c r="H2653" s="175"/>
      <c r="I2653" s="34">
        <v>4</v>
      </c>
      <c r="J2653" s="26"/>
    </row>
    <row r="2654" spans="1:10">
      <c r="A2654" s="212">
        <v>3213</v>
      </c>
      <c r="B2654" s="216" t="s">
        <v>54</v>
      </c>
      <c r="C2654" s="29"/>
      <c r="D2654" s="175">
        <v>3319</v>
      </c>
      <c r="F2654" s="175"/>
      <c r="G2654" s="175"/>
      <c r="H2654" s="175"/>
      <c r="I2654" s="34">
        <v>4</v>
      </c>
      <c r="J2654" s="26"/>
    </row>
    <row r="2655" spans="1:10">
      <c r="A2655" s="210">
        <v>322</v>
      </c>
      <c r="B2655" s="211" t="s">
        <v>42</v>
      </c>
      <c r="C2655" s="30">
        <f t="shared" ref="C2655" si="2646">+C2657+C2658+C2659+C2660</f>
        <v>950</v>
      </c>
      <c r="D2655" s="30">
        <v>4356985</v>
      </c>
      <c r="F2655" s="30">
        <f>+F2657+F2658+F2659+F2660+F2656</f>
        <v>0</v>
      </c>
      <c r="G2655" s="30">
        <f>+G2657+G2658+G2659+G2660+G2656</f>
        <v>0</v>
      </c>
      <c r="H2655" s="30">
        <f>+H2657+H2658+H2659+H2660+H2656</f>
        <v>0</v>
      </c>
      <c r="I2655" s="34">
        <v>3</v>
      </c>
      <c r="J2655" s="26"/>
    </row>
    <row r="2656" spans="1:10">
      <c r="A2656" s="248">
        <v>3221</v>
      </c>
      <c r="B2656" s="216" t="s">
        <v>28</v>
      </c>
      <c r="C2656" s="337"/>
      <c r="D2656" s="175">
        <v>7655</v>
      </c>
      <c r="F2656" s="337"/>
      <c r="G2656" s="337"/>
      <c r="H2656" s="337"/>
      <c r="I2656" s="73">
        <v>4</v>
      </c>
      <c r="J2656" s="228"/>
    </row>
    <row r="2657" spans="1:10">
      <c r="A2657" s="212">
        <v>3222</v>
      </c>
      <c r="B2657" s="216" t="s">
        <v>91</v>
      </c>
      <c r="C2657" s="29">
        <v>135</v>
      </c>
      <c r="D2657" s="175">
        <v>4348515</v>
      </c>
      <c r="F2657" s="175"/>
      <c r="G2657" s="175"/>
      <c r="H2657" s="175"/>
      <c r="I2657" s="34">
        <v>4</v>
      </c>
      <c r="J2657" s="26"/>
    </row>
    <row r="2658" spans="1:10" ht="28.5">
      <c r="A2658" s="212">
        <v>3224</v>
      </c>
      <c r="B2658" s="216" t="s">
        <v>110</v>
      </c>
      <c r="C2658" s="29">
        <v>180</v>
      </c>
      <c r="D2658" s="175">
        <v>180</v>
      </c>
      <c r="F2658" s="175"/>
      <c r="G2658" s="175"/>
      <c r="H2658" s="175"/>
      <c r="I2658" s="34">
        <v>4</v>
      </c>
      <c r="J2658" s="26"/>
    </row>
    <row r="2659" spans="1:10">
      <c r="A2659" s="212">
        <v>3225</v>
      </c>
      <c r="B2659" s="216" t="s">
        <v>92</v>
      </c>
      <c r="C2659" s="29">
        <v>500</v>
      </c>
      <c r="D2659" s="175">
        <v>500</v>
      </c>
      <c r="F2659" s="175"/>
      <c r="G2659" s="175"/>
      <c r="H2659" s="175"/>
      <c r="I2659" s="34">
        <v>4</v>
      </c>
      <c r="J2659" s="26"/>
    </row>
    <row r="2660" spans="1:10">
      <c r="A2660" s="212">
        <v>3227</v>
      </c>
      <c r="B2660" s="216" t="s">
        <v>88</v>
      </c>
      <c r="C2660" s="29">
        <v>135</v>
      </c>
      <c r="D2660" s="175">
        <v>135</v>
      </c>
      <c r="F2660" s="175"/>
      <c r="G2660" s="175"/>
      <c r="H2660" s="175"/>
      <c r="I2660" s="34">
        <v>4</v>
      </c>
      <c r="J2660" s="26"/>
    </row>
    <row r="2661" spans="1:10">
      <c r="A2661" s="210">
        <v>323</v>
      </c>
      <c r="B2661" s="211" t="s">
        <v>17</v>
      </c>
      <c r="C2661" s="30">
        <f>C2662+C2664+C2665</f>
        <v>470</v>
      </c>
      <c r="D2661" s="30">
        <v>21070</v>
      </c>
      <c r="F2661" s="30">
        <f>F2662+F2664+F2665+F2663</f>
        <v>0</v>
      </c>
      <c r="G2661" s="30">
        <f>G2662+G2664+G2665+G2663</f>
        <v>0</v>
      </c>
      <c r="H2661" s="30">
        <f>H2662+H2664+H2665+H2663</f>
        <v>0</v>
      </c>
      <c r="I2661" s="34">
        <v>3</v>
      </c>
      <c r="J2661" s="26"/>
    </row>
    <row r="2662" spans="1:10">
      <c r="A2662" s="212">
        <v>3232</v>
      </c>
      <c r="B2662" s="216" t="s">
        <v>105</v>
      </c>
      <c r="C2662" s="29">
        <v>135</v>
      </c>
      <c r="D2662" s="175">
        <v>20135</v>
      </c>
      <c r="F2662" s="175"/>
      <c r="G2662" s="175"/>
      <c r="H2662" s="175"/>
      <c r="I2662" s="34">
        <v>4</v>
      </c>
      <c r="J2662" s="26"/>
    </row>
    <row r="2663" spans="1:10">
      <c r="A2663" s="212">
        <v>3233</v>
      </c>
      <c r="B2663" s="216" t="s">
        <v>19</v>
      </c>
      <c r="C2663" s="39"/>
      <c r="D2663" s="175">
        <v>600</v>
      </c>
      <c r="F2663" s="636"/>
      <c r="G2663" s="636"/>
      <c r="H2663" s="636"/>
      <c r="I2663" s="73">
        <v>4</v>
      </c>
      <c r="J2663" s="228"/>
    </row>
    <row r="2664" spans="1:10">
      <c r="A2664" s="212">
        <v>3235</v>
      </c>
      <c r="B2664" s="216" t="s">
        <v>68</v>
      </c>
      <c r="C2664" s="29">
        <v>200</v>
      </c>
      <c r="D2664" s="175">
        <v>200</v>
      </c>
      <c r="F2664" s="175"/>
      <c r="G2664" s="175"/>
      <c r="H2664" s="175"/>
      <c r="I2664" s="34">
        <v>4</v>
      </c>
      <c r="J2664" s="26"/>
    </row>
    <row r="2665" spans="1:10">
      <c r="A2665" s="212">
        <v>3237</v>
      </c>
      <c r="B2665" s="216" t="s">
        <v>20</v>
      </c>
      <c r="C2665" s="29">
        <v>135</v>
      </c>
      <c r="D2665" s="175">
        <v>135</v>
      </c>
      <c r="F2665" s="175"/>
      <c r="G2665" s="175"/>
      <c r="H2665" s="175"/>
      <c r="I2665" s="34">
        <v>4</v>
      </c>
      <c r="J2665" s="26"/>
    </row>
    <row r="2666" spans="1:10" ht="28.5">
      <c r="A2666" s="210">
        <v>324</v>
      </c>
      <c r="B2666" s="211" t="s">
        <v>22</v>
      </c>
      <c r="C2666" s="30">
        <f t="shared" ref="C2666" si="2647">C2667</f>
        <v>0</v>
      </c>
      <c r="D2666" s="30">
        <v>0</v>
      </c>
      <c r="F2666" s="30">
        <f t="shared" ref="F2666:H2666" si="2648">F2667</f>
        <v>0</v>
      </c>
      <c r="G2666" s="30">
        <f t="shared" si="2648"/>
        <v>0</v>
      </c>
      <c r="H2666" s="30">
        <f t="shared" si="2648"/>
        <v>0</v>
      </c>
      <c r="I2666" s="34">
        <v>3</v>
      </c>
      <c r="J2666" s="26"/>
    </row>
    <row r="2667" spans="1:10" ht="28.5">
      <c r="A2667" s="212">
        <v>3241</v>
      </c>
      <c r="B2667" s="216" t="s">
        <v>22</v>
      </c>
      <c r="C2667" s="29"/>
      <c r="D2667" s="175">
        <v>0</v>
      </c>
      <c r="F2667" s="175"/>
      <c r="G2667" s="175"/>
      <c r="H2667" s="175"/>
      <c r="I2667" s="34">
        <v>4</v>
      </c>
      <c r="J2667" s="26"/>
    </row>
    <row r="2668" spans="1:10">
      <c r="A2668" s="210">
        <v>329</v>
      </c>
      <c r="B2668" s="211" t="s">
        <v>23</v>
      </c>
      <c r="C2668" s="30">
        <f t="shared" ref="C2668" si="2649">SUM(C2669:C2670)</f>
        <v>270</v>
      </c>
      <c r="D2668" s="30">
        <v>270</v>
      </c>
      <c r="F2668" s="30">
        <f t="shared" ref="F2668:G2668" si="2650">SUM(F2669:F2670)</f>
        <v>0</v>
      </c>
      <c r="G2668" s="30">
        <f t="shared" si="2650"/>
        <v>0</v>
      </c>
      <c r="H2668" s="30">
        <f t="shared" ref="H2668" si="2651">SUM(H2669:H2670)</f>
        <v>0</v>
      </c>
      <c r="I2668" s="34">
        <v>3</v>
      </c>
      <c r="J2668" s="26"/>
    </row>
    <row r="2669" spans="1:10">
      <c r="A2669" s="212">
        <v>3295</v>
      </c>
      <c r="B2669" s="216" t="s">
        <v>113</v>
      </c>
      <c r="C2669" s="29">
        <v>135</v>
      </c>
      <c r="D2669" s="175">
        <v>135</v>
      </c>
      <c r="F2669" s="175"/>
      <c r="G2669" s="175"/>
      <c r="H2669" s="175"/>
      <c r="I2669" s="34">
        <v>4</v>
      </c>
      <c r="J2669" s="26"/>
    </row>
    <row r="2670" spans="1:10">
      <c r="A2670" s="212">
        <v>3299</v>
      </c>
      <c r="B2670" s="216" t="s">
        <v>23</v>
      </c>
      <c r="C2670" s="29">
        <v>135</v>
      </c>
      <c r="D2670" s="175">
        <v>135</v>
      </c>
      <c r="F2670" s="175"/>
      <c r="G2670" s="175"/>
      <c r="H2670" s="175"/>
      <c r="I2670" s="34">
        <v>4</v>
      </c>
      <c r="J2670" s="26"/>
    </row>
    <row r="2671" spans="1:10">
      <c r="A2671" s="47">
        <v>37</v>
      </c>
      <c r="B2671" s="725"/>
      <c r="C2671" s="235">
        <f t="shared" ref="C2671" si="2652">C2672</f>
        <v>0</v>
      </c>
      <c r="D2671" s="235">
        <v>2655</v>
      </c>
      <c r="F2671" s="235">
        <f t="shared" ref="F2671:H2672" si="2653">+F2672</f>
        <v>0</v>
      </c>
      <c r="G2671" s="235">
        <f t="shared" si="2653"/>
        <v>0</v>
      </c>
      <c r="H2671" s="235">
        <f t="shared" si="2653"/>
        <v>0</v>
      </c>
      <c r="I2671" s="73">
        <v>2</v>
      </c>
      <c r="J2671" s="228"/>
    </row>
    <row r="2672" spans="1:10">
      <c r="A2672" s="49">
        <v>372</v>
      </c>
      <c r="B2672" s="726"/>
      <c r="C2672" s="236">
        <f t="shared" ref="C2672" si="2654">SUM(C2673:C2674)</f>
        <v>0</v>
      </c>
      <c r="D2672" s="727">
        <v>2655</v>
      </c>
      <c r="F2672" s="727">
        <f t="shared" si="2653"/>
        <v>0</v>
      </c>
      <c r="G2672" s="727">
        <f t="shared" si="2653"/>
        <v>0</v>
      </c>
      <c r="H2672" s="727">
        <f t="shared" si="2653"/>
        <v>0</v>
      </c>
      <c r="I2672" s="73">
        <v>3</v>
      </c>
      <c r="J2672" s="228"/>
    </row>
    <row r="2673" spans="1:10">
      <c r="A2673" s="51">
        <v>3721</v>
      </c>
      <c r="B2673" s="602"/>
      <c r="C2673" s="139"/>
      <c r="D2673" s="139">
        <v>2655</v>
      </c>
      <c r="F2673" s="139"/>
      <c r="G2673" s="139"/>
      <c r="H2673" s="139"/>
      <c r="I2673" s="73">
        <v>4</v>
      </c>
      <c r="J2673" s="228"/>
    </row>
    <row r="2674" spans="1:10" ht="28.5">
      <c r="A2674" s="208">
        <v>42</v>
      </c>
      <c r="B2674" s="209" t="s">
        <v>30</v>
      </c>
      <c r="C2674" s="182">
        <f t="shared" ref="C2674" si="2655">C2675</f>
        <v>0</v>
      </c>
      <c r="D2674" s="32">
        <v>0</v>
      </c>
      <c r="F2674" s="32">
        <f t="shared" ref="F2674:H2674" si="2656">F2675</f>
        <v>0</v>
      </c>
      <c r="G2674" s="32">
        <f t="shared" si="2656"/>
        <v>0</v>
      </c>
      <c r="H2674" s="32">
        <f t="shared" si="2656"/>
        <v>0</v>
      </c>
      <c r="I2674" s="34">
        <v>2</v>
      </c>
      <c r="J2674" s="26"/>
    </row>
    <row r="2675" spans="1:10">
      <c r="A2675" s="210">
        <v>422</v>
      </c>
      <c r="B2675" s="211" t="s">
        <v>57</v>
      </c>
      <c r="C2675" s="30">
        <f t="shared" ref="C2675" si="2657">SUM(C2676:C2677)</f>
        <v>0</v>
      </c>
      <c r="D2675" s="30">
        <v>0</v>
      </c>
      <c r="F2675" s="30">
        <f t="shared" ref="F2675:G2675" si="2658">SUM(F2676:F2677)</f>
        <v>0</v>
      </c>
      <c r="G2675" s="30">
        <f t="shared" si="2658"/>
        <v>0</v>
      </c>
      <c r="H2675" s="30">
        <f t="shared" ref="H2675" si="2659">SUM(H2676:H2677)</f>
        <v>0</v>
      </c>
      <c r="I2675" s="34">
        <v>3</v>
      </c>
      <c r="J2675" s="26"/>
    </row>
    <row r="2676" spans="1:10">
      <c r="A2676" s="212">
        <v>4221</v>
      </c>
      <c r="B2676" s="216" t="s">
        <v>65</v>
      </c>
      <c r="C2676" s="29"/>
      <c r="D2676" s="175">
        <v>0</v>
      </c>
      <c r="F2676" s="175"/>
      <c r="G2676" s="175"/>
      <c r="H2676" s="175"/>
      <c r="I2676" s="34">
        <v>4</v>
      </c>
      <c r="J2676" s="26"/>
    </row>
    <row r="2677" spans="1:10">
      <c r="A2677" s="212">
        <v>4224</v>
      </c>
      <c r="B2677" s="216" t="s">
        <v>58</v>
      </c>
      <c r="C2677" s="29"/>
      <c r="D2677" s="175">
        <v>0</v>
      </c>
      <c r="F2677" s="175"/>
      <c r="G2677" s="175"/>
      <c r="H2677" s="175"/>
      <c r="I2677" s="34">
        <v>4</v>
      </c>
      <c r="J2677" s="26"/>
    </row>
    <row r="2678" spans="1:10" ht="28.5">
      <c r="A2678" s="208">
        <v>45</v>
      </c>
      <c r="B2678" s="209" t="s">
        <v>74</v>
      </c>
      <c r="C2678" s="182">
        <f t="shared" ref="C2678:C2679" si="2660">C2679</f>
        <v>0</v>
      </c>
      <c r="D2678" s="32">
        <v>0</v>
      </c>
      <c r="F2678" s="32">
        <f t="shared" ref="F2678:H2679" si="2661">F2679</f>
        <v>0</v>
      </c>
      <c r="G2678" s="32">
        <f t="shared" si="2661"/>
        <v>0</v>
      </c>
      <c r="H2678" s="32">
        <f t="shared" si="2661"/>
        <v>0</v>
      </c>
      <c r="I2678" s="34">
        <v>2</v>
      </c>
      <c r="J2678" s="26"/>
    </row>
    <row r="2679" spans="1:10">
      <c r="A2679" s="210">
        <v>451</v>
      </c>
      <c r="B2679" s="211" t="s">
        <v>75</v>
      </c>
      <c r="C2679" s="30">
        <f t="shared" si="2660"/>
        <v>0</v>
      </c>
      <c r="D2679" s="30">
        <v>0</v>
      </c>
      <c r="F2679" s="30">
        <f t="shared" si="2661"/>
        <v>0</v>
      </c>
      <c r="G2679" s="30">
        <f t="shared" si="2661"/>
        <v>0</v>
      </c>
      <c r="H2679" s="30">
        <f t="shared" si="2661"/>
        <v>0</v>
      </c>
      <c r="I2679" s="34">
        <v>3</v>
      </c>
      <c r="J2679" s="26"/>
    </row>
    <row r="2680" spans="1:10">
      <c r="A2680" s="212">
        <v>4511</v>
      </c>
      <c r="B2680" s="216" t="s">
        <v>75</v>
      </c>
      <c r="C2680" s="29"/>
      <c r="D2680" s="175">
        <v>0</v>
      </c>
      <c r="F2680" s="175"/>
      <c r="G2680" s="175"/>
      <c r="H2680" s="175"/>
      <c r="I2680" s="34">
        <v>4</v>
      </c>
      <c r="J2680" s="26"/>
    </row>
    <row r="2681" spans="1:10">
      <c r="A2681" s="206">
        <v>61</v>
      </c>
      <c r="B2681" s="207" t="s">
        <v>80</v>
      </c>
      <c r="C2681" s="31">
        <f t="shared" ref="C2681" si="2662">+C2682+C2700</f>
        <v>46188</v>
      </c>
      <c r="D2681" s="31">
        <v>58238</v>
      </c>
      <c r="F2681" s="31">
        <f t="shared" ref="F2681:G2681" si="2663">+F2682+F2700</f>
        <v>0</v>
      </c>
      <c r="G2681" s="31">
        <f t="shared" si="2663"/>
        <v>0</v>
      </c>
      <c r="H2681" s="31">
        <f t="shared" ref="H2681" si="2664">+H2682+H2700</f>
        <v>0</v>
      </c>
      <c r="I2681" s="34" t="s">
        <v>81</v>
      </c>
      <c r="J2681" s="362"/>
    </row>
    <row r="2682" spans="1:10">
      <c r="A2682" s="208">
        <v>32</v>
      </c>
      <c r="B2682" s="209" t="s">
        <v>16</v>
      </c>
      <c r="C2682" s="182">
        <f t="shared" ref="C2682" si="2665">+C2683+C2686+C2691+C2697</f>
        <v>44861</v>
      </c>
      <c r="D2682" s="32">
        <v>56911</v>
      </c>
      <c r="F2682" s="32">
        <f t="shared" ref="F2682:G2682" si="2666">+F2683+F2686+F2691+F2697</f>
        <v>0</v>
      </c>
      <c r="G2682" s="32">
        <f t="shared" si="2666"/>
        <v>0</v>
      </c>
      <c r="H2682" s="32">
        <f t="shared" ref="H2682" si="2667">+H2683+H2686+H2691+H2697</f>
        <v>0</v>
      </c>
      <c r="I2682" s="34">
        <v>2</v>
      </c>
      <c r="J2682" s="26"/>
    </row>
    <row r="2683" spans="1:10">
      <c r="A2683" s="210">
        <v>321</v>
      </c>
      <c r="B2683" s="211" t="s">
        <v>27</v>
      </c>
      <c r="C2683" s="30">
        <f t="shared" ref="C2683" si="2668">+C2684+C2685</f>
        <v>5000</v>
      </c>
      <c r="D2683" s="30">
        <v>8000</v>
      </c>
      <c r="F2683" s="30">
        <f t="shared" ref="F2683:G2683" si="2669">+F2684+F2685</f>
        <v>0</v>
      </c>
      <c r="G2683" s="30">
        <f t="shared" si="2669"/>
        <v>0</v>
      </c>
      <c r="H2683" s="30">
        <f t="shared" ref="H2683" si="2670">+H2684+H2685</f>
        <v>0</v>
      </c>
      <c r="I2683" s="34">
        <v>3</v>
      </c>
      <c r="J2683" s="26"/>
    </row>
    <row r="2684" spans="1:10">
      <c r="A2684" s="212">
        <v>3211</v>
      </c>
      <c r="B2684" s="216" t="s">
        <v>28</v>
      </c>
      <c r="C2684" s="29"/>
      <c r="D2684" s="175">
        <v>2000</v>
      </c>
      <c r="F2684" s="175"/>
      <c r="G2684" s="175"/>
      <c r="H2684" s="175"/>
      <c r="I2684" s="34">
        <v>4</v>
      </c>
      <c r="J2684" s="26"/>
    </row>
    <row r="2685" spans="1:10">
      <c r="A2685" s="212">
        <v>3213</v>
      </c>
      <c r="B2685" s="216" t="s">
        <v>54</v>
      </c>
      <c r="C2685" s="29">
        <v>5000</v>
      </c>
      <c r="D2685" s="175">
        <v>6000</v>
      </c>
      <c r="F2685" s="175"/>
      <c r="G2685" s="175"/>
      <c r="H2685" s="175"/>
      <c r="I2685" s="34">
        <v>4</v>
      </c>
      <c r="J2685" s="26"/>
    </row>
    <row r="2686" spans="1:10">
      <c r="A2686" s="210">
        <v>322</v>
      </c>
      <c r="B2686" s="211" t="s">
        <v>42</v>
      </c>
      <c r="C2686" s="30">
        <f t="shared" ref="C2686" si="2671">+C2687+C2688+C2689+C2690</f>
        <v>14989</v>
      </c>
      <c r="D2686" s="30">
        <v>22039</v>
      </c>
      <c r="F2686" s="30">
        <f t="shared" ref="F2686:G2686" si="2672">+F2687+F2688+F2689+F2690</f>
        <v>0</v>
      </c>
      <c r="G2686" s="30">
        <f t="shared" si="2672"/>
        <v>0</v>
      </c>
      <c r="H2686" s="30">
        <f t="shared" ref="H2686" si="2673">+H2687+H2688+H2689+H2690</f>
        <v>0</v>
      </c>
      <c r="I2686" s="366">
        <v>3</v>
      </c>
      <c r="J2686" s="224"/>
    </row>
    <row r="2687" spans="1:10">
      <c r="A2687" s="212">
        <v>3221</v>
      </c>
      <c r="B2687" s="216" t="s">
        <v>43</v>
      </c>
      <c r="C2687" s="29">
        <v>1195</v>
      </c>
      <c r="D2687" s="175">
        <v>8195</v>
      </c>
      <c r="F2687" s="175"/>
      <c r="G2687" s="175"/>
      <c r="H2687" s="175"/>
      <c r="I2687" s="34">
        <v>4</v>
      </c>
      <c r="J2687" s="26"/>
    </row>
    <row r="2688" spans="1:10">
      <c r="A2688" s="212">
        <v>3222</v>
      </c>
      <c r="B2688" s="216" t="s">
        <v>91</v>
      </c>
      <c r="C2688" s="29">
        <v>133</v>
      </c>
      <c r="D2688" s="175">
        <v>183</v>
      </c>
      <c r="F2688" s="175"/>
      <c r="G2688" s="175"/>
      <c r="H2688" s="175"/>
      <c r="I2688" s="34">
        <v>4</v>
      </c>
      <c r="J2688" s="26"/>
    </row>
    <row r="2689" spans="1:10" ht="28.5">
      <c r="A2689" s="212">
        <v>3224</v>
      </c>
      <c r="B2689" s="216" t="s">
        <v>110</v>
      </c>
      <c r="C2689" s="29"/>
      <c r="D2689" s="175">
        <v>0</v>
      </c>
      <c r="F2689" s="175"/>
      <c r="G2689" s="175"/>
      <c r="H2689" s="175"/>
      <c r="I2689" s="34">
        <v>4</v>
      </c>
      <c r="J2689" s="26"/>
    </row>
    <row r="2690" spans="1:10">
      <c r="A2690" s="212">
        <v>3225</v>
      </c>
      <c r="B2690" s="216" t="s">
        <v>92</v>
      </c>
      <c r="C2690" s="29">
        <v>13661</v>
      </c>
      <c r="D2690" s="175">
        <v>13661</v>
      </c>
      <c r="F2690" s="175"/>
      <c r="G2690" s="175"/>
      <c r="H2690" s="175"/>
      <c r="I2690" s="34">
        <v>4</v>
      </c>
      <c r="J2690" s="26"/>
    </row>
    <row r="2691" spans="1:10">
      <c r="A2691" s="210">
        <v>323</v>
      </c>
      <c r="B2691" s="211" t="s">
        <v>17</v>
      </c>
      <c r="C2691" s="30">
        <f t="shared" ref="C2691" si="2674">+C2692+C2694+C2695+C2696</f>
        <v>22872</v>
      </c>
      <c r="D2691" s="30">
        <v>23872</v>
      </c>
      <c r="F2691" s="30">
        <f t="shared" ref="F2691:G2691" si="2675">+F2692+F2694+F2695+F2696+F2693</f>
        <v>0</v>
      </c>
      <c r="G2691" s="30">
        <f t="shared" si="2675"/>
        <v>0</v>
      </c>
      <c r="H2691" s="30">
        <f t="shared" ref="H2691" si="2676">+H2692+H2694+H2695+H2696+H2693</f>
        <v>0</v>
      </c>
      <c r="I2691" s="366">
        <v>3</v>
      </c>
      <c r="J2691" s="224"/>
    </row>
    <row r="2692" spans="1:10">
      <c r="A2692" s="212">
        <v>3232</v>
      </c>
      <c r="B2692" s="216" t="s">
        <v>105</v>
      </c>
      <c r="C2692" s="29">
        <v>7963</v>
      </c>
      <c r="D2692" s="175">
        <v>7963</v>
      </c>
      <c r="F2692" s="175"/>
      <c r="G2692" s="175"/>
      <c r="H2692" s="175"/>
      <c r="I2692" s="34">
        <v>4</v>
      </c>
      <c r="J2692" s="26"/>
    </row>
    <row r="2693" spans="1:10">
      <c r="A2693" s="51">
        <v>3233</v>
      </c>
      <c r="B2693" s="602" t="s">
        <v>19</v>
      </c>
      <c r="C2693" s="139"/>
      <c r="D2693" s="139">
        <v>1000</v>
      </c>
      <c r="F2693" s="139"/>
      <c r="G2693" s="139"/>
      <c r="H2693" s="139"/>
      <c r="I2693" s="73">
        <v>4</v>
      </c>
      <c r="J2693" s="228"/>
    </row>
    <row r="2694" spans="1:10">
      <c r="A2694" s="212">
        <v>3235</v>
      </c>
      <c r="B2694" s="216" t="s">
        <v>68</v>
      </c>
      <c r="C2694" s="29">
        <v>2000</v>
      </c>
      <c r="D2694" s="175">
        <v>2000</v>
      </c>
      <c r="F2694" s="175"/>
      <c r="G2694" s="175"/>
      <c r="H2694" s="175"/>
      <c r="I2694" s="34">
        <v>4</v>
      </c>
      <c r="J2694" s="26"/>
    </row>
    <row r="2695" spans="1:10">
      <c r="A2695" s="212">
        <v>3237</v>
      </c>
      <c r="B2695" s="216" t="s">
        <v>20</v>
      </c>
      <c r="C2695" s="29">
        <v>5309</v>
      </c>
      <c r="D2695" s="175">
        <v>5309</v>
      </c>
      <c r="F2695" s="175"/>
      <c r="G2695" s="175"/>
      <c r="H2695" s="175"/>
      <c r="I2695" s="34">
        <v>4</v>
      </c>
      <c r="J2695" s="26"/>
    </row>
    <row r="2696" spans="1:10">
      <c r="A2696" s="212">
        <v>3239</v>
      </c>
      <c r="B2696" s="216" t="s">
        <v>21</v>
      </c>
      <c r="C2696" s="29">
        <v>7600</v>
      </c>
      <c r="D2696" s="175">
        <v>7600</v>
      </c>
      <c r="F2696" s="175"/>
      <c r="G2696" s="175"/>
      <c r="H2696" s="175"/>
      <c r="I2696" s="34">
        <v>4</v>
      </c>
      <c r="J2696" s="26"/>
    </row>
    <row r="2697" spans="1:10">
      <c r="A2697" s="210">
        <v>329</v>
      </c>
      <c r="B2697" s="211" t="s">
        <v>23</v>
      </c>
      <c r="C2697" s="30">
        <f t="shared" ref="C2697" si="2677">+C2698+C2699</f>
        <v>2000</v>
      </c>
      <c r="D2697" s="30">
        <v>3000</v>
      </c>
      <c r="F2697" s="30">
        <f t="shared" ref="F2697:G2697" si="2678">+F2698+F2699</f>
        <v>0</v>
      </c>
      <c r="G2697" s="30">
        <f t="shared" si="2678"/>
        <v>0</v>
      </c>
      <c r="H2697" s="30">
        <f t="shared" ref="H2697" si="2679">+H2698+H2699</f>
        <v>0</v>
      </c>
      <c r="I2697" s="34">
        <v>3</v>
      </c>
      <c r="J2697" s="26"/>
    </row>
    <row r="2698" spans="1:10">
      <c r="A2698" s="212">
        <v>3293</v>
      </c>
      <c r="B2698" s="216" t="s">
        <v>29</v>
      </c>
      <c r="C2698" s="29">
        <v>2000</v>
      </c>
      <c r="D2698" s="175">
        <v>2000</v>
      </c>
      <c r="F2698" s="175"/>
      <c r="G2698" s="175"/>
      <c r="H2698" s="175"/>
      <c r="I2698" s="34">
        <v>4</v>
      </c>
      <c r="J2698" s="26"/>
    </row>
    <row r="2699" spans="1:10">
      <c r="A2699" s="212">
        <v>3299</v>
      </c>
      <c r="B2699" s="216" t="s">
        <v>23</v>
      </c>
      <c r="C2699" s="29"/>
      <c r="D2699" s="175">
        <v>1000</v>
      </c>
      <c r="F2699" s="175"/>
      <c r="G2699" s="175"/>
      <c r="H2699" s="175"/>
      <c r="I2699" s="34">
        <v>4</v>
      </c>
      <c r="J2699" s="26"/>
    </row>
    <row r="2700" spans="1:10" ht="28.5">
      <c r="A2700" s="208">
        <v>37</v>
      </c>
      <c r="B2700" s="367" t="s">
        <v>34</v>
      </c>
      <c r="C2700" s="220">
        <f t="shared" ref="C2700:C2701" si="2680">+C2701</f>
        <v>1327</v>
      </c>
      <c r="D2700" s="625">
        <v>1327</v>
      </c>
      <c r="F2700" s="625">
        <f t="shared" ref="F2700:H2701" si="2681">+F2701</f>
        <v>0</v>
      </c>
      <c r="G2700" s="625">
        <f t="shared" si="2681"/>
        <v>0</v>
      </c>
      <c r="H2700" s="625">
        <f t="shared" si="2681"/>
        <v>0</v>
      </c>
      <c r="I2700" s="295">
        <v>2</v>
      </c>
      <c r="J2700" s="218"/>
    </row>
    <row r="2701" spans="1:10" ht="28.5">
      <c r="A2701" s="210">
        <v>372</v>
      </c>
      <c r="B2701" s="368" t="s">
        <v>35</v>
      </c>
      <c r="C2701" s="221">
        <f t="shared" si="2680"/>
        <v>1327</v>
      </c>
      <c r="D2701" s="626">
        <v>1327</v>
      </c>
      <c r="F2701" s="626">
        <f t="shared" si="2681"/>
        <v>0</v>
      </c>
      <c r="G2701" s="626">
        <f t="shared" si="2681"/>
        <v>0</v>
      </c>
      <c r="H2701" s="626">
        <f t="shared" si="2681"/>
        <v>0</v>
      </c>
      <c r="I2701" s="295">
        <v>3</v>
      </c>
      <c r="J2701" s="218"/>
    </row>
    <row r="2702" spans="1:10">
      <c r="A2702" s="212">
        <v>3721</v>
      </c>
      <c r="B2702" s="216" t="s">
        <v>69</v>
      </c>
      <c r="C2702" s="29">
        <v>1327</v>
      </c>
      <c r="D2702" s="175">
        <v>1327</v>
      </c>
      <c r="F2702" s="175"/>
      <c r="G2702" s="175"/>
      <c r="H2702" s="175"/>
      <c r="I2702" s="34">
        <v>4</v>
      </c>
      <c r="J2702" s="26"/>
    </row>
    <row r="2703" spans="1:10" ht="28.5">
      <c r="A2703" s="208">
        <v>41</v>
      </c>
      <c r="B2703" s="209" t="s">
        <v>70</v>
      </c>
      <c r="C2703" s="182">
        <f t="shared" ref="C2703:C2704" si="2682">C2704</f>
        <v>0</v>
      </c>
      <c r="D2703" s="32">
        <v>0</v>
      </c>
      <c r="F2703" s="32">
        <f t="shared" ref="F2703:H2704" si="2683">F2704</f>
        <v>0</v>
      </c>
      <c r="G2703" s="32">
        <f t="shared" si="2683"/>
        <v>0</v>
      </c>
      <c r="H2703" s="32">
        <f t="shared" si="2683"/>
        <v>0</v>
      </c>
      <c r="I2703" s="34">
        <v>2</v>
      </c>
      <c r="J2703" s="26"/>
    </row>
    <row r="2704" spans="1:10">
      <c r="A2704" s="210">
        <v>412</v>
      </c>
      <c r="B2704" s="211" t="s">
        <v>71</v>
      </c>
      <c r="C2704" s="30">
        <f t="shared" si="2682"/>
        <v>0</v>
      </c>
      <c r="D2704" s="30">
        <v>0</v>
      </c>
      <c r="F2704" s="30">
        <f t="shared" si="2683"/>
        <v>0</v>
      </c>
      <c r="G2704" s="30">
        <f t="shared" si="2683"/>
        <v>0</v>
      </c>
      <c r="H2704" s="30">
        <f t="shared" si="2683"/>
        <v>0</v>
      </c>
      <c r="I2704" s="34">
        <v>3</v>
      </c>
      <c r="J2704" s="26"/>
    </row>
    <row r="2705" spans="1:10">
      <c r="A2705" s="212">
        <v>4123</v>
      </c>
      <c r="B2705" s="216" t="s">
        <v>72</v>
      </c>
      <c r="C2705" s="29"/>
      <c r="D2705" s="175">
        <v>0</v>
      </c>
      <c r="F2705" s="175"/>
      <c r="G2705" s="175"/>
      <c r="H2705" s="175"/>
      <c r="I2705" s="34">
        <v>4</v>
      </c>
      <c r="J2705" s="26"/>
    </row>
    <row r="2706" spans="1:10" ht="28.5">
      <c r="A2706" s="208">
        <v>42</v>
      </c>
      <c r="B2706" s="209" t="s">
        <v>30</v>
      </c>
      <c r="C2706" s="182">
        <f t="shared" ref="C2706" si="2684">C2707+C2712+C2714</f>
        <v>0</v>
      </c>
      <c r="D2706" s="32">
        <v>0</v>
      </c>
      <c r="F2706" s="32">
        <f t="shared" ref="F2706:G2706" si="2685">F2707+F2712+F2714</f>
        <v>0</v>
      </c>
      <c r="G2706" s="32">
        <f t="shared" si="2685"/>
        <v>0</v>
      </c>
      <c r="H2706" s="32">
        <f t="shared" ref="H2706" si="2686">H2707+H2712+H2714</f>
        <v>0</v>
      </c>
      <c r="I2706" s="34">
        <v>2</v>
      </c>
      <c r="J2706" s="26"/>
    </row>
    <row r="2707" spans="1:10">
      <c r="A2707" s="210">
        <v>422</v>
      </c>
      <c r="B2707" s="211" t="s">
        <v>57</v>
      </c>
      <c r="C2707" s="30">
        <f t="shared" ref="C2707" si="2687">SUM(C2708:C2711)</f>
        <v>0</v>
      </c>
      <c r="D2707" s="30">
        <v>0</v>
      </c>
      <c r="F2707" s="30">
        <f t="shared" ref="F2707:G2707" si="2688">SUM(F2708:F2711)</f>
        <v>0</v>
      </c>
      <c r="G2707" s="30">
        <f t="shared" si="2688"/>
        <v>0</v>
      </c>
      <c r="H2707" s="30">
        <f t="shared" ref="H2707" si="2689">SUM(H2708:H2711)</f>
        <v>0</v>
      </c>
      <c r="I2707" s="34">
        <v>3</v>
      </c>
      <c r="J2707" s="26"/>
    </row>
    <row r="2708" spans="1:10">
      <c r="A2708" s="212">
        <v>4221</v>
      </c>
      <c r="B2708" s="216" t="s">
        <v>65</v>
      </c>
      <c r="C2708" s="29"/>
      <c r="D2708" s="175">
        <v>0</v>
      </c>
      <c r="F2708" s="175"/>
      <c r="G2708" s="175"/>
      <c r="H2708" s="175"/>
      <c r="I2708" s="34">
        <v>4</v>
      </c>
      <c r="J2708" s="26"/>
    </row>
    <row r="2709" spans="1:10">
      <c r="A2709" s="212">
        <v>4222</v>
      </c>
      <c r="B2709" s="216" t="s">
        <v>73</v>
      </c>
      <c r="C2709" s="29"/>
      <c r="D2709" s="175">
        <v>0</v>
      </c>
      <c r="F2709" s="175"/>
      <c r="G2709" s="175"/>
      <c r="H2709" s="175"/>
      <c r="I2709" s="34">
        <v>4</v>
      </c>
      <c r="J2709" s="26"/>
    </row>
    <row r="2710" spans="1:10">
      <c r="A2710" s="212">
        <v>4223</v>
      </c>
      <c r="B2710" s="216" t="s">
        <v>86</v>
      </c>
      <c r="C2710" s="29"/>
      <c r="D2710" s="175">
        <v>0</v>
      </c>
      <c r="F2710" s="175"/>
      <c r="G2710" s="175"/>
      <c r="H2710" s="175"/>
      <c r="I2710" s="34">
        <v>4</v>
      </c>
      <c r="J2710" s="26"/>
    </row>
    <row r="2711" spans="1:10">
      <c r="A2711" s="212">
        <v>4224</v>
      </c>
      <c r="B2711" s="216" t="s">
        <v>58</v>
      </c>
      <c r="C2711" s="29"/>
      <c r="D2711" s="175">
        <v>0</v>
      </c>
      <c r="F2711" s="175"/>
      <c r="G2711" s="175"/>
      <c r="H2711" s="175"/>
      <c r="I2711" s="34">
        <v>4</v>
      </c>
      <c r="J2711" s="26"/>
    </row>
    <row r="2712" spans="1:10">
      <c r="A2712" s="210">
        <v>423</v>
      </c>
      <c r="B2712" s="211" t="s">
        <v>98</v>
      </c>
      <c r="C2712" s="30">
        <f t="shared" ref="C2712" si="2690">C2713</f>
        <v>0</v>
      </c>
      <c r="D2712" s="30">
        <v>0</v>
      </c>
      <c r="F2712" s="30">
        <f t="shared" ref="F2712:H2712" si="2691">F2713</f>
        <v>0</v>
      </c>
      <c r="G2712" s="30">
        <f t="shared" si="2691"/>
        <v>0</v>
      </c>
      <c r="H2712" s="30">
        <f t="shared" si="2691"/>
        <v>0</v>
      </c>
      <c r="I2712" s="34">
        <v>3</v>
      </c>
      <c r="J2712" s="26"/>
    </row>
    <row r="2713" spans="1:10">
      <c r="A2713" s="212">
        <v>4231</v>
      </c>
      <c r="B2713" s="216" t="s">
        <v>106</v>
      </c>
      <c r="C2713" s="29"/>
      <c r="D2713" s="175">
        <v>0</v>
      </c>
      <c r="F2713" s="175"/>
      <c r="G2713" s="175"/>
      <c r="H2713" s="175"/>
      <c r="I2713" s="34">
        <v>4</v>
      </c>
      <c r="J2713" s="26"/>
    </row>
    <row r="2714" spans="1:10" ht="28.5">
      <c r="A2714" s="210">
        <v>424</v>
      </c>
      <c r="B2714" s="211" t="s">
        <v>138</v>
      </c>
      <c r="C2714" s="30">
        <f t="shared" ref="C2714" si="2692">C2715</f>
        <v>0</v>
      </c>
      <c r="D2714" s="30">
        <v>0</v>
      </c>
      <c r="F2714" s="30">
        <f t="shared" ref="F2714:H2714" si="2693">F2715</f>
        <v>0</v>
      </c>
      <c r="G2714" s="30">
        <f t="shared" si="2693"/>
        <v>0</v>
      </c>
      <c r="H2714" s="30">
        <f t="shared" si="2693"/>
        <v>0</v>
      </c>
      <c r="I2714" s="34">
        <v>3</v>
      </c>
      <c r="J2714" s="26"/>
    </row>
    <row r="2715" spans="1:10">
      <c r="A2715" s="212">
        <v>4241</v>
      </c>
      <c r="B2715" s="216" t="s">
        <v>139</v>
      </c>
      <c r="C2715" s="29"/>
      <c r="D2715" s="175">
        <v>0</v>
      </c>
      <c r="F2715" s="175"/>
      <c r="G2715" s="175"/>
      <c r="H2715" s="175"/>
      <c r="I2715" s="34">
        <v>4</v>
      </c>
      <c r="J2715" s="26"/>
    </row>
    <row r="2716" spans="1:10" ht="28.5">
      <c r="A2716" s="208">
        <v>45</v>
      </c>
      <c r="B2716" s="209" t="s">
        <v>74</v>
      </c>
      <c r="C2716" s="182">
        <f t="shared" ref="C2716:C2717" si="2694">C2717</f>
        <v>0</v>
      </c>
      <c r="D2716" s="32">
        <v>0</v>
      </c>
      <c r="F2716" s="32">
        <f t="shared" ref="F2716:H2717" si="2695">F2717</f>
        <v>0</v>
      </c>
      <c r="G2716" s="32">
        <f t="shared" si="2695"/>
        <v>0</v>
      </c>
      <c r="H2716" s="32">
        <f t="shared" si="2695"/>
        <v>0</v>
      </c>
      <c r="I2716" s="34">
        <v>2</v>
      </c>
      <c r="J2716" s="26"/>
    </row>
    <row r="2717" spans="1:10">
      <c r="A2717" s="210">
        <v>451</v>
      </c>
      <c r="B2717" s="211" t="s">
        <v>75</v>
      </c>
      <c r="C2717" s="30">
        <f t="shared" si="2694"/>
        <v>0</v>
      </c>
      <c r="D2717" s="30">
        <v>0</v>
      </c>
      <c r="F2717" s="30">
        <f t="shared" si="2695"/>
        <v>0</v>
      </c>
      <c r="G2717" s="30">
        <f t="shared" si="2695"/>
        <v>0</v>
      </c>
      <c r="H2717" s="30">
        <f t="shared" si="2695"/>
        <v>0</v>
      </c>
      <c r="I2717" s="34">
        <v>3</v>
      </c>
      <c r="J2717" s="26"/>
    </row>
    <row r="2718" spans="1:10">
      <c r="A2718" s="212">
        <v>4511</v>
      </c>
      <c r="B2718" s="216" t="s">
        <v>75</v>
      </c>
      <c r="C2718" s="29"/>
      <c r="D2718" s="175">
        <v>0</v>
      </c>
      <c r="F2718" s="175"/>
      <c r="G2718" s="175"/>
      <c r="H2718" s="175"/>
      <c r="I2718" s="34">
        <v>4</v>
      </c>
      <c r="J2718" s="26"/>
    </row>
    <row r="2719" spans="1:10" ht="28.5">
      <c r="A2719" s="206">
        <v>71</v>
      </c>
      <c r="B2719" s="207" t="s">
        <v>349</v>
      </c>
      <c r="C2719" s="31">
        <f t="shared" ref="C2719" si="2696">C2720+C2723</f>
        <v>0</v>
      </c>
      <c r="D2719" s="31">
        <v>0</v>
      </c>
      <c r="F2719" s="31">
        <f t="shared" ref="F2719:G2719" si="2697">F2720+F2723</f>
        <v>0</v>
      </c>
      <c r="G2719" s="31">
        <f t="shared" si="2697"/>
        <v>0</v>
      </c>
      <c r="H2719" s="31">
        <f t="shared" ref="H2719" si="2698">H2720+H2723</f>
        <v>0</v>
      </c>
      <c r="I2719" s="34" t="s">
        <v>145</v>
      </c>
      <c r="J2719" s="26"/>
    </row>
    <row r="2720" spans="1:10" ht="28.5">
      <c r="A2720" s="208">
        <v>42</v>
      </c>
      <c r="B2720" s="209" t="s">
        <v>30</v>
      </c>
      <c r="C2720" s="182">
        <f t="shared" ref="C2720:C2721" si="2699">C2721</f>
        <v>0</v>
      </c>
      <c r="D2720" s="32">
        <v>0</v>
      </c>
      <c r="F2720" s="32">
        <f t="shared" ref="F2720:H2721" si="2700">F2721</f>
        <v>0</v>
      </c>
      <c r="G2720" s="32">
        <f t="shared" si="2700"/>
        <v>0</v>
      </c>
      <c r="H2720" s="32">
        <f t="shared" si="2700"/>
        <v>0</v>
      </c>
      <c r="I2720" s="34">
        <v>2</v>
      </c>
      <c r="J2720" s="26"/>
    </row>
    <row r="2721" spans="1:10">
      <c r="A2721" s="210">
        <v>422</v>
      </c>
      <c r="B2721" s="211" t="s">
        <v>57</v>
      </c>
      <c r="C2721" s="30">
        <f t="shared" si="2699"/>
        <v>0</v>
      </c>
      <c r="D2721" s="30">
        <v>0</v>
      </c>
      <c r="F2721" s="30">
        <f t="shared" si="2700"/>
        <v>0</v>
      </c>
      <c r="G2721" s="30">
        <f t="shared" si="2700"/>
        <v>0</v>
      </c>
      <c r="H2721" s="30">
        <f t="shared" si="2700"/>
        <v>0</v>
      </c>
      <c r="I2721" s="34">
        <v>3</v>
      </c>
      <c r="J2721" s="26"/>
    </row>
    <row r="2722" spans="1:10">
      <c r="A2722" s="212">
        <v>4224</v>
      </c>
      <c r="B2722" s="216" t="s">
        <v>58</v>
      </c>
      <c r="C2722" s="29"/>
      <c r="D2722" s="175">
        <v>0</v>
      </c>
      <c r="F2722" s="175"/>
      <c r="G2722" s="175"/>
      <c r="H2722" s="175"/>
      <c r="I2722" s="34">
        <v>4</v>
      </c>
      <c r="J2722" s="26"/>
    </row>
    <row r="2723" spans="1:10" ht="28.5">
      <c r="A2723" s="208">
        <v>45</v>
      </c>
      <c r="B2723" s="209" t="s">
        <v>74</v>
      </c>
      <c r="C2723" s="182">
        <f t="shared" ref="C2723:C2724" si="2701">C2724</f>
        <v>0</v>
      </c>
      <c r="D2723" s="32">
        <v>0</v>
      </c>
      <c r="F2723" s="32">
        <f t="shared" ref="F2723:H2724" si="2702">F2724</f>
        <v>0</v>
      </c>
      <c r="G2723" s="32">
        <f t="shared" si="2702"/>
        <v>0</v>
      </c>
      <c r="H2723" s="32">
        <f t="shared" si="2702"/>
        <v>0</v>
      </c>
      <c r="I2723" s="34">
        <v>2</v>
      </c>
      <c r="J2723" s="26"/>
    </row>
    <row r="2724" spans="1:10">
      <c r="A2724" s="210">
        <v>451</v>
      </c>
      <c r="B2724" s="211" t="s">
        <v>75</v>
      </c>
      <c r="C2724" s="30">
        <f t="shared" si="2701"/>
        <v>0</v>
      </c>
      <c r="D2724" s="30">
        <v>0</v>
      </c>
      <c r="F2724" s="30">
        <f t="shared" si="2702"/>
        <v>0</v>
      </c>
      <c r="G2724" s="30">
        <f t="shared" si="2702"/>
        <v>0</v>
      </c>
      <c r="H2724" s="30">
        <f t="shared" si="2702"/>
        <v>0</v>
      </c>
      <c r="I2724" s="34">
        <v>3</v>
      </c>
      <c r="J2724" s="26"/>
    </row>
    <row r="2725" spans="1:10">
      <c r="A2725" s="212">
        <v>4511</v>
      </c>
      <c r="B2725" s="216" t="s">
        <v>75</v>
      </c>
      <c r="C2725" s="29"/>
      <c r="D2725" s="175">
        <v>0</v>
      </c>
      <c r="F2725" s="175"/>
      <c r="G2725" s="175"/>
      <c r="H2725" s="175"/>
      <c r="I2725" s="34">
        <v>4</v>
      </c>
      <c r="J2725" s="26"/>
    </row>
    <row r="2726" spans="1:10" ht="28.5">
      <c r="A2726" s="203" t="s">
        <v>230</v>
      </c>
      <c r="B2726" s="204" t="s">
        <v>204</v>
      </c>
      <c r="C2726" s="205">
        <f t="shared" ref="C2726" si="2703">+C2727+C2745</f>
        <v>0</v>
      </c>
      <c r="D2726" s="205">
        <v>0</v>
      </c>
      <c r="F2726" s="205">
        <f t="shared" ref="F2726:G2726" si="2704">+F2727+F2745</f>
        <v>0</v>
      </c>
      <c r="G2726" s="205">
        <f t="shared" si="2704"/>
        <v>0</v>
      </c>
      <c r="H2726" s="205">
        <f t="shared" ref="H2726" si="2705">+H2727+H2745</f>
        <v>0</v>
      </c>
      <c r="I2726" s="34" t="s">
        <v>8</v>
      </c>
      <c r="J2726" s="26"/>
    </row>
    <row r="2727" spans="1:10">
      <c r="A2727" s="206">
        <v>12</v>
      </c>
      <c r="B2727" s="207" t="s">
        <v>61</v>
      </c>
      <c r="C2727" s="31">
        <f t="shared" ref="C2727" si="2706">+C2728+C2731+C2741</f>
        <v>0</v>
      </c>
      <c r="D2727" s="31">
        <v>0</v>
      </c>
      <c r="F2727" s="31">
        <f t="shared" ref="F2727:G2727" si="2707">+F2728+F2731+F2741</f>
        <v>0</v>
      </c>
      <c r="G2727" s="31">
        <f t="shared" si="2707"/>
        <v>0</v>
      </c>
      <c r="H2727" s="31">
        <f t="shared" ref="H2727" si="2708">+H2728+H2731+H2741</f>
        <v>0</v>
      </c>
      <c r="I2727" s="34" t="s">
        <v>62</v>
      </c>
      <c r="J2727" s="26"/>
    </row>
    <row r="2728" spans="1:10">
      <c r="A2728" s="208">
        <v>31</v>
      </c>
      <c r="B2728" s="209" t="s">
        <v>44</v>
      </c>
      <c r="C2728" s="182">
        <f t="shared" ref="C2728:C2729" si="2709">+C2729</f>
        <v>0</v>
      </c>
      <c r="D2728" s="32">
        <v>0</v>
      </c>
      <c r="F2728" s="32">
        <f t="shared" ref="F2728:H2729" si="2710">+F2729</f>
        <v>0</v>
      </c>
      <c r="G2728" s="32">
        <f t="shared" si="2710"/>
        <v>0</v>
      </c>
      <c r="H2728" s="32">
        <f t="shared" si="2710"/>
        <v>0</v>
      </c>
      <c r="I2728" s="34">
        <v>2</v>
      </c>
      <c r="J2728" s="26"/>
    </row>
    <row r="2729" spans="1:10">
      <c r="A2729" s="210">
        <v>311</v>
      </c>
      <c r="B2729" s="211" t="s">
        <v>45</v>
      </c>
      <c r="C2729" s="30">
        <f t="shared" si="2709"/>
        <v>0</v>
      </c>
      <c r="D2729" s="30">
        <v>0</v>
      </c>
      <c r="F2729" s="30">
        <f t="shared" si="2710"/>
        <v>0</v>
      </c>
      <c r="G2729" s="30">
        <f t="shared" si="2710"/>
        <v>0</v>
      </c>
      <c r="H2729" s="30">
        <f t="shared" si="2710"/>
        <v>0</v>
      </c>
      <c r="I2729" s="34">
        <v>3</v>
      </c>
      <c r="J2729" s="26"/>
    </row>
    <row r="2730" spans="1:10">
      <c r="A2730" s="212">
        <v>3111</v>
      </c>
      <c r="B2730" s="216" t="s">
        <v>46</v>
      </c>
      <c r="C2730" s="29"/>
      <c r="D2730" s="175">
        <v>0</v>
      </c>
      <c r="F2730" s="175"/>
      <c r="G2730" s="175"/>
      <c r="H2730" s="175"/>
      <c r="I2730" s="34">
        <v>4</v>
      </c>
      <c r="J2730" s="26"/>
    </row>
    <row r="2731" spans="1:10">
      <c r="A2731" s="208">
        <v>32</v>
      </c>
      <c r="B2731" s="209" t="s">
        <v>16</v>
      </c>
      <c r="C2731" s="182">
        <f t="shared" ref="C2731" si="2711">+C2732+C2735+C2737</f>
        <v>0</v>
      </c>
      <c r="D2731" s="32">
        <v>0</v>
      </c>
      <c r="F2731" s="32">
        <f t="shared" ref="F2731:G2731" si="2712">+F2732+F2735+F2737</f>
        <v>0</v>
      </c>
      <c r="G2731" s="32">
        <f t="shared" si="2712"/>
        <v>0</v>
      </c>
      <c r="H2731" s="32">
        <f t="shared" ref="H2731" si="2713">+H2732+H2735+H2737</f>
        <v>0</v>
      </c>
      <c r="I2731" s="34">
        <v>2</v>
      </c>
      <c r="J2731" s="26"/>
    </row>
    <row r="2732" spans="1:10">
      <c r="A2732" s="210">
        <v>321</v>
      </c>
      <c r="B2732" s="211" t="s">
        <v>27</v>
      </c>
      <c r="C2732" s="30">
        <f t="shared" ref="C2732" si="2714">+C2733+C2734</f>
        <v>0</v>
      </c>
      <c r="D2732" s="30">
        <v>0</v>
      </c>
      <c r="F2732" s="30">
        <f t="shared" ref="F2732:G2732" si="2715">+F2733+F2734</f>
        <v>0</v>
      </c>
      <c r="G2732" s="30">
        <f t="shared" si="2715"/>
        <v>0</v>
      </c>
      <c r="H2732" s="30">
        <f t="shared" ref="H2732" si="2716">+H2733+H2734</f>
        <v>0</v>
      </c>
      <c r="I2732" s="34">
        <v>3</v>
      </c>
      <c r="J2732" s="26"/>
    </row>
    <row r="2733" spans="1:10">
      <c r="A2733" s="212">
        <v>3211</v>
      </c>
      <c r="B2733" s="216" t="s">
        <v>28</v>
      </c>
      <c r="C2733" s="29"/>
      <c r="D2733" s="175">
        <v>0</v>
      </c>
      <c r="F2733" s="175"/>
      <c r="G2733" s="175"/>
      <c r="H2733" s="175"/>
      <c r="I2733" s="34">
        <v>4</v>
      </c>
      <c r="J2733" s="26"/>
    </row>
    <row r="2734" spans="1:10">
      <c r="A2734" s="212">
        <v>3213</v>
      </c>
      <c r="B2734" s="216" t="s">
        <v>54</v>
      </c>
      <c r="C2734" s="29"/>
      <c r="D2734" s="175">
        <v>0</v>
      </c>
      <c r="F2734" s="175"/>
      <c r="G2734" s="175"/>
      <c r="H2734" s="175"/>
      <c r="I2734" s="34">
        <v>4</v>
      </c>
      <c r="J2734" s="26"/>
    </row>
    <row r="2735" spans="1:10">
      <c r="A2735" s="210">
        <v>322</v>
      </c>
      <c r="B2735" s="211" t="s">
        <v>42</v>
      </c>
      <c r="C2735" s="30">
        <f t="shared" ref="C2735" si="2717">+C2736</f>
        <v>0</v>
      </c>
      <c r="D2735" s="30">
        <v>0</v>
      </c>
      <c r="F2735" s="30">
        <f t="shared" ref="F2735:H2735" si="2718">+F2736</f>
        <v>0</v>
      </c>
      <c r="G2735" s="30">
        <f t="shared" si="2718"/>
        <v>0</v>
      </c>
      <c r="H2735" s="30">
        <f t="shared" si="2718"/>
        <v>0</v>
      </c>
      <c r="I2735" s="34">
        <v>3</v>
      </c>
      <c r="J2735" s="26"/>
    </row>
    <row r="2736" spans="1:10">
      <c r="A2736" s="212">
        <v>3225</v>
      </c>
      <c r="B2736" s="216" t="s">
        <v>92</v>
      </c>
      <c r="C2736" s="29"/>
      <c r="D2736" s="175">
        <v>0</v>
      </c>
      <c r="F2736" s="175"/>
      <c r="G2736" s="175"/>
      <c r="H2736" s="175"/>
      <c r="I2736" s="34">
        <v>4</v>
      </c>
      <c r="J2736" s="26"/>
    </row>
    <row r="2737" spans="1:10">
      <c r="A2737" s="210">
        <v>323</v>
      </c>
      <c r="B2737" s="211" t="s">
        <v>17</v>
      </c>
      <c r="C2737" s="30">
        <f t="shared" ref="C2737" si="2719">+C2738+C2739+C2740</f>
        <v>0</v>
      </c>
      <c r="D2737" s="30">
        <v>0</v>
      </c>
      <c r="F2737" s="30">
        <f t="shared" ref="F2737:G2737" si="2720">+F2738+F2739+F2740</f>
        <v>0</v>
      </c>
      <c r="G2737" s="30">
        <f t="shared" si="2720"/>
        <v>0</v>
      </c>
      <c r="H2737" s="30">
        <f t="shared" ref="H2737" si="2721">+H2738+H2739+H2740</f>
        <v>0</v>
      </c>
      <c r="I2737" s="366">
        <v>3</v>
      </c>
      <c r="J2737" s="224"/>
    </row>
    <row r="2738" spans="1:10">
      <c r="A2738" s="212">
        <v>3233</v>
      </c>
      <c r="B2738" s="216" t="s">
        <v>19</v>
      </c>
      <c r="C2738" s="29"/>
      <c r="D2738" s="175">
        <v>0</v>
      </c>
      <c r="F2738" s="175"/>
      <c r="G2738" s="175"/>
      <c r="H2738" s="175"/>
      <c r="I2738" s="34">
        <v>4</v>
      </c>
      <c r="J2738" s="26"/>
    </row>
    <row r="2739" spans="1:10">
      <c r="A2739" s="212">
        <v>3235</v>
      </c>
      <c r="B2739" s="216" t="s">
        <v>68</v>
      </c>
      <c r="C2739" s="29"/>
      <c r="D2739" s="175">
        <v>0</v>
      </c>
      <c r="F2739" s="175"/>
      <c r="G2739" s="175"/>
      <c r="H2739" s="175"/>
      <c r="I2739" s="34">
        <v>4</v>
      </c>
      <c r="J2739" s="26"/>
    </row>
    <row r="2740" spans="1:10">
      <c r="A2740" s="212">
        <v>3239</v>
      </c>
      <c r="B2740" s="216" t="s">
        <v>21</v>
      </c>
      <c r="C2740" s="29"/>
      <c r="D2740" s="175">
        <v>0</v>
      </c>
      <c r="F2740" s="175"/>
      <c r="G2740" s="175"/>
      <c r="H2740" s="175"/>
      <c r="I2740" s="34">
        <v>4</v>
      </c>
      <c r="J2740" s="26"/>
    </row>
    <row r="2741" spans="1:10" ht="28.5">
      <c r="A2741" s="208">
        <v>42</v>
      </c>
      <c r="B2741" s="209" t="s">
        <v>30</v>
      </c>
      <c r="C2741" s="182">
        <f t="shared" ref="C2741" si="2722">+C2742</f>
        <v>0</v>
      </c>
      <c r="D2741" s="32">
        <v>0</v>
      </c>
      <c r="F2741" s="32">
        <f t="shared" ref="F2741:H2741" si="2723">+F2742</f>
        <v>0</v>
      </c>
      <c r="G2741" s="32">
        <f t="shared" si="2723"/>
        <v>0</v>
      </c>
      <c r="H2741" s="32">
        <f t="shared" si="2723"/>
        <v>0</v>
      </c>
      <c r="I2741" s="34">
        <v>2</v>
      </c>
      <c r="J2741" s="26"/>
    </row>
    <row r="2742" spans="1:10">
      <c r="A2742" s="210">
        <v>422</v>
      </c>
      <c r="B2742" s="211" t="s">
        <v>57</v>
      </c>
      <c r="C2742" s="30">
        <f t="shared" ref="C2742" si="2724">+C2743+C2744</f>
        <v>0</v>
      </c>
      <c r="D2742" s="30">
        <v>0</v>
      </c>
      <c r="F2742" s="30">
        <f t="shared" ref="F2742:G2742" si="2725">+F2743+F2744</f>
        <v>0</v>
      </c>
      <c r="G2742" s="30">
        <f t="shared" si="2725"/>
        <v>0</v>
      </c>
      <c r="H2742" s="30">
        <f t="shared" ref="H2742" si="2726">+H2743+H2744</f>
        <v>0</v>
      </c>
      <c r="I2742" s="34">
        <v>3</v>
      </c>
      <c r="J2742" s="26"/>
    </row>
    <row r="2743" spans="1:10">
      <c r="A2743" s="212">
        <v>4221</v>
      </c>
      <c r="B2743" s="216" t="s">
        <v>65</v>
      </c>
      <c r="C2743" s="29"/>
      <c r="D2743" s="175">
        <v>0</v>
      </c>
      <c r="F2743" s="175"/>
      <c r="G2743" s="175"/>
      <c r="H2743" s="175"/>
      <c r="I2743" s="34">
        <v>4</v>
      </c>
      <c r="J2743" s="26"/>
    </row>
    <row r="2744" spans="1:10">
      <c r="A2744" s="212">
        <v>4223</v>
      </c>
      <c r="B2744" s="216" t="s">
        <v>86</v>
      </c>
      <c r="C2744" s="29"/>
      <c r="D2744" s="175">
        <v>0</v>
      </c>
      <c r="F2744" s="175"/>
      <c r="G2744" s="175"/>
      <c r="H2744" s="175"/>
      <c r="I2744" s="34">
        <v>4</v>
      </c>
      <c r="J2744" s="26"/>
    </row>
    <row r="2745" spans="1:10">
      <c r="A2745" s="206">
        <v>561</v>
      </c>
      <c r="B2745" s="207" t="s">
        <v>76</v>
      </c>
      <c r="C2745" s="31">
        <f t="shared" ref="C2745" si="2727">+C2746+C2749+C2759</f>
        <v>0</v>
      </c>
      <c r="D2745" s="31">
        <v>0</v>
      </c>
      <c r="F2745" s="31">
        <f t="shared" ref="F2745:G2745" si="2728">+F2746+F2749+F2759</f>
        <v>0</v>
      </c>
      <c r="G2745" s="31">
        <f t="shared" si="2728"/>
        <v>0</v>
      </c>
      <c r="H2745" s="31">
        <f t="shared" ref="H2745" si="2729">+H2746+H2749+H2759</f>
        <v>0</v>
      </c>
      <c r="I2745" s="34" t="s">
        <v>77</v>
      </c>
      <c r="J2745" s="26"/>
    </row>
    <row r="2746" spans="1:10">
      <c r="A2746" s="208">
        <v>31</v>
      </c>
      <c r="B2746" s="209" t="s">
        <v>44</v>
      </c>
      <c r="C2746" s="182">
        <f t="shared" ref="C2746:C2747" si="2730">+C2747</f>
        <v>0</v>
      </c>
      <c r="D2746" s="32">
        <v>0</v>
      </c>
      <c r="F2746" s="32">
        <f t="shared" ref="F2746:H2747" si="2731">+F2747</f>
        <v>0</v>
      </c>
      <c r="G2746" s="32">
        <f t="shared" si="2731"/>
        <v>0</v>
      </c>
      <c r="H2746" s="32">
        <f t="shared" si="2731"/>
        <v>0</v>
      </c>
      <c r="I2746" s="34">
        <v>2</v>
      </c>
      <c r="J2746" s="26"/>
    </row>
    <row r="2747" spans="1:10">
      <c r="A2747" s="210">
        <v>311</v>
      </c>
      <c r="B2747" s="211" t="s">
        <v>45</v>
      </c>
      <c r="C2747" s="30">
        <f t="shared" si="2730"/>
        <v>0</v>
      </c>
      <c r="D2747" s="30">
        <v>0</v>
      </c>
      <c r="F2747" s="30">
        <f t="shared" si="2731"/>
        <v>0</v>
      </c>
      <c r="G2747" s="30">
        <f t="shared" si="2731"/>
        <v>0</v>
      </c>
      <c r="H2747" s="30">
        <f t="shared" si="2731"/>
        <v>0</v>
      </c>
      <c r="I2747" s="34">
        <v>3</v>
      </c>
      <c r="J2747" s="26"/>
    </row>
    <row r="2748" spans="1:10">
      <c r="A2748" s="212">
        <v>3111</v>
      </c>
      <c r="B2748" s="216" t="s">
        <v>46</v>
      </c>
      <c r="C2748" s="29"/>
      <c r="D2748" s="175">
        <v>0</v>
      </c>
      <c r="F2748" s="175"/>
      <c r="G2748" s="175"/>
      <c r="H2748" s="175"/>
      <c r="I2748" s="34">
        <v>4</v>
      </c>
      <c r="J2748" s="26"/>
    </row>
    <row r="2749" spans="1:10">
      <c r="A2749" s="208">
        <v>32</v>
      </c>
      <c r="B2749" s="209" t="s">
        <v>16</v>
      </c>
      <c r="C2749" s="182">
        <f t="shared" ref="C2749" si="2732">+C2750+C2753+C2755</f>
        <v>0</v>
      </c>
      <c r="D2749" s="32">
        <v>0</v>
      </c>
      <c r="F2749" s="32">
        <f t="shared" ref="F2749:G2749" si="2733">+F2750+F2753+F2755</f>
        <v>0</v>
      </c>
      <c r="G2749" s="32">
        <f t="shared" si="2733"/>
        <v>0</v>
      </c>
      <c r="H2749" s="32">
        <f t="shared" ref="H2749" si="2734">+H2750+H2753+H2755</f>
        <v>0</v>
      </c>
      <c r="I2749" s="34">
        <v>2</v>
      </c>
      <c r="J2749" s="26"/>
    </row>
    <row r="2750" spans="1:10">
      <c r="A2750" s="210">
        <v>321</v>
      </c>
      <c r="B2750" s="211" t="s">
        <v>27</v>
      </c>
      <c r="C2750" s="30">
        <f t="shared" ref="C2750" si="2735">+C2751+C2752</f>
        <v>0</v>
      </c>
      <c r="D2750" s="30">
        <v>0</v>
      </c>
      <c r="F2750" s="30">
        <f t="shared" ref="F2750:G2750" si="2736">+F2751+F2752</f>
        <v>0</v>
      </c>
      <c r="G2750" s="30">
        <f t="shared" si="2736"/>
        <v>0</v>
      </c>
      <c r="H2750" s="30">
        <f t="shared" ref="H2750" si="2737">+H2751+H2752</f>
        <v>0</v>
      </c>
      <c r="I2750" s="34">
        <v>3</v>
      </c>
      <c r="J2750" s="26"/>
    </row>
    <row r="2751" spans="1:10">
      <c r="A2751" s="212">
        <v>3211</v>
      </c>
      <c r="B2751" s="216" t="s">
        <v>28</v>
      </c>
      <c r="C2751" s="29"/>
      <c r="D2751" s="175">
        <v>0</v>
      </c>
      <c r="F2751" s="175"/>
      <c r="G2751" s="175"/>
      <c r="H2751" s="175"/>
      <c r="I2751" s="34">
        <v>4</v>
      </c>
      <c r="J2751" s="26"/>
    </row>
    <row r="2752" spans="1:10">
      <c r="A2752" s="212">
        <v>3213</v>
      </c>
      <c r="B2752" s="216" t="s">
        <v>54</v>
      </c>
      <c r="C2752" s="29"/>
      <c r="D2752" s="175">
        <v>0</v>
      </c>
      <c r="F2752" s="175"/>
      <c r="G2752" s="175"/>
      <c r="H2752" s="175"/>
      <c r="I2752" s="34">
        <v>4</v>
      </c>
      <c r="J2752" s="26"/>
    </row>
    <row r="2753" spans="1:10">
      <c r="A2753" s="210">
        <v>322</v>
      </c>
      <c r="B2753" s="211" t="s">
        <v>42</v>
      </c>
      <c r="C2753" s="30">
        <f t="shared" ref="C2753" si="2738">+C2754</f>
        <v>0</v>
      </c>
      <c r="D2753" s="30">
        <v>0</v>
      </c>
      <c r="F2753" s="30">
        <f t="shared" ref="F2753:H2753" si="2739">+F2754</f>
        <v>0</v>
      </c>
      <c r="G2753" s="30">
        <f t="shared" si="2739"/>
        <v>0</v>
      </c>
      <c r="H2753" s="30">
        <f t="shared" si="2739"/>
        <v>0</v>
      </c>
      <c r="I2753" s="34">
        <v>3</v>
      </c>
      <c r="J2753" s="26"/>
    </row>
    <row r="2754" spans="1:10">
      <c r="A2754" s="212">
        <v>3225</v>
      </c>
      <c r="B2754" s="216" t="s">
        <v>92</v>
      </c>
      <c r="C2754" s="29"/>
      <c r="D2754" s="175">
        <v>0</v>
      </c>
      <c r="F2754" s="175"/>
      <c r="G2754" s="175"/>
      <c r="H2754" s="175"/>
      <c r="I2754" s="34">
        <v>4</v>
      </c>
      <c r="J2754" s="26"/>
    </row>
    <row r="2755" spans="1:10">
      <c r="A2755" s="210">
        <v>323</v>
      </c>
      <c r="B2755" s="211" t="s">
        <v>17</v>
      </c>
      <c r="C2755" s="30">
        <f t="shared" ref="C2755" si="2740">+C2756+C2757+C2758</f>
        <v>0</v>
      </c>
      <c r="D2755" s="30">
        <v>0</v>
      </c>
      <c r="F2755" s="30">
        <f t="shared" ref="F2755:G2755" si="2741">+F2756+F2757+F2758</f>
        <v>0</v>
      </c>
      <c r="G2755" s="30">
        <f t="shared" si="2741"/>
        <v>0</v>
      </c>
      <c r="H2755" s="30">
        <f t="shared" ref="H2755" si="2742">+H2756+H2757+H2758</f>
        <v>0</v>
      </c>
      <c r="I2755" s="34">
        <v>3</v>
      </c>
      <c r="J2755" s="26"/>
    </row>
    <row r="2756" spans="1:10">
      <c r="A2756" s="212">
        <v>3233</v>
      </c>
      <c r="B2756" s="216" t="s">
        <v>19</v>
      </c>
      <c r="C2756" s="29"/>
      <c r="D2756" s="175">
        <v>0</v>
      </c>
      <c r="F2756" s="175"/>
      <c r="G2756" s="175"/>
      <c r="H2756" s="175"/>
      <c r="I2756" s="34">
        <v>4</v>
      </c>
      <c r="J2756" s="26"/>
    </row>
    <row r="2757" spans="1:10">
      <c r="A2757" s="212">
        <v>3235</v>
      </c>
      <c r="B2757" s="216" t="s">
        <v>68</v>
      </c>
      <c r="C2757" s="29"/>
      <c r="D2757" s="175">
        <v>0</v>
      </c>
      <c r="F2757" s="175"/>
      <c r="G2757" s="175"/>
      <c r="H2757" s="175"/>
      <c r="I2757" s="34">
        <v>4</v>
      </c>
      <c r="J2757" s="26"/>
    </row>
    <row r="2758" spans="1:10">
      <c r="A2758" s="212">
        <v>3239</v>
      </c>
      <c r="B2758" s="216" t="s">
        <v>21</v>
      </c>
      <c r="C2758" s="29"/>
      <c r="D2758" s="175">
        <v>0</v>
      </c>
      <c r="F2758" s="175"/>
      <c r="G2758" s="175"/>
      <c r="H2758" s="175"/>
      <c r="I2758" s="34">
        <v>4</v>
      </c>
      <c r="J2758" s="26"/>
    </row>
    <row r="2759" spans="1:10" ht="28.5">
      <c r="A2759" s="208">
        <v>42</v>
      </c>
      <c r="B2759" s="209" t="s">
        <v>30</v>
      </c>
      <c r="C2759" s="182">
        <f t="shared" ref="C2759" si="2743">+C2760</f>
        <v>0</v>
      </c>
      <c r="D2759" s="32">
        <v>0</v>
      </c>
      <c r="F2759" s="32">
        <f t="shared" ref="F2759:H2759" si="2744">+F2760</f>
        <v>0</v>
      </c>
      <c r="G2759" s="32">
        <f t="shared" si="2744"/>
        <v>0</v>
      </c>
      <c r="H2759" s="32">
        <f t="shared" si="2744"/>
        <v>0</v>
      </c>
      <c r="I2759" s="34">
        <v>2</v>
      </c>
      <c r="J2759" s="26"/>
    </row>
    <row r="2760" spans="1:10">
      <c r="A2760" s="210">
        <v>422</v>
      </c>
      <c r="B2760" s="211" t="s">
        <v>57</v>
      </c>
      <c r="C2760" s="30">
        <f t="shared" ref="C2760" si="2745">+C2761+C2762</f>
        <v>0</v>
      </c>
      <c r="D2760" s="30">
        <v>0</v>
      </c>
      <c r="F2760" s="30">
        <f t="shared" ref="F2760:G2760" si="2746">+F2761+F2762</f>
        <v>0</v>
      </c>
      <c r="G2760" s="30">
        <f t="shared" si="2746"/>
        <v>0</v>
      </c>
      <c r="H2760" s="30">
        <f t="shared" ref="H2760" si="2747">+H2761+H2762</f>
        <v>0</v>
      </c>
      <c r="I2760" s="34">
        <v>3</v>
      </c>
      <c r="J2760" s="26"/>
    </row>
    <row r="2761" spans="1:10">
      <c r="A2761" s="212">
        <v>4221</v>
      </c>
      <c r="B2761" s="216" t="s">
        <v>65</v>
      </c>
      <c r="C2761" s="29"/>
      <c r="D2761" s="175">
        <v>0</v>
      </c>
      <c r="F2761" s="175"/>
      <c r="G2761" s="175"/>
      <c r="H2761" s="175"/>
      <c r="I2761" s="34">
        <v>4</v>
      </c>
      <c r="J2761" s="26"/>
    </row>
    <row r="2762" spans="1:10">
      <c r="A2762" s="212">
        <v>4223</v>
      </c>
      <c r="B2762" s="216" t="s">
        <v>86</v>
      </c>
      <c r="C2762" s="29"/>
      <c r="D2762" s="175">
        <v>0</v>
      </c>
      <c r="F2762" s="175"/>
      <c r="G2762" s="175"/>
      <c r="H2762" s="175"/>
      <c r="I2762" s="34">
        <v>4</v>
      </c>
      <c r="J2762" s="26"/>
    </row>
    <row r="2763" spans="1:10">
      <c r="A2763" s="264">
        <v>26418</v>
      </c>
      <c r="B2763" s="265" t="s">
        <v>231</v>
      </c>
      <c r="C2763" s="198">
        <f t="shared" ref="C2763" si="2748">C2764+C2942</f>
        <v>271949977</v>
      </c>
      <c r="D2763" s="198">
        <v>311072049</v>
      </c>
      <c r="F2763" s="198">
        <f t="shared" ref="F2763:G2763" si="2749">F2764+F2942</f>
        <v>0</v>
      </c>
      <c r="G2763" s="198">
        <f t="shared" si="2749"/>
        <v>0</v>
      </c>
      <c r="H2763" s="198">
        <f t="shared" ref="H2763" si="2750">H2764+H2942</f>
        <v>0</v>
      </c>
      <c r="I2763" s="199" t="s">
        <v>5</v>
      </c>
      <c r="J2763" s="26"/>
    </row>
    <row r="2764" spans="1:10" ht="28.5">
      <c r="A2764" s="200">
        <v>3602</v>
      </c>
      <c r="B2764" s="201" t="s">
        <v>82</v>
      </c>
      <c r="C2764" s="202">
        <f t="shared" ref="C2764" si="2751">C2765+C2858</f>
        <v>16947900</v>
      </c>
      <c r="D2764" s="202">
        <v>22446713</v>
      </c>
      <c r="F2764" s="202">
        <f t="shared" ref="F2764:G2764" si="2752">F2765+F2858</f>
        <v>0</v>
      </c>
      <c r="G2764" s="202">
        <f t="shared" si="2752"/>
        <v>0</v>
      </c>
      <c r="H2764" s="202">
        <f t="shared" ref="H2764" si="2753">H2765+H2858</f>
        <v>0</v>
      </c>
      <c r="I2764" s="34" t="s">
        <v>7</v>
      </c>
      <c r="J2764" s="26"/>
    </row>
    <row r="2765" spans="1:10" ht="28.5">
      <c r="A2765" s="203" t="s">
        <v>232</v>
      </c>
      <c r="B2765" s="204" t="s">
        <v>233</v>
      </c>
      <c r="C2765" s="205">
        <f t="shared" ref="C2765" si="2754">SUM(C2766+C2778+C2799+C2807+C2812+C2829+C2839+C2851)</f>
        <v>16947900</v>
      </c>
      <c r="D2765" s="205">
        <v>22446713</v>
      </c>
      <c r="F2765" s="205">
        <f t="shared" ref="F2765:G2765" si="2755">SUM(F2766+F2778+F2799+F2807+F2812+F2829+F2839+F2851)</f>
        <v>0</v>
      </c>
      <c r="G2765" s="205">
        <f t="shared" si="2755"/>
        <v>0</v>
      </c>
      <c r="H2765" s="205">
        <f t="shared" ref="H2765" si="2756">SUM(H2766+H2778+H2799+H2807+H2812+H2829+H2839+H2851)</f>
        <v>0</v>
      </c>
      <c r="I2765" s="34" t="s">
        <v>8</v>
      </c>
      <c r="J2765" s="26"/>
    </row>
    <row r="2766" spans="1:10">
      <c r="A2766" s="206">
        <v>11</v>
      </c>
      <c r="B2766" s="207" t="s">
        <v>14</v>
      </c>
      <c r="C2766" s="31">
        <f t="shared" ref="C2766" si="2757">SUM(C2767+C2775)</f>
        <v>6800000</v>
      </c>
      <c r="D2766" s="31">
        <v>9587700</v>
      </c>
      <c r="F2766" s="31">
        <f t="shared" ref="F2766:G2766" si="2758">SUM(F2767+F2775)</f>
        <v>0</v>
      </c>
      <c r="G2766" s="31">
        <f t="shared" si="2758"/>
        <v>0</v>
      </c>
      <c r="H2766" s="31">
        <f t="shared" ref="H2766" si="2759">SUM(H2767+H2775)</f>
        <v>0</v>
      </c>
      <c r="I2766" s="34" t="s">
        <v>15</v>
      </c>
      <c r="J2766" s="217"/>
    </row>
    <row r="2767" spans="1:10" ht="28.5">
      <c r="A2767" s="208">
        <v>42</v>
      </c>
      <c r="B2767" s="209" t="s">
        <v>30</v>
      </c>
      <c r="C2767" s="182">
        <f t="shared" ref="C2767" si="2760">SUM(C2770)+C2773+C2768</f>
        <v>6303800</v>
      </c>
      <c r="D2767" s="32">
        <v>9091500</v>
      </c>
      <c r="F2767" s="32">
        <f t="shared" ref="F2767:G2767" si="2761">SUM(F2770)+F2773+F2768</f>
        <v>0</v>
      </c>
      <c r="G2767" s="32">
        <f t="shared" si="2761"/>
        <v>0</v>
      </c>
      <c r="H2767" s="32">
        <f t="shared" ref="H2767" si="2762">SUM(H2770)+H2773+H2768</f>
        <v>0</v>
      </c>
      <c r="I2767" s="34">
        <v>2</v>
      </c>
      <c r="J2767" s="26"/>
    </row>
    <row r="2768" spans="1:10">
      <c r="A2768" s="210">
        <v>421</v>
      </c>
      <c r="B2768" s="211" t="s">
        <v>96</v>
      </c>
      <c r="C2768" s="30">
        <f t="shared" ref="C2768" si="2763">SUM(C2769:C2769)</f>
        <v>0</v>
      </c>
      <c r="D2768" s="30">
        <v>2000000</v>
      </c>
      <c r="F2768" s="30">
        <f t="shared" ref="F2768:H2768" si="2764">SUM(F2769:F2769)</f>
        <v>0</v>
      </c>
      <c r="G2768" s="30">
        <f t="shared" si="2764"/>
        <v>0</v>
      </c>
      <c r="H2768" s="30">
        <f t="shared" si="2764"/>
        <v>0</v>
      </c>
      <c r="I2768" s="34">
        <v>3</v>
      </c>
      <c r="J2768" s="26"/>
    </row>
    <row r="2769" spans="1:10">
      <c r="A2769" s="248">
        <v>4212</v>
      </c>
      <c r="B2769" s="216" t="s">
        <v>97</v>
      </c>
      <c r="C2769" s="222"/>
      <c r="D2769" s="175">
        <v>2000000</v>
      </c>
      <c r="F2769" s="222"/>
      <c r="G2769" s="222"/>
      <c r="H2769" s="222"/>
      <c r="I2769" s="34">
        <v>4</v>
      </c>
      <c r="J2769" s="26"/>
    </row>
    <row r="2770" spans="1:10">
      <c r="A2770" s="210">
        <v>422</v>
      </c>
      <c r="B2770" s="211" t="s">
        <v>57</v>
      </c>
      <c r="C2770" s="30">
        <f t="shared" ref="C2770" si="2765">SUM(C2771:C2772)</f>
        <v>6303800</v>
      </c>
      <c r="D2770" s="30">
        <v>7091500</v>
      </c>
      <c r="F2770" s="30">
        <f t="shared" ref="F2770:G2770" si="2766">SUM(F2771:F2772)</f>
        <v>0</v>
      </c>
      <c r="G2770" s="30">
        <f t="shared" si="2766"/>
        <v>0</v>
      </c>
      <c r="H2770" s="30">
        <f t="shared" ref="H2770" si="2767">SUM(H2771:H2772)</f>
        <v>0</v>
      </c>
      <c r="I2770" s="34">
        <v>3</v>
      </c>
      <c r="J2770" s="26"/>
    </row>
    <row r="2771" spans="1:10">
      <c r="A2771" s="248">
        <v>4221</v>
      </c>
      <c r="B2771" s="216" t="s">
        <v>65</v>
      </c>
      <c r="C2771" s="222"/>
      <c r="D2771" s="175">
        <v>0</v>
      </c>
      <c r="F2771" s="222"/>
      <c r="G2771" s="222"/>
      <c r="H2771" s="222"/>
      <c r="I2771" s="34">
        <v>4</v>
      </c>
      <c r="J2771" s="26"/>
    </row>
    <row r="2772" spans="1:10">
      <c r="A2772" s="212">
        <v>4224</v>
      </c>
      <c r="B2772" s="216" t="s">
        <v>58</v>
      </c>
      <c r="C2772" s="29">
        <v>6303800</v>
      </c>
      <c r="D2772" s="175">
        <v>7091500</v>
      </c>
      <c r="F2772" s="175"/>
      <c r="G2772" s="175"/>
      <c r="H2772" s="175"/>
      <c r="I2772" s="34">
        <v>4</v>
      </c>
      <c r="J2772" s="26"/>
    </row>
    <row r="2773" spans="1:10">
      <c r="A2773" s="210">
        <v>426</v>
      </c>
      <c r="B2773" s="211" t="s">
        <v>32</v>
      </c>
      <c r="C2773" s="272">
        <f t="shared" ref="C2773" si="2768">C2774</f>
        <v>0</v>
      </c>
      <c r="D2773" s="28">
        <v>0</v>
      </c>
      <c r="F2773" s="28">
        <f t="shared" ref="F2773:H2773" si="2769">F2774</f>
        <v>0</v>
      </c>
      <c r="G2773" s="28">
        <f t="shared" si="2769"/>
        <v>0</v>
      </c>
      <c r="H2773" s="28">
        <f t="shared" si="2769"/>
        <v>0</v>
      </c>
      <c r="I2773" s="34">
        <v>3</v>
      </c>
      <c r="J2773" s="26"/>
    </row>
    <row r="2774" spans="1:10">
      <c r="A2774" s="212">
        <v>4262</v>
      </c>
      <c r="B2774" s="216" t="s">
        <v>32</v>
      </c>
      <c r="C2774" s="29"/>
      <c r="D2774" s="175">
        <v>0</v>
      </c>
      <c r="F2774" s="175"/>
      <c r="G2774" s="175"/>
      <c r="H2774" s="175"/>
      <c r="I2774" s="34">
        <v>4</v>
      </c>
      <c r="J2774" s="26"/>
    </row>
    <row r="2775" spans="1:10" ht="28.5">
      <c r="A2775" s="208">
        <v>45</v>
      </c>
      <c r="B2775" s="209" t="s">
        <v>74</v>
      </c>
      <c r="C2775" s="182">
        <f t="shared" ref="C2775:C2776" si="2770">SUM(C2776)</f>
        <v>496200</v>
      </c>
      <c r="D2775" s="32">
        <v>496200</v>
      </c>
      <c r="F2775" s="32">
        <f t="shared" ref="F2775:H2776" si="2771">SUM(F2776)</f>
        <v>0</v>
      </c>
      <c r="G2775" s="32">
        <f t="shared" si="2771"/>
        <v>0</v>
      </c>
      <c r="H2775" s="32">
        <f t="shared" si="2771"/>
        <v>0</v>
      </c>
      <c r="I2775" s="34">
        <v>2</v>
      </c>
      <c r="J2775" s="26"/>
    </row>
    <row r="2776" spans="1:10">
      <c r="A2776" s="210">
        <v>451</v>
      </c>
      <c r="B2776" s="211" t="s">
        <v>75</v>
      </c>
      <c r="C2776" s="30">
        <f t="shared" si="2770"/>
        <v>496200</v>
      </c>
      <c r="D2776" s="30">
        <v>496200</v>
      </c>
      <c r="F2776" s="30">
        <f t="shared" si="2771"/>
        <v>0</v>
      </c>
      <c r="G2776" s="30">
        <f t="shared" si="2771"/>
        <v>0</v>
      </c>
      <c r="H2776" s="30">
        <f t="shared" si="2771"/>
        <v>0</v>
      </c>
      <c r="I2776" s="34">
        <v>3</v>
      </c>
      <c r="J2776" s="26"/>
    </row>
    <row r="2777" spans="1:10">
      <c r="A2777" s="212">
        <v>4511</v>
      </c>
      <c r="B2777" s="216" t="s">
        <v>75</v>
      </c>
      <c r="C2777" s="29">
        <v>496200</v>
      </c>
      <c r="D2777" s="175">
        <v>496200</v>
      </c>
      <c r="F2777" s="175"/>
      <c r="G2777" s="175"/>
      <c r="H2777" s="175"/>
      <c r="I2777" s="34">
        <v>4</v>
      </c>
      <c r="J2777" s="26"/>
    </row>
    <row r="2778" spans="1:10">
      <c r="A2778" s="206">
        <v>31</v>
      </c>
      <c r="B2778" s="207" t="s">
        <v>63</v>
      </c>
      <c r="C2778" s="31">
        <f t="shared" ref="C2778" si="2772">SUM(C2779+C2782+C2796)</f>
        <v>4256900</v>
      </c>
      <c r="D2778" s="31">
        <v>5443613</v>
      </c>
      <c r="F2778" s="31">
        <f t="shared" ref="F2778:G2778" si="2773">SUM(F2779+F2782+F2796)</f>
        <v>0</v>
      </c>
      <c r="G2778" s="31">
        <f t="shared" si="2773"/>
        <v>0</v>
      </c>
      <c r="H2778" s="31">
        <f t="shared" ref="H2778" si="2774">SUM(H2779+H2782+H2796)</f>
        <v>0</v>
      </c>
      <c r="I2778" s="34" t="s">
        <v>64</v>
      </c>
      <c r="J2778" s="26"/>
    </row>
    <row r="2779" spans="1:10" ht="28.5">
      <c r="A2779" s="208">
        <v>41</v>
      </c>
      <c r="B2779" s="209" t="s">
        <v>70</v>
      </c>
      <c r="C2779" s="182">
        <f t="shared" ref="C2779:C2780" si="2775">+C2780</f>
        <v>219900</v>
      </c>
      <c r="D2779" s="32">
        <v>169900</v>
      </c>
      <c r="F2779" s="32">
        <f t="shared" ref="F2779:H2780" si="2776">+F2780</f>
        <v>0</v>
      </c>
      <c r="G2779" s="32">
        <f t="shared" si="2776"/>
        <v>0</v>
      </c>
      <c r="H2779" s="32">
        <f t="shared" si="2776"/>
        <v>0</v>
      </c>
      <c r="I2779" s="295">
        <v>2</v>
      </c>
      <c r="J2779" s="218"/>
    </row>
    <row r="2780" spans="1:10">
      <c r="A2780" s="210">
        <v>412</v>
      </c>
      <c r="B2780" s="211" t="s">
        <v>71</v>
      </c>
      <c r="C2780" s="30">
        <f t="shared" si="2775"/>
        <v>219900</v>
      </c>
      <c r="D2780" s="30">
        <v>169900</v>
      </c>
      <c r="F2780" s="30">
        <f t="shared" si="2776"/>
        <v>0</v>
      </c>
      <c r="G2780" s="30">
        <f t="shared" si="2776"/>
        <v>0</v>
      </c>
      <c r="H2780" s="30">
        <f t="shared" si="2776"/>
        <v>0</v>
      </c>
      <c r="I2780" s="295">
        <v>3</v>
      </c>
      <c r="J2780" s="218"/>
    </row>
    <row r="2781" spans="1:10">
      <c r="A2781" s="212">
        <v>4123</v>
      </c>
      <c r="B2781" s="226" t="s">
        <v>72</v>
      </c>
      <c r="C2781" s="222">
        <v>219900</v>
      </c>
      <c r="D2781" s="175">
        <v>169900</v>
      </c>
      <c r="F2781" s="222"/>
      <c r="G2781" s="222"/>
      <c r="H2781" s="222"/>
      <c r="I2781" s="34">
        <v>4</v>
      </c>
      <c r="J2781" s="26"/>
    </row>
    <row r="2782" spans="1:10" ht="28.5">
      <c r="A2782" s="208">
        <v>42</v>
      </c>
      <c r="B2782" s="209" t="s">
        <v>30</v>
      </c>
      <c r="C2782" s="182">
        <f t="shared" ref="C2782" si="2777">SUM(C2785)+C2790+C2794+C2783+C2792</f>
        <v>3123000</v>
      </c>
      <c r="D2782" s="32">
        <v>4250713</v>
      </c>
      <c r="F2782" s="32">
        <f t="shared" ref="F2782:G2782" si="2778">SUM(F2785)+F2790+F2794+F2783+F2792</f>
        <v>0</v>
      </c>
      <c r="G2782" s="32">
        <f t="shared" si="2778"/>
        <v>0</v>
      </c>
      <c r="H2782" s="32">
        <f t="shared" ref="H2782" si="2779">SUM(H2785)+H2790+H2794+H2783+H2792</f>
        <v>0</v>
      </c>
      <c r="I2782" s="34">
        <v>2</v>
      </c>
      <c r="J2782" s="26"/>
    </row>
    <row r="2783" spans="1:10">
      <c r="A2783" s="210">
        <v>421</v>
      </c>
      <c r="B2783" s="211" t="s">
        <v>96</v>
      </c>
      <c r="C2783" s="30">
        <f t="shared" ref="C2783" si="2780">SUM(C2784:C2784)</f>
        <v>216300</v>
      </c>
      <c r="D2783" s="30">
        <v>950000</v>
      </c>
      <c r="F2783" s="30">
        <f t="shared" ref="F2783:H2783" si="2781">SUM(F2784:F2784)</f>
        <v>0</v>
      </c>
      <c r="G2783" s="30">
        <f t="shared" si="2781"/>
        <v>0</v>
      </c>
      <c r="H2783" s="30">
        <f t="shared" si="2781"/>
        <v>0</v>
      </c>
      <c r="I2783" s="34">
        <v>3</v>
      </c>
      <c r="J2783" s="26"/>
    </row>
    <row r="2784" spans="1:10">
      <c r="A2784" s="248">
        <v>4212</v>
      </c>
      <c r="B2784" s="216" t="s">
        <v>97</v>
      </c>
      <c r="C2784" s="222">
        <v>216300</v>
      </c>
      <c r="D2784" s="175">
        <v>950000</v>
      </c>
      <c r="F2784" s="222"/>
      <c r="G2784" s="222"/>
      <c r="H2784" s="222"/>
      <c r="I2784" s="34">
        <v>4</v>
      </c>
      <c r="J2784" s="26"/>
    </row>
    <row r="2785" spans="1:10">
      <c r="A2785" s="210">
        <v>422</v>
      </c>
      <c r="B2785" s="211" t="s">
        <v>57</v>
      </c>
      <c r="C2785" s="30">
        <f t="shared" ref="C2785" si="2782">SUM(C2786:C2789)</f>
        <v>2676800</v>
      </c>
      <c r="D2785" s="30">
        <v>3090713</v>
      </c>
      <c r="F2785" s="30">
        <f t="shared" ref="F2785:G2785" si="2783">SUM(F2786:F2789)</f>
        <v>0</v>
      </c>
      <c r="G2785" s="30">
        <f t="shared" si="2783"/>
        <v>0</v>
      </c>
      <c r="H2785" s="30">
        <f t="shared" ref="H2785" si="2784">SUM(H2786:H2789)</f>
        <v>0</v>
      </c>
      <c r="I2785" s="34">
        <v>3</v>
      </c>
      <c r="J2785" s="26"/>
    </row>
    <row r="2786" spans="1:10">
      <c r="A2786" s="212">
        <v>4221</v>
      </c>
      <c r="B2786" s="216" t="s">
        <v>65</v>
      </c>
      <c r="C2786" s="29">
        <v>1152700</v>
      </c>
      <c r="D2786" s="175">
        <v>913600</v>
      </c>
      <c r="F2786" s="175"/>
      <c r="G2786" s="175"/>
      <c r="H2786" s="175"/>
      <c r="I2786" s="34">
        <v>4</v>
      </c>
      <c r="J2786" s="26"/>
    </row>
    <row r="2787" spans="1:10">
      <c r="A2787" s="212">
        <v>4223</v>
      </c>
      <c r="B2787" s="216" t="s">
        <v>86</v>
      </c>
      <c r="C2787" s="29">
        <v>1500</v>
      </c>
      <c r="D2787" s="175">
        <v>80000</v>
      </c>
      <c r="F2787" s="175"/>
      <c r="G2787" s="175"/>
      <c r="H2787" s="175"/>
      <c r="I2787" s="34">
        <v>4</v>
      </c>
      <c r="J2787" s="26"/>
    </row>
    <row r="2788" spans="1:10">
      <c r="A2788" s="212">
        <v>4224</v>
      </c>
      <c r="B2788" s="216" t="s">
        <v>58</v>
      </c>
      <c r="C2788" s="29">
        <v>1350000</v>
      </c>
      <c r="D2788" s="175">
        <v>1734813</v>
      </c>
      <c r="F2788" s="175"/>
      <c r="G2788" s="175"/>
      <c r="H2788" s="175"/>
      <c r="I2788" s="34">
        <v>4</v>
      </c>
      <c r="J2788" s="26"/>
    </row>
    <row r="2789" spans="1:10">
      <c r="A2789" s="212">
        <v>4227</v>
      </c>
      <c r="B2789" s="216" t="s">
        <v>88</v>
      </c>
      <c r="C2789" s="29">
        <v>172600</v>
      </c>
      <c r="D2789" s="175">
        <v>362300</v>
      </c>
      <c r="F2789" s="175"/>
      <c r="G2789" s="175"/>
      <c r="H2789" s="175"/>
      <c r="I2789" s="34">
        <v>4</v>
      </c>
      <c r="J2789" s="26"/>
    </row>
    <row r="2790" spans="1:10">
      <c r="A2790" s="210">
        <v>423</v>
      </c>
      <c r="B2790" s="211" t="s">
        <v>98</v>
      </c>
      <c r="C2790" s="30">
        <f t="shared" ref="C2790" si="2785">SUM(C2791)</f>
        <v>10000</v>
      </c>
      <c r="D2790" s="30">
        <v>160000</v>
      </c>
      <c r="F2790" s="30">
        <f t="shared" ref="F2790:H2790" si="2786">SUM(F2791)</f>
        <v>0</v>
      </c>
      <c r="G2790" s="30">
        <f t="shared" si="2786"/>
        <v>0</v>
      </c>
      <c r="H2790" s="30">
        <f t="shared" si="2786"/>
        <v>0</v>
      </c>
      <c r="I2790" s="34">
        <v>3</v>
      </c>
      <c r="J2790" s="26"/>
    </row>
    <row r="2791" spans="1:10">
      <c r="A2791" s="212">
        <v>4231</v>
      </c>
      <c r="B2791" s="216" t="s">
        <v>106</v>
      </c>
      <c r="C2791" s="29">
        <v>10000</v>
      </c>
      <c r="D2791" s="175">
        <v>160000</v>
      </c>
      <c r="F2791" s="175"/>
      <c r="G2791" s="175"/>
      <c r="H2791" s="175"/>
      <c r="I2791" s="34">
        <v>4</v>
      </c>
      <c r="J2791" s="26"/>
    </row>
    <row r="2792" spans="1:10">
      <c r="A2792" s="210">
        <v>425</v>
      </c>
      <c r="B2792" s="211" t="s">
        <v>128</v>
      </c>
      <c r="C2792" s="30">
        <f t="shared" ref="C2792:C2794" si="2787">SUM(C2793)</f>
        <v>0</v>
      </c>
      <c r="D2792" s="30">
        <v>0</v>
      </c>
      <c r="F2792" s="30">
        <f t="shared" ref="F2792:H2794" si="2788">SUM(F2793)</f>
        <v>0</v>
      </c>
      <c r="G2792" s="30">
        <f t="shared" si="2788"/>
        <v>0</v>
      </c>
      <c r="H2792" s="30">
        <f t="shared" si="2788"/>
        <v>0</v>
      </c>
      <c r="I2792" s="295">
        <v>3</v>
      </c>
      <c r="J2792" s="218"/>
    </row>
    <row r="2793" spans="1:10">
      <c r="A2793" s="212">
        <v>4252</v>
      </c>
      <c r="B2793" s="216" t="s">
        <v>129</v>
      </c>
      <c r="C2793" s="29"/>
      <c r="D2793" s="175">
        <v>0</v>
      </c>
      <c r="F2793" s="175"/>
      <c r="G2793" s="175"/>
      <c r="H2793" s="175"/>
      <c r="I2793" s="34">
        <v>4</v>
      </c>
      <c r="J2793" s="26"/>
    </row>
    <row r="2794" spans="1:10">
      <c r="A2794" s="210">
        <v>426</v>
      </c>
      <c r="B2794" s="211" t="s">
        <v>32</v>
      </c>
      <c r="C2794" s="30">
        <f t="shared" si="2787"/>
        <v>219900</v>
      </c>
      <c r="D2794" s="30">
        <v>50000</v>
      </c>
      <c r="F2794" s="30">
        <f t="shared" si="2788"/>
        <v>0</v>
      </c>
      <c r="G2794" s="30">
        <f t="shared" si="2788"/>
        <v>0</v>
      </c>
      <c r="H2794" s="30">
        <f t="shared" si="2788"/>
        <v>0</v>
      </c>
      <c r="I2794" s="295">
        <v>3</v>
      </c>
      <c r="J2794" s="218"/>
    </row>
    <row r="2795" spans="1:10">
      <c r="A2795" s="212">
        <v>4262</v>
      </c>
      <c r="B2795" s="216" t="s">
        <v>32</v>
      </c>
      <c r="C2795" s="29">
        <v>219900</v>
      </c>
      <c r="D2795" s="175">
        <v>50000</v>
      </c>
      <c r="F2795" s="175"/>
      <c r="G2795" s="175"/>
      <c r="H2795" s="175"/>
      <c r="I2795" s="34">
        <v>4</v>
      </c>
      <c r="J2795" s="26"/>
    </row>
    <row r="2796" spans="1:10" ht="28.5">
      <c r="A2796" s="208">
        <v>45</v>
      </c>
      <c r="B2796" s="209" t="s">
        <v>74</v>
      </c>
      <c r="C2796" s="182">
        <f t="shared" ref="C2796:C2797" si="2789">SUM(C2797)</f>
        <v>914000</v>
      </c>
      <c r="D2796" s="32">
        <v>1023000</v>
      </c>
      <c r="F2796" s="32">
        <f t="shared" ref="F2796:H2797" si="2790">SUM(F2797)</f>
        <v>0</v>
      </c>
      <c r="G2796" s="32">
        <f t="shared" si="2790"/>
        <v>0</v>
      </c>
      <c r="H2796" s="32">
        <f t="shared" si="2790"/>
        <v>0</v>
      </c>
      <c r="I2796" s="34">
        <v>2</v>
      </c>
      <c r="J2796" s="26"/>
    </row>
    <row r="2797" spans="1:10">
      <c r="A2797" s="210">
        <v>451</v>
      </c>
      <c r="B2797" s="211" t="s">
        <v>75</v>
      </c>
      <c r="C2797" s="30">
        <f t="shared" si="2789"/>
        <v>914000</v>
      </c>
      <c r="D2797" s="30">
        <v>1023000</v>
      </c>
      <c r="F2797" s="30">
        <f t="shared" si="2790"/>
        <v>0</v>
      </c>
      <c r="G2797" s="30">
        <f t="shared" si="2790"/>
        <v>0</v>
      </c>
      <c r="H2797" s="30">
        <f t="shared" si="2790"/>
        <v>0</v>
      </c>
      <c r="I2797" s="34">
        <v>3</v>
      </c>
      <c r="J2797" s="26"/>
    </row>
    <row r="2798" spans="1:10">
      <c r="A2798" s="212">
        <v>4511</v>
      </c>
      <c r="B2798" s="216" t="s">
        <v>75</v>
      </c>
      <c r="C2798" s="29">
        <v>914000</v>
      </c>
      <c r="D2798" s="175">
        <v>1023000</v>
      </c>
      <c r="F2798" s="175"/>
      <c r="G2798" s="175"/>
      <c r="H2798" s="175"/>
      <c r="I2798" s="34">
        <v>4</v>
      </c>
      <c r="J2798" s="26"/>
    </row>
    <row r="2799" spans="1:10">
      <c r="A2799" s="206">
        <v>43</v>
      </c>
      <c r="B2799" s="207" t="s">
        <v>40</v>
      </c>
      <c r="C2799" s="31">
        <f t="shared" ref="C2799" si="2791">SUM(C2804+C2800)</f>
        <v>0</v>
      </c>
      <c r="D2799" s="31">
        <v>0</v>
      </c>
      <c r="F2799" s="31">
        <f t="shared" ref="F2799:G2799" si="2792">SUM(F2804+F2800)</f>
        <v>0</v>
      </c>
      <c r="G2799" s="31">
        <f t="shared" si="2792"/>
        <v>0</v>
      </c>
      <c r="H2799" s="31">
        <f t="shared" ref="H2799" si="2793">SUM(H2804+H2800)</f>
        <v>0</v>
      </c>
      <c r="I2799" s="34" t="s">
        <v>41</v>
      </c>
      <c r="J2799" s="26"/>
    </row>
    <row r="2800" spans="1:10" ht="28.5">
      <c r="A2800" s="208">
        <v>42</v>
      </c>
      <c r="B2800" s="209" t="s">
        <v>30</v>
      </c>
      <c r="C2800" s="182">
        <f t="shared" ref="C2800" si="2794">SUM(C2801)</f>
        <v>0</v>
      </c>
      <c r="D2800" s="32">
        <v>0</v>
      </c>
      <c r="F2800" s="32">
        <f t="shared" ref="F2800:H2800" si="2795">SUM(F2801)</f>
        <v>0</v>
      </c>
      <c r="G2800" s="32">
        <f t="shared" si="2795"/>
        <v>0</v>
      </c>
      <c r="H2800" s="32">
        <f t="shared" si="2795"/>
        <v>0</v>
      </c>
      <c r="I2800" s="34">
        <v>2</v>
      </c>
      <c r="J2800" s="26"/>
    </row>
    <row r="2801" spans="1:10">
      <c r="A2801" s="210">
        <v>422</v>
      </c>
      <c r="B2801" s="211" t="s">
        <v>57</v>
      </c>
      <c r="C2801" s="30">
        <f t="shared" ref="C2801" si="2796">SUM(C2802:C2803)</f>
        <v>0</v>
      </c>
      <c r="D2801" s="30">
        <v>0</v>
      </c>
      <c r="F2801" s="30">
        <f t="shared" ref="F2801:G2801" si="2797">SUM(F2802:F2803)</f>
        <v>0</v>
      </c>
      <c r="G2801" s="30">
        <f t="shared" si="2797"/>
        <v>0</v>
      </c>
      <c r="H2801" s="30">
        <f t="shared" ref="H2801" si="2798">SUM(H2802:H2803)</f>
        <v>0</v>
      </c>
      <c r="I2801" s="34">
        <v>3</v>
      </c>
      <c r="J2801" s="26"/>
    </row>
    <row r="2802" spans="1:10">
      <c r="A2802" s="212">
        <v>4221</v>
      </c>
      <c r="B2802" s="216" t="s">
        <v>65</v>
      </c>
      <c r="C2802" s="29"/>
      <c r="D2802" s="175">
        <v>0</v>
      </c>
      <c r="F2802" s="175"/>
      <c r="G2802" s="175"/>
      <c r="H2802" s="175"/>
      <c r="I2802" s="34">
        <v>4</v>
      </c>
      <c r="J2802" s="26"/>
    </row>
    <row r="2803" spans="1:10">
      <c r="A2803" s="212">
        <v>4224</v>
      </c>
      <c r="B2803" s="216" t="s">
        <v>58</v>
      </c>
      <c r="C2803" s="29"/>
      <c r="D2803" s="175">
        <v>0</v>
      </c>
      <c r="F2803" s="175"/>
      <c r="G2803" s="175"/>
      <c r="H2803" s="175"/>
      <c r="I2803" s="34">
        <v>4</v>
      </c>
      <c r="J2803" s="26"/>
    </row>
    <row r="2804" spans="1:10" ht="28.5">
      <c r="A2804" s="208">
        <v>45</v>
      </c>
      <c r="B2804" s="209" t="s">
        <v>74</v>
      </c>
      <c r="C2804" s="182">
        <f t="shared" ref="C2804:C2805" si="2799">SUM(C2805)</f>
        <v>0</v>
      </c>
      <c r="D2804" s="32">
        <v>0</v>
      </c>
      <c r="F2804" s="32">
        <f t="shared" ref="F2804:H2805" si="2800">SUM(F2805)</f>
        <v>0</v>
      </c>
      <c r="G2804" s="32">
        <f t="shared" si="2800"/>
        <v>0</v>
      </c>
      <c r="H2804" s="32">
        <f t="shared" si="2800"/>
        <v>0</v>
      </c>
      <c r="I2804" s="34">
        <v>2</v>
      </c>
      <c r="J2804" s="26"/>
    </row>
    <row r="2805" spans="1:10">
      <c r="A2805" s="210">
        <v>451</v>
      </c>
      <c r="B2805" s="211" t="s">
        <v>75</v>
      </c>
      <c r="C2805" s="30">
        <f t="shared" si="2799"/>
        <v>0</v>
      </c>
      <c r="D2805" s="30">
        <v>0</v>
      </c>
      <c r="F2805" s="30">
        <f t="shared" si="2800"/>
        <v>0</v>
      </c>
      <c r="G2805" s="30">
        <f t="shared" si="2800"/>
        <v>0</v>
      </c>
      <c r="H2805" s="30">
        <f t="shared" si="2800"/>
        <v>0</v>
      </c>
      <c r="I2805" s="34">
        <v>3</v>
      </c>
      <c r="J2805" s="26"/>
    </row>
    <row r="2806" spans="1:10">
      <c r="A2806" s="212">
        <v>4511</v>
      </c>
      <c r="B2806" s="216" t="s">
        <v>75</v>
      </c>
      <c r="C2806" s="29"/>
      <c r="D2806" s="175">
        <v>0</v>
      </c>
      <c r="F2806" s="175"/>
      <c r="G2806" s="175"/>
      <c r="H2806" s="175"/>
      <c r="I2806" s="34">
        <v>4</v>
      </c>
      <c r="J2806" s="26"/>
    </row>
    <row r="2807" spans="1:10">
      <c r="A2807" s="206">
        <v>51</v>
      </c>
      <c r="B2807" s="312" t="s">
        <v>25</v>
      </c>
      <c r="C2807" s="31">
        <f t="shared" ref="C2807:C2808" si="2801">SUM(C2808)</f>
        <v>5000</v>
      </c>
      <c r="D2807" s="31">
        <v>5000</v>
      </c>
      <c r="F2807" s="31">
        <f t="shared" ref="F2807:H2808" si="2802">SUM(F2808)</f>
        <v>0</v>
      </c>
      <c r="G2807" s="31">
        <f t="shared" si="2802"/>
        <v>0</v>
      </c>
      <c r="H2807" s="31">
        <f t="shared" si="2802"/>
        <v>0</v>
      </c>
      <c r="I2807" s="34" t="s">
        <v>26</v>
      </c>
      <c r="J2807" s="240"/>
    </row>
    <row r="2808" spans="1:10" ht="28.5">
      <c r="A2808" s="208">
        <v>42</v>
      </c>
      <c r="B2808" s="209" t="s">
        <v>30</v>
      </c>
      <c r="C2808" s="182">
        <f t="shared" si="2801"/>
        <v>5000</v>
      </c>
      <c r="D2808" s="32">
        <v>5000</v>
      </c>
      <c r="F2808" s="32">
        <f t="shared" si="2802"/>
        <v>0</v>
      </c>
      <c r="G2808" s="32">
        <f t="shared" si="2802"/>
        <v>0</v>
      </c>
      <c r="H2808" s="32">
        <f t="shared" si="2802"/>
        <v>0</v>
      </c>
      <c r="I2808" s="34">
        <v>2</v>
      </c>
      <c r="J2808" s="26"/>
    </row>
    <row r="2809" spans="1:10">
      <c r="A2809" s="210">
        <v>422</v>
      </c>
      <c r="B2809" s="211" t="s">
        <v>57</v>
      </c>
      <c r="C2809" s="30">
        <f t="shared" ref="C2809" si="2803">SUM(C2810:C2811)</f>
        <v>5000</v>
      </c>
      <c r="D2809" s="30">
        <v>5000</v>
      </c>
      <c r="F2809" s="30">
        <f t="shared" ref="F2809:G2809" si="2804">SUM(F2810:F2811)</f>
        <v>0</v>
      </c>
      <c r="G2809" s="30">
        <f t="shared" si="2804"/>
        <v>0</v>
      </c>
      <c r="H2809" s="30">
        <f t="shared" ref="H2809" si="2805">SUM(H2810:H2811)</f>
        <v>0</v>
      </c>
      <c r="I2809" s="34">
        <v>3</v>
      </c>
      <c r="J2809" s="26"/>
    </row>
    <row r="2810" spans="1:10">
      <c r="A2810" s="212">
        <v>4221</v>
      </c>
      <c r="B2810" s="216" t="s">
        <v>65</v>
      </c>
      <c r="C2810" s="29">
        <v>5000</v>
      </c>
      <c r="D2810" s="175">
        <v>5000</v>
      </c>
      <c r="F2810" s="175"/>
      <c r="G2810" s="175"/>
      <c r="H2810" s="175"/>
      <c r="I2810" s="34">
        <v>4</v>
      </c>
      <c r="J2810" s="26"/>
    </row>
    <row r="2811" spans="1:10">
      <c r="A2811" s="212">
        <v>4224</v>
      </c>
      <c r="B2811" s="216" t="s">
        <v>58</v>
      </c>
      <c r="C2811" s="29"/>
      <c r="D2811" s="175">
        <v>0</v>
      </c>
      <c r="F2811" s="175"/>
      <c r="G2811" s="175"/>
      <c r="H2811" s="175"/>
      <c r="I2811" s="34">
        <v>4</v>
      </c>
      <c r="J2811" s="26"/>
    </row>
    <row r="2812" spans="1:10">
      <c r="A2812" s="206">
        <v>52</v>
      </c>
      <c r="B2812" s="207" t="s">
        <v>52</v>
      </c>
      <c r="C2812" s="31">
        <f t="shared" ref="C2812" si="2806">SUM(C2813+C2816+C2826)</f>
        <v>1750700</v>
      </c>
      <c r="D2812" s="31">
        <v>3073300</v>
      </c>
      <c r="F2812" s="31">
        <f t="shared" ref="F2812:G2812" si="2807">SUM(F2813+F2816+F2826)</f>
        <v>0</v>
      </c>
      <c r="G2812" s="31">
        <f t="shared" si="2807"/>
        <v>0</v>
      </c>
      <c r="H2812" s="31">
        <f t="shared" ref="H2812" si="2808">SUM(H2813+H2816+H2826)</f>
        <v>0</v>
      </c>
      <c r="I2812" s="34" t="s">
        <v>53</v>
      </c>
      <c r="J2812" s="26"/>
    </row>
    <row r="2813" spans="1:10" ht="28.5">
      <c r="A2813" s="208">
        <v>41</v>
      </c>
      <c r="B2813" s="209" t="s">
        <v>70</v>
      </c>
      <c r="C2813" s="182">
        <f t="shared" ref="C2813:C2814" si="2809">SUM(C2814)</f>
        <v>0</v>
      </c>
      <c r="D2813" s="32">
        <v>0</v>
      </c>
      <c r="F2813" s="32">
        <f t="shared" ref="F2813:H2814" si="2810">SUM(F2814)</f>
        <v>0</v>
      </c>
      <c r="G2813" s="32">
        <f t="shared" si="2810"/>
        <v>0</v>
      </c>
      <c r="H2813" s="32">
        <f t="shared" si="2810"/>
        <v>0</v>
      </c>
      <c r="I2813" s="34">
        <v>2</v>
      </c>
      <c r="J2813" s="26"/>
    </row>
    <row r="2814" spans="1:10">
      <c r="A2814" s="210">
        <v>412</v>
      </c>
      <c r="B2814" s="211" t="s">
        <v>71</v>
      </c>
      <c r="C2814" s="30">
        <f t="shared" si="2809"/>
        <v>0</v>
      </c>
      <c r="D2814" s="30">
        <v>0</v>
      </c>
      <c r="F2814" s="30">
        <f t="shared" si="2810"/>
        <v>0</v>
      </c>
      <c r="G2814" s="30">
        <f t="shared" si="2810"/>
        <v>0</v>
      </c>
      <c r="H2814" s="30">
        <f t="shared" si="2810"/>
        <v>0</v>
      </c>
      <c r="I2814" s="34">
        <v>3</v>
      </c>
      <c r="J2814" s="26"/>
    </row>
    <row r="2815" spans="1:10">
      <c r="A2815" s="212">
        <v>4124</v>
      </c>
      <c r="B2815" s="216" t="s">
        <v>130</v>
      </c>
      <c r="C2815" s="29"/>
      <c r="D2815" s="175">
        <v>0</v>
      </c>
      <c r="F2815" s="175"/>
      <c r="G2815" s="175"/>
      <c r="H2815" s="175"/>
      <c r="I2815" s="34">
        <v>4</v>
      </c>
      <c r="J2815" s="26"/>
    </row>
    <row r="2816" spans="1:10" ht="28.5">
      <c r="A2816" s="208">
        <v>42</v>
      </c>
      <c r="B2816" s="209" t="s">
        <v>30</v>
      </c>
      <c r="C2816" s="182">
        <f>SUM(C2819)+C2824+C2817</f>
        <v>1675700</v>
      </c>
      <c r="D2816" s="32">
        <v>2997600</v>
      </c>
      <c r="F2816" s="32">
        <f>SUM(F2819)+F2824+F2817</f>
        <v>0</v>
      </c>
      <c r="G2816" s="32">
        <f>SUM(G2819)+G2824+G2817</f>
        <v>0</v>
      </c>
      <c r="H2816" s="32">
        <f>SUM(H2819)+H2824+H2817</f>
        <v>0</v>
      </c>
      <c r="I2816" s="34">
        <v>2</v>
      </c>
      <c r="J2816" s="26"/>
    </row>
    <row r="2817" spans="1:10">
      <c r="A2817" s="210">
        <v>421</v>
      </c>
      <c r="B2817" s="211" t="s">
        <v>96</v>
      </c>
      <c r="C2817" s="30">
        <f>SUM(C2818)</f>
        <v>1436300</v>
      </c>
      <c r="D2817" s="30">
        <v>2525900</v>
      </c>
      <c r="F2817" s="30">
        <f>SUM(F2818)</f>
        <v>0</v>
      </c>
      <c r="G2817" s="30">
        <f>SUM(G2818)</f>
        <v>0</v>
      </c>
      <c r="H2817" s="30">
        <f>SUM(H2818)</f>
        <v>0</v>
      </c>
      <c r="I2817" s="34">
        <v>3</v>
      </c>
      <c r="J2817" s="26"/>
    </row>
    <row r="2818" spans="1:10">
      <c r="A2818" s="248">
        <v>4212</v>
      </c>
      <c r="B2818" s="216" t="s">
        <v>97</v>
      </c>
      <c r="C2818" s="222">
        <v>1436300</v>
      </c>
      <c r="D2818" s="175">
        <v>2525900</v>
      </c>
      <c r="F2818" s="222"/>
      <c r="G2818" s="222"/>
      <c r="H2818" s="222"/>
      <c r="I2818" s="34">
        <v>4</v>
      </c>
      <c r="J2818" s="26"/>
    </row>
    <row r="2819" spans="1:10">
      <c r="A2819" s="210">
        <v>422</v>
      </c>
      <c r="B2819" s="211" t="s">
        <v>57</v>
      </c>
      <c r="C2819" s="30">
        <f t="shared" ref="C2819" si="2811">SUM(C2820:C2823)</f>
        <v>239400</v>
      </c>
      <c r="D2819" s="30">
        <v>471700</v>
      </c>
      <c r="F2819" s="30">
        <f t="shared" ref="F2819:G2819" si="2812">SUM(F2820:F2823)</f>
        <v>0</v>
      </c>
      <c r="G2819" s="30">
        <f t="shared" si="2812"/>
        <v>0</v>
      </c>
      <c r="H2819" s="30">
        <f t="shared" ref="H2819" si="2813">SUM(H2820:H2823)</f>
        <v>0</v>
      </c>
      <c r="I2819" s="34">
        <v>3</v>
      </c>
      <c r="J2819" s="26"/>
    </row>
    <row r="2820" spans="1:10">
      <c r="A2820" s="212">
        <v>4221</v>
      </c>
      <c r="B2820" s="216" t="s">
        <v>65</v>
      </c>
      <c r="C2820" s="29">
        <v>50000</v>
      </c>
      <c r="D2820" s="175">
        <v>222400</v>
      </c>
      <c r="F2820" s="175"/>
      <c r="G2820" s="175"/>
      <c r="H2820" s="175"/>
      <c r="I2820" s="34">
        <v>4</v>
      </c>
      <c r="J2820" s="26"/>
    </row>
    <row r="2821" spans="1:10">
      <c r="A2821" s="212">
        <v>4223</v>
      </c>
      <c r="B2821" s="216" t="s">
        <v>86</v>
      </c>
      <c r="C2821" s="29"/>
      <c r="D2821" s="175">
        <v>0</v>
      </c>
      <c r="F2821" s="175"/>
      <c r="G2821" s="175"/>
      <c r="H2821" s="175"/>
      <c r="I2821" s="34">
        <v>4</v>
      </c>
      <c r="J2821" s="26"/>
    </row>
    <row r="2822" spans="1:10">
      <c r="A2822" s="212">
        <v>4224</v>
      </c>
      <c r="B2822" s="216" t="s">
        <v>58</v>
      </c>
      <c r="C2822" s="29">
        <v>189400</v>
      </c>
      <c r="D2822" s="175">
        <v>249300</v>
      </c>
      <c r="F2822" s="175"/>
      <c r="G2822" s="175"/>
      <c r="H2822" s="175"/>
      <c r="I2822" s="34">
        <v>4</v>
      </c>
      <c r="J2822" s="26"/>
    </row>
    <row r="2823" spans="1:10">
      <c r="A2823" s="212">
        <v>4227</v>
      </c>
      <c r="B2823" s="216" t="s">
        <v>88</v>
      </c>
      <c r="C2823" s="29"/>
      <c r="D2823" s="175">
        <v>0</v>
      </c>
      <c r="F2823" s="175"/>
      <c r="G2823" s="175"/>
      <c r="H2823" s="175"/>
      <c r="I2823" s="34">
        <v>4</v>
      </c>
      <c r="J2823" s="26"/>
    </row>
    <row r="2824" spans="1:10">
      <c r="A2824" s="210">
        <v>423</v>
      </c>
      <c r="B2824" s="211"/>
      <c r="C2824" s="30">
        <f t="shared" ref="C2824" si="2814">SUM(C2825)</f>
        <v>0</v>
      </c>
      <c r="D2824" s="30">
        <v>0</v>
      </c>
      <c r="F2824" s="30">
        <f t="shared" ref="F2824:H2824" si="2815">SUM(F2825)</f>
        <v>0</v>
      </c>
      <c r="G2824" s="30">
        <f t="shared" si="2815"/>
        <v>0</v>
      </c>
      <c r="H2824" s="30">
        <f t="shared" si="2815"/>
        <v>0</v>
      </c>
      <c r="I2824" s="295">
        <v>3</v>
      </c>
      <c r="J2824" s="218"/>
    </row>
    <row r="2825" spans="1:10">
      <c r="A2825" s="212">
        <v>4231</v>
      </c>
      <c r="B2825" s="216" t="s">
        <v>106</v>
      </c>
      <c r="C2825" s="29"/>
      <c r="D2825" s="175">
        <v>0</v>
      </c>
      <c r="F2825" s="175"/>
      <c r="G2825" s="175"/>
      <c r="H2825" s="175"/>
      <c r="I2825" s="34">
        <v>4</v>
      </c>
      <c r="J2825" s="26"/>
    </row>
    <row r="2826" spans="1:10" ht="28.5">
      <c r="A2826" s="208">
        <v>45</v>
      </c>
      <c r="B2826" s="209" t="s">
        <v>74</v>
      </c>
      <c r="C2826" s="182">
        <f t="shared" ref="C2826:C2827" si="2816">SUM(C2827)</f>
        <v>75000</v>
      </c>
      <c r="D2826" s="32">
        <v>75700</v>
      </c>
      <c r="F2826" s="32">
        <f t="shared" ref="F2826:H2827" si="2817">SUM(F2827)</f>
        <v>0</v>
      </c>
      <c r="G2826" s="32">
        <f t="shared" si="2817"/>
        <v>0</v>
      </c>
      <c r="H2826" s="32">
        <f t="shared" si="2817"/>
        <v>0</v>
      </c>
      <c r="I2826" s="34">
        <v>2</v>
      </c>
      <c r="J2826" s="26"/>
    </row>
    <row r="2827" spans="1:10">
      <c r="A2827" s="210">
        <v>451</v>
      </c>
      <c r="B2827" s="211" t="s">
        <v>75</v>
      </c>
      <c r="C2827" s="30">
        <f t="shared" si="2816"/>
        <v>75000</v>
      </c>
      <c r="D2827" s="30">
        <v>75700</v>
      </c>
      <c r="F2827" s="30">
        <f t="shared" si="2817"/>
        <v>0</v>
      </c>
      <c r="G2827" s="30">
        <f t="shared" si="2817"/>
        <v>0</v>
      </c>
      <c r="H2827" s="30">
        <f t="shared" si="2817"/>
        <v>0</v>
      </c>
      <c r="I2827" s="34">
        <v>3</v>
      </c>
      <c r="J2827" s="26"/>
    </row>
    <row r="2828" spans="1:10">
      <c r="A2828" s="212">
        <v>4511</v>
      </c>
      <c r="B2828" s="216" t="s">
        <v>75</v>
      </c>
      <c r="C2828" s="29">
        <v>75000</v>
      </c>
      <c r="D2828" s="175">
        <v>75700</v>
      </c>
      <c r="F2828" s="175"/>
      <c r="G2828" s="175"/>
      <c r="H2828" s="175"/>
      <c r="I2828" s="34">
        <v>4</v>
      </c>
      <c r="J2828" s="26"/>
    </row>
    <row r="2829" spans="1:10">
      <c r="A2829" s="206">
        <v>581</v>
      </c>
      <c r="B2829" s="231" t="s">
        <v>102</v>
      </c>
      <c r="C2829" s="31">
        <f t="shared" ref="C2829" si="2818">C2830+C2833+C2836</f>
        <v>3872300</v>
      </c>
      <c r="D2829" s="31">
        <v>4072100</v>
      </c>
      <c r="F2829" s="31">
        <f t="shared" ref="F2829:G2829" si="2819">F2830+F2833+F2836</f>
        <v>0</v>
      </c>
      <c r="G2829" s="31">
        <f t="shared" si="2819"/>
        <v>0</v>
      </c>
      <c r="H2829" s="31">
        <f t="shared" ref="H2829" si="2820">H2830+H2833+H2836</f>
        <v>0</v>
      </c>
      <c r="I2829" s="34" t="s">
        <v>103</v>
      </c>
      <c r="J2829" s="26"/>
    </row>
    <row r="2830" spans="1:10">
      <c r="A2830" s="208">
        <v>32</v>
      </c>
      <c r="B2830" s="209" t="s">
        <v>16</v>
      </c>
      <c r="C2830" s="182">
        <f t="shared" ref="C2830:C2831" si="2821">C2831</f>
        <v>0</v>
      </c>
      <c r="D2830" s="32">
        <v>0</v>
      </c>
      <c r="F2830" s="32">
        <f t="shared" ref="F2830:H2831" si="2822">F2831</f>
        <v>0</v>
      </c>
      <c r="G2830" s="32">
        <f t="shared" si="2822"/>
        <v>0</v>
      </c>
      <c r="H2830" s="32">
        <f t="shared" si="2822"/>
        <v>0</v>
      </c>
      <c r="I2830" s="34">
        <v>2</v>
      </c>
      <c r="J2830" s="26"/>
    </row>
    <row r="2831" spans="1:10">
      <c r="A2831" s="210">
        <v>323</v>
      </c>
      <c r="B2831" s="211" t="s">
        <v>17</v>
      </c>
      <c r="C2831" s="30">
        <f t="shared" si="2821"/>
        <v>0</v>
      </c>
      <c r="D2831" s="30">
        <v>0</v>
      </c>
      <c r="F2831" s="30">
        <f t="shared" si="2822"/>
        <v>0</v>
      </c>
      <c r="G2831" s="30">
        <f t="shared" si="2822"/>
        <v>0</v>
      </c>
      <c r="H2831" s="30">
        <f t="shared" si="2822"/>
        <v>0</v>
      </c>
      <c r="I2831" s="34">
        <v>3</v>
      </c>
      <c r="J2831" s="26"/>
    </row>
    <row r="2832" spans="1:10">
      <c r="A2832" s="212">
        <v>3237</v>
      </c>
      <c r="B2832" s="216" t="s">
        <v>20</v>
      </c>
      <c r="C2832" s="29"/>
      <c r="D2832" s="175">
        <v>0</v>
      </c>
      <c r="F2832" s="175"/>
      <c r="G2832" s="175"/>
      <c r="H2832" s="175"/>
      <c r="I2832" s="34">
        <v>4</v>
      </c>
      <c r="J2832" s="26"/>
    </row>
    <row r="2833" spans="1:10" ht="28.5">
      <c r="A2833" s="208">
        <v>42</v>
      </c>
      <c r="B2833" s="209" t="s">
        <v>30</v>
      </c>
      <c r="C2833" s="182">
        <f t="shared" ref="C2833:C2834" si="2823">C2834</f>
        <v>1887600</v>
      </c>
      <c r="D2833" s="32">
        <v>2989300</v>
      </c>
      <c r="F2833" s="32">
        <f t="shared" ref="F2833:H2834" si="2824">F2834</f>
        <v>0</v>
      </c>
      <c r="G2833" s="32">
        <f t="shared" si="2824"/>
        <v>0</v>
      </c>
      <c r="H2833" s="32">
        <f t="shared" si="2824"/>
        <v>0</v>
      </c>
      <c r="I2833" s="295">
        <v>2</v>
      </c>
      <c r="J2833" s="218"/>
    </row>
    <row r="2834" spans="1:10">
      <c r="A2834" s="210">
        <v>422</v>
      </c>
      <c r="B2834" s="211" t="s">
        <v>57</v>
      </c>
      <c r="C2834" s="30">
        <f t="shared" si="2823"/>
        <v>1887600</v>
      </c>
      <c r="D2834" s="30">
        <v>2989300</v>
      </c>
      <c r="F2834" s="30">
        <f t="shared" si="2824"/>
        <v>0</v>
      </c>
      <c r="G2834" s="30">
        <f t="shared" si="2824"/>
        <v>0</v>
      </c>
      <c r="H2834" s="30">
        <f t="shared" si="2824"/>
        <v>0</v>
      </c>
      <c r="I2834" s="295">
        <v>3</v>
      </c>
      <c r="J2834" s="218"/>
    </row>
    <row r="2835" spans="1:10">
      <c r="A2835" s="212">
        <v>4224</v>
      </c>
      <c r="B2835" s="213" t="s">
        <v>58</v>
      </c>
      <c r="C2835" s="29">
        <v>1887600</v>
      </c>
      <c r="D2835" s="175">
        <v>2989300</v>
      </c>
      <c r="F2835" s="175"/>
      <c r="G2835" s="175"/>
      <c r="H2835" s="175"/>
      <c r="I2835" s="214">
        <v>4</v>
      </c>
      <c r="J2835" s="218"/>
    </row>
    <row r="2836" spans="1:10" ht="28.5">
      <c r="A2836" s="208">
        <v>45</v>
      </c>
      <c r="B2836" s="209" t="s">
        <v>74</v>
      </c>
      <c r="C2836" s="182">
        <f t="shared" ref="C2836:C2837" si="2825">SUM(C2837)</f>
        <v>1984700</v>
      </c>
      <c r="D2836" s="32">
        <v>1082800</v>
      </c>
      <c r="F2836" s="32">
        <f t="shared" ref="F2836:H2837" si="2826">SUM(F2837)</f>
        <v>0</v>
      </c>
      <c r="G2836" s="32">
        <f t="shared" si="2826"/>
        <v>0</v>
      </c>
      <c r="H2836" s="32">
        <f t="shared" si="2826"/>
        <v>0</v>
      </c>
      <c r="I2836" s="34">
        <v>2</v>
      </c>
      <c r="J2836" s="26"/>
    </row>
    <row r="2837" spans="1:10">
      <c r="A2837" s="210">
        <v>451</v>
      </c>
      <c r="B2837" s="211" t="s">
        <v>75</v>
      </c>
      <c r="C2837" s="30">
        <f t="shared" si="2825"/>
        <v>1984700</v>
      </c>
      <c r="D2837" s="30">
        <v>1082800</v>
      </c>
      <c r="F2837" s="30">
        <f t="shared" si="2826"/>
        <v>0</v>
      </c>
      <c r="G2837" s="30">
        <f t="shared" si="2826"/>
        <v>0</v>
      </c>
      <c r="H2837" s="30">
        <f t="shared" si="2826"/>
        <v>0</v>
      </c>
      <c r="I2837" s="34">
        <v>3</v>
      </c>
      <c r="J2837" s="26"/>
    </row>
    <row r="2838" spans="1:10">
      <c r="A2838" s="212">
        <v>4511</v>
      </c>
      <c r="B2838" s="216" t="s">
        <v>75</v>
      </c>
      <c r="C2838" s="29">
        <v>1984700</v>
      </c>
      <c r="D2838" s="175">
        <v>1082800</v>
      </c>
      <c r="F2838" s="175"/>
      <c r="G2838" s="175"/>
      <c r="H2838" s="175"/>
      <c r="I2838" s="34">
        <v>4</v>
      </c>
      <c r="J2838" s="26"/>
    </row>
    <row r="2839" spans="1:10">
      <c r="A2839" s="206">
        <v>61</v>
      </c>
      <c r="B2839" s="207" t="s">
        <v>80</v>
      </c>
      <c r="C2839" s="31">
        <f t="shared" ref="C2839" si="2827">SUM(C2840+C2848)</f>
        <v>259000</v>
      </c>
      <c r="D2839" s="31">
        <v>261000</v>
      </c>
      <c r="F2839" s="31">
        <f t="shared" ref="F2839:G2839" si="2828">SUM(F2840+F2848)</f>
        <v>0</v>
      </c>
      <c r="G2839" s="31">
        <f t="shared" si="2828"/>
        <v>0</v>
      </c>
      <c r="H2839" s="31">
        <f t="shared" ref="H2839" si="2829">SUM(H2840+H2848)</f>
        <v>0</v>
      </c>
      <c r="I2839" s="34" t="s">
        <v>81</v>
      </c>
      <c r="J2839" s="26"/>
    </row>
    <row r="2840" spans="1:10" ht="28.5">
      <c r="A2840" s="208">
        <v>42</v>
      </c>
      <c r="B2840" s="209" t="s">
        <v>30</v>
      </c>
      <c r="C2840" s="182">
        <f t="shared" ref="C2840" si="2830">SUM(C2843+C2841)</f>
        <v>162000</v>
      </c>
      <c r="D2840" s="32">
        <v>164000</v>
      </c>
      <c r="F2840" s="32">
        <f t="shared" ref="F2840:G2840" si="2831">SUM(F2843+F2841)</f>
        <v>0</v>
      </c>
      <c r="G2840" s="32">
        <f t="shared" si="2831"/>
        <v>0</v>
      </c>
      <c r="H2840" s="32">
        <f t="shared" ref="H2840" si="2832">SUM(H2843+H2841)</f>
        <v>0</v>
      </c>
      <c r="I2840" s="34">
        <v>2</v>
      </c>
      <c r="J2840" s="26"/>
    </row>
    <row r="2841" spans="1:10">
      <c r="A2841" s="210">
        <v>421</v>
      </c>
      <c r="B2841" s="211" t="s">
        <v>96</v>
      </c>
      <c r="C2841" s="30">
        <f t="shared" ref="C2841" si="2833">SUM(C2842:C2842)</f>
        <v>47000</v>
      </c>
      <c r="D2841" s="30">
        <v>0</v>
      </c>
      <c r="F2841" s="30">
        <f t="shared" ref="F2841:H2841" si="2834">SUM(F2842:F2842)</f>
        <v>0</v>
      </c>
      <c r="G2841" s="30">
        <f t="shared" si="2834"/>
        <v>0</v>
      </c>
      <c r="H2841" s="30">
        <f t="shared" si="2834"/>
        <v>0</v>
      </c>
      <c r="I2841" s="34">
        <v>3</v>
      </c>
      <c r="J2841" s="26"/>
    </row>
    <row r="2842" spans="1:10">
      <c r="A2842" s="248">
        <v>4212</v>
      </c>
      <c r="B2842" s="216" t="s">
        <v>97</v>
      </c>
      <c r="C2842" s="222">
        <v>47000</v>
      </c>
      <c r="D2842" s="175">
        <v>0</v>
      </c>
      <c r="F2842" s="222"/>
      <c r="G2842" s="222"/>
      <c r="H2842" s="222"/>
      <c r="I2842" s="34">
        <v>4</v>
      </c>
      <c r="J2842" s="26"/>
    </row>
    <row r="2843" spans="1:10">
      <c r="A2843" s="210">
        <v>422</v>
      </c>
      <c r="B2843" s="211" t="s">
        <v>57</v>
      </c>
      <c r="C2843" s="30">
        <f t="shared" ref="C2843" si="2835">SUM(C2844:C2847)</f>
        <v>115000</v>
      </c>
      <c r="D2843" s="30">
        <v>164000</v>
      </c>
      <c r="F2843" s="30">
        <f t="shared" ref="F2843:G2843" si="2836">SUM(F2844:F2847)</f>
        <v>0</v>
      </c>
      <c r="G2843" s="30">
        <f t="shared" si="2836"/>
        <v>0</v>
      </c>
      <c r="H2843" s="30">
        <f t="shared" ref="H2843" si="2837">SUM(H2844:H2847)</f>
        <v>0</v>
      </c>
      <c r="I2843" s="34">
        <v>3</v>
      </c>
      <c r="J2843" s="26"/>
    </row>
    <row r="2844" spans="1:10">
      <c r="A2844" s="212">
        <v>4221</v>
      </c>
      <c r="B2844" s="216" t="s">
        <v>65</v>
      </c>
      <c r="C2844" s="29">
        <v>25000</v>
      </c>
      <c r="D2844" s="175">
        <v>25000</v>
      </c>
      <c r="F2844" s="175"/>
      <c r="G2844" s="175"/>
      <c r="H2844" s="175"/>
      <c r="I2844" s="34">
        <v>4</v>
      </c>
      <c r="J2844" s="26"/>
    </row>
    <row r="2845" spans="1:10">
      <c r="A2845" s="212">
        <v>4223</v>
      </c>
      <c r="B2845" s="216" t="s">
        <v>86</v>
      </c>
      <c r="C2845" s="29"/>
      <c r="D2845" s="175">
        <v>0</v>
      </c>
      <c r="F2845" s="175"/>
      <c r="G2845" s="175"/>
      <c r="H2845" s="175"/>
      <c r="I2845" s="34">
        <v>4</v>
      </c>
      <c r="J2845" s="26"/>
    </row>
    <row r="2846" spans="1:10">
      <c r="A2846" s="212">
        <v>4224</v>
      </c>
      <c r="B2846" s="216" t="s">
        <v>58</v>
      </c>
      <c r="C2846" s="29">
        <v>90000</v>
      </c>
      <c r="D2846" s="175">
        <v>138000</v>
      </c>
      <c r="F2846" s="175"/>
      <c r="G2846" s="175"/>
      <c r="H2846" s="175"/>
      <c r="I2846" s="34">
        <v>4</v>
      </c>
      <c r="J2846" s="26"/>
    </row>
    <row r="2847" spans="1:10">
      <c r="A2847" s="212">
        <v>4227</v>
      </c>
      <c r="B2847" s="216" t="s">
        <v>88</v>
      </c>
      <c r="C2847" s="29"/>
      <c r="D2847" s="175">
        <v>1000</v>
      </c>
      <c r="F2847" s="175"/>
      <c r="G2847" s="175"/>
      <c r="H2847" s="175"/>
      <c r="I2847" s="34">
        <v>4</v>
      </c>
      <c r="J2847" s="26"/>
    </row>
    <row r="2848" spans="1:10" ht="28.5">
      <c r="A2848" s="208">
        <v>45</v>
      </c>
      <c r="B2848" s="209" t="s">
        <v>74</v>
      </c>
      <c r="C2848" s="182">
        <f t="shared" ref="C2848" si="2838">C2849</f>
        <v>97000</v>
      </c>
      <c r="D2848" s="32">
        <v>97000</v>
      </c>
      <c r="F2848" s="32">
        <f t="shared" ref="F2848:H2848" si="2839">F2849</f>
        <v>0</v>
      </c>
      <c r="G2848" s="32">
        <f t="shared" si="2839"/>
        <v>0</v>
      </c>
      <c r="H2848" s="32">
        <f t="shared" si="2839"/>
        <v>0</v>
      </c>
      <c r="I2848" s="34">
        <v>2</v>
      </c>
      <c r="J2848" s="26"/>
    </row>
    <row r="2849" spans="1:10">
      <c r="A2849" s="210">
        <v>451</v>
      </c>
      <c r="B2849" s="211" t="s">
        <v>75</v>
      </c>
      <c r="C2849" s="30">
        <f t="shared" ref="C2849" si="2840">SUM(C2850)</f>
        <v>97000</v>
      </c>
      <c r="D2849" s="30">
        <v>97000</v>
      </c>
      <c r="F2849" s="30">
        <f t="shared" ref="F2849:H2849" si="2841">SUM(F2850)</f>
        <v>0</v>
      </c>
      <c r="G2849" s="30">
        <f t="shared" si="2841"/>
        <v>0</v>
      </c>
      <c r="H2849" s="30">
        <f t="shared" si="2841"/>
        <v>0</v>
      </c>
      <c r="I2849" s="34">
        <v>3</v>
      </c>
      <c r="J2849" s="26"/>
    </row>
    <row r="2850" spans="1:10">
      <c r="A2850" s="212">
        <v>4511</v>
      </c>
      <c r="B2850" s="216" t="s">
        <v>75</v>
      </c>
      <c r="C2850" s="29">
        <v>97000</v>
      </c>
      <c r="D2850" s="175">
        <v>97000</v>
      </c>
      <c r="F2850" s="175"/>
      <c r="G2850" s="175"/>
      <c r="H2850" s="175"/>
      <c r="I2850" s="34">
        <v>4</v>
      </c>
      <c r="J2850" s="26"/>
    </row>
    <row r="2851" spans="1:10" ht="28.5">
      <c r="A2851" s="206">
        <v>71</v>
      </c>
      <c r="B2851" s="207" t="s">
        <v>349</v>
      </c>
      <c r="C2851" s="31">
        <f t="shared" ref="C2851:C2852" si="2842">SUM(C2852)</f>
        <v>4000</v>
      </c>
      <c r="D2851" s="31">
        <v>4000</v>
      </c>
      <c r="F2851" s="31">
        <f t="shared" ref="F2851:H2852" si="2843">SUM(F2852)</f>
        <v>0</v>
      </c>
      <c r="G2851" s="31">
        <f t="shared" si="2843"/>
        <v>0</v>
      </c>
      <c r="H2851" s="31">
        <f t="shared" si="2843"/>
        <v>0</v>
      </c>
      <c r="I2851" s="34" t="s">
        <v>145</v>
      </c>
      <c r="J2851" s="26"/>
    </row>
    <row r="2852" spans="1:10" ht="28.5">
      <c r="A2852" s="208">
        <v>42</v>
      </c>
      <c r="B2852" s="209" t="s">
        <v>30</v>
      </c>
      <c r="C2852" s="182">
        <f t="shared" si="2842"/>
        <v>4000</v>
      </c>
      <c r="D2852" s="32">
        <v>4000</v>
      </c>
      <c r="F2852" s="32">
        <f t="shared" si="2843"/>
        <v>0</v>
      </c>
      <c r="G2852" s="32">
        <f t="shared" si="2843"/>
        <v>0</v>
      </c>
      <c r="H2852" s="32">
        <f t="shared" si="2843"/>
        <v>0</v>
      </c>
      <c r="I2852" s="34">
        <v>2</v>
      </c>
      <c r="J2852" s="26"/>
    </row>
    <row r="2853" spans="1:10">
      <c r="A2853" s="210">
        <v>422</v>
      </c>
      <c r="B2853" s="211" t="s">
        <v>57</v>
      </c>
      <c r="C2853" s="30">
        <f t="shared" ref="C2853" si="2844">SUM(C2854:C2857)</f>
        <v>4000</v>
      </c>
      <c r="D2853" s="30">
        <v>4000</v>
      </c>
      <c r="F2853" s="30">
        <f t="shared" ref="F2853:G2853" si="2845">SUM(F2854:F2857)</f>
        <v>0</v>
      </c>
      <c r="G2853" s="30">
        <f t="shared" si="2845"/>
        <v>0</v>
      </c>
      <c r="H2853" s="30">
        <f t="shared" ref="H2853" si="2846">SUM(H2854:H2857)</f>
        <v>0</v>
      </c>
      <c r="I2853" s="34">
        <v>3</v>
      </c>
      <c r="J2853" s="26"/>
    </row>
    <row r="2854" spans="1:10">
      <c r="A2854" s="212">
        <v>4221</v>
      </c>
      <c r="B2854" s="216" t="s">
        <v>65</v>
      </c>
      <c r="C2854" s="29">
        <v>2000</v>
      </c>
      <c r="D2854" s="175">
        <v>2000</v>
      </c>
      <c r="F2854" s="175"/>
      <c r="G2854" s="175"/>
      <c r="H2854" s="175"/>
      <c r="I2854" s="34">
        <v>4</v>
      </c>
      <c r="J2854" s="26"/>
    </row>
    <row r="2855" spans="1:10">
      <c r="A2855" s="212">
        <v>4223</v>
      </c>
      <c r="B2855" s="216" t="s">
        <v>57</v>
      </c>
      <c r="C2855" s="29">
        <v>1000</v>
      </c>
      <c r="D2855" s="175">
        <v>1000</v>
      </c>
      <c r="F2855" s="175"/>
      <c r="G2855" s="175"/>
      <c r="H2855" s="175"/>
      <c r="I2855" s="214">
        <v>4</v>
      </c>
      <c r="J2855" s="218"/>
    </row>
    <row r="2856" spans="1:10">
      <c r="A2856" s="212">
        <v>4224</v>
      </c>
      <c r="B2856" s="216" t="s">
        <v>58</v>
      </c>
      <c r="C2856" s="29"/>
      <c r="D2856" s="175">
        <v>0</v>
      </c>
      <c r="F2856" s="175"/>
      <c r="G2856" s="175"/>
      <c r="H2856" s="175"/>
      <c r="I2856" s="34">
        <v>4</v>
      </c>
      <c r="J2856" s="26"/>
    </row>
    <row r="2857" spans="1:10">
      <c r="A2857" s="212">
        <v>4227</v>
      </c>
      <c r="B2857" s="216" t="s">
        <v>88</v>
      </c>
      <c r="C2857" s="29">
        <v>1000</v>
      </c>
      <c r="D2857" s="175">
        <v>1000</v>
      </c>
      <c r="F2857" s="175"/>
      <c r="G2857" s="175"/>
      <c r="H2857" s="175"/>
      <c r="I2857" s="34">
        <v>4</v>
      </c>
      <c r="J2857" s="26"/>
    </row>
    <row r="2858" spans="1:10" ht="28.5">
      <c r="A2858" s="203" t="s">
        <v>234</v>
      </c>
      <c r="B2858" s="204" t="s">
        <v>176</v>
      </c>
      <c r="C2858" s="205">
        <f t="shared" ref="C2858" si="2847">C2859+C2873+C2901+C2907+C2911+C2895</f>
        <v>0</v>
      </c>
      <c r="D2858" s="205">
        <v>0</v>
      </c>
      <c r="F2858" s="205">
        <f t="shared" ref="F2858:G2858" si="2848">F2859+F2873+F2901+F2907+F2911+F2895</f>
        <v>0</v>
      </c>
      <c r="G2858" s="205">
        <f t="shared" si="2848"/>
        <v>0</v>
      </c>
      <c r="H2858" s="205">
        <f t="shared" ref="H2858" si="2849">H2859+H2873+H2901+H2907+H2911+H2895</f>
        <v>0</v>
      </c>
      <c r="I2858" s="34" t="s">
        <v>8</v>
      </c>
      <c r="J2858" s="26"/>
    </row>
    <row r="2859" spans="1:10">
      <c r="A2859" s="206">
        <v>11</v>
      </c>
      <c r="B2859" s="207" t="s">
        <v>14</v>
      </c>
      <c r="C2859" s="31">
        <f t="shared" ref="C2859" si="2850">SUM(C2864+C2871)+C2860</f>
        <v>0</v>
      </c>
      <c r="D2859" s="31">
        <v>0</v>
      </c>
      <c r="F2859" s="31">
        <f t="shared" ref="F2859:G2859" si="2851">SUM(F2864+F2871)+F2860</f>
        <v>0</v>
      </c>
      <c r="G2859" s="31">
        <f t="shared" si="2851"/>
        <v>0</v>
      </c>
      <c r="H2859" s="31">
        <f t="shared" ref="H2859" si="2852">SUM(H2864+H2871)+H2860</f>
        <v>0</v>
      </c>
      <c r="I2859" s="34" t="s">
        <v>15</v>
      </c>
      <c r="J2859" s="369"/>
    </row>
    <row r="2860" spans="1:10">
      <c r="A2860" s="208">
        <v>32</v>
      </c>
      <c r="B2860" s="209" t="s">
        <v>16</v>
      </c>
      <c r="C2860" s="182">
        <f t="shared" ref="C2860" si="2853">C2861</f>
        <v>0</v>
      </c>
      <c r="D2860" s="32">
        <v>0</v>
      </c>
      <c r="F2860" s="32">
        <f t="shared" ref="F2860:H2860" si="2854">F2861</f>
        <v>0</v>
      </c>
      <c r="G2860" s="32">
        <f t="shared" si="2854"/>
        <v>0</v>
      </c>
      <c r="H2860" s="32">
        <f t="shared" si="2854"/>
        <v>0</v>
      </c>
      <c r="I2860" s="34">
        <v>2</v>
      </c>
      <c r="J2860" s="26"/>
    </row>
    <row r="2861" spans="1:10">
      <c r="A2861" s="210">
        <v>323</v>
      </c>
      <c r="B2861" s="211" t="s">
        <v>17</v>
      </c>
      <c r="C2861" s="30">
        <f t="shared" ref="C2861" si="2855">SUM(C2862:C2863)</f>
        <v>0</v>
      </c>
      <c r="D2861" s="30">
        <v>0</v>
      </c>
      <c r="F2861" s="30">
        <f t="shared" ref="F2861:G2861" si="2856">SUM(F2862:F2863)</f>
        <v>0</v>
      </c>
      <c r="G2861" s="30">
        <f t="shared" si="2856"/>
        <v>0</v>
      </c>
      <c r="H2861" s="30">
        <f t="shared" ref="H2861" si="2857">SUM(H2862:H2863)</f>
        <v>0</v>
      </c>
      <c r="I2861" s="34">
        <v>3</v>
      </c>
      <c r="J2861" s="26"/>
    </row>
    <row r="2862" spans="1:10">
      <c r="A2862" s="248">
        <v>3237</v>
      </c>
      <c r="B2862" s="216" t="s">
        <v>20</v>
      </c>
      <c r="C2862" s="222"/>
      <c r="D2862" s="175">
        <v>0</v>
      </c>
      <c r="F2862" s="222"/>
      <c r="G2862" s="222"/>
      <c r="H2862" s="222"/>
      <c r="I2862" s="34">
        <v>4</v>
      </c>
      <c r="J2862" s="26"/>
    </row>
    <row r="2863" spans="1:10">
      <c r="A2863" s="248">
        <v>3239</v>
      </c>
      <c r="B2863" s="216" t="s">
        <v>21</v>
      </c>
      <c r="C2863" s="222"/>
      <c r="D2863" s="175">
        <v>0</v>
      </c>
      <c r="F2863" s="222"/>
      <c r="G2863" s="222"/>
      <c r="H2863" s="222"/>
      <c r="I2863" s="34">
        <v>4</v>
      </c>
      <c r="J2863" s="26"/>
    </row>
    <row r="2864" spans="1:10" ht="28.5">
      <c r="A2864" s="208">
        <v>42</v>
      </c>
      <c r="B2864" s="209" t="s">
        <v>30</v>
      </c>
      <c r="C2864" s="182">
        <f t="shared" ref="C2864" si="2858">SUM(C2865+C2867)</f>
        <v>0</v>
      </c>
      <c r="D2864" s="32">
        <v>0</v>
      </c>
      <c r="F2864" s="32">
        <f t="shared" ref="F2864:G2864" si="2859">SUM(F2865+F2867)</f>
        <v>0</v>
      </c>
      <c r="G2864" s="32">
        <f t="shared" si="2859"/>
        <v>0</v>
      </c>
      <c r="H2864" s="32">
        <f t="shared" ref="H2864" si="2860">SUM(H2865+H2867)</f>
        <v>0</v>
      </c>
      <c r="I2864" s="34">
        <v>2</v>
      </c>
      <c r="J2864" s="26"/>
    </row>
    <row r="2865" spans="1:10">
      <c r="A2865" s="210">
        <v>421</v>
      </c>
      <c r="B2865" s="211" t="s">
        <v>96</v>
      </c>
      <c r="C2865" s="30">
        <f t="shared" ref="C2865" si="2861">SUM(C2866)</f>
        <v>0</v>
      </c>
      <c r="D2865" s="30">
        <v>0</v>
      </c>
      <c r="F2865" s="30">
        <f t="shared" ref="F2865:H2865" si="2862">SUM(F2866)</f>
        <v>0</v>
      </c>
      <c r="G2865" s="30">
        <f t="shared" si="2862"/>
        <v>0</v>
      </c>
      <c r="H2865" s="30">
        <f t="shared" si="2862"/>
        <v>0</v>
      </c>
      <c r="I2865" s="34">
        <v>3</v>
      </c>
      <c r="J2865" s="26"/>
    </row>
    <row r="2866" spans="1:10">
      <c r="A2866" s="212">
        <v>4212</v>
      </c>
      <c r="B2866" s="216" t="s">
        <v>97</v>
      </c>
      <c r="C2866" s="29"/>
      <c r="D2866" s="175">
        <v>0</v>
      </c>
      <c r="F2866" s="175"/>
      <c r="G2866" s="175"/>
      <c r="H2866" s="175"/>
      <c r="I2866" s="34">
        <v>4</v>
      </c>
      <c r="J2866" s="26"/>
    </row>
    <row r="2867" spans="1:10">
      <c r="A2867" s="210">
        <v>422</v>
      </c>
      <c r="B2867" s="211" t="s">
        <v>57</v>
      </c>
      <c r="C2867" s="30">
        <f t="shared" ref="C2867" si="2863">SUM(C2868:C2869)</f>
        <v>0</v>
      </c>
      <c r="D2867" s="30">
        <v>0</v>
      </c>
      <c r="F2867" s="30">
        <f t="shared" ref="F2867:G2867" si="2864">SUM(F2868:F2869)</f>
        <v>0</v>
      </c>
      <c r="G2867" s="30">
        <f t="shared" si="2864"/>
        <v>0</v>
      </c>
      <c r="H2867" s="30">
        <f t="shared" ref="H2867" si="2865">SUM(H2868:H2869)</f>
        <v>0</v>
      </c>
      <c r="I2867" s="34">
        <v>3</v>
      </c>
      <c r="J2867" s="26"/>
    </row>
    <row r="2868" spans="1:10">
      <c r="A2868" s="212">
        <v>4221</v>
      </c>
      <c r="B2868" s="216" t="s">
        <v>65</v>
      </c>
      <c r="C2868" s="29"/>
      <c r="D2868" s="175">
        <v>0</v>
      </c>
      <c r="F2868" s="175"/>
      <c r="G2868" s="175"/>
      <c r="H2868" s="175"/>
      <c r="I2868" s="34">
        <v>4</v>
      </c>
      <c r="J2868" s="26"/>
    </row>
    <row r="2869" spans="1:10">
      <c r="A2869" s="212">
        <v>4224</v>
      </c>
      <c r="B2869" s="216" t="s">
        <v>58</v>
      </c>
      <c r="C2869" s="29"/>
      <c r="D2869" s="175">
        <v>0</v>
      </c>
      <c r="F2869" s="175"/>
      <c r="G2869" s="175"/>
      <c r="H2869" s="175"/>
      <c r="I2869" s="214">
        <v>4</v>
      </c>
      <c r="J2869" s="218"/>
    </row>
    <row r="2870" spans="1:10" ht="28.5">
      <c r="A2870" s="208">
        <v>45</v>
      </c>
      <c r="B2870" s="209" t="s">
        <v>74</v>
      </c>
      <c r="C2870" s="182">
        <f t="shared" ref="C2870:C2871" si="2866">SUM(C2871)</f>
        <v>0</v>
      </c>
      <c r="D2870" s="32">
        <v>0</v>
      </c>
      <c r="F2870" s="32">
        <f t="shared" ref="F2870:H2871" si="2867">SUM(F2871)</f>
        <v>0</v>
      </c>
      <c r="G2870" s="32">
        <f t="shared" si="2867"/>
        <v>0</v>
      </c>
      <c r="H2870" s="32">
        <f t="shared" si="2867"/>
        <v>0</v>
      </c>
      <c r="I2870" s="34">
        <v>2</v>
      </c>
      <c r="J2870" s="26"/>
    </row>
    <row r="2871" spans="1:10">
      <c r="A2871" s="210">
        <v>451</v>
      </c>
      <c r="B2871" s="211" t="s">
        <v>75</v>
      </c>
      <c r="C2871" s="30">
        <f t="shared" si="2866"/>
        <v>0</v>
      </c>
      <c r="D2871" s="30">
        <v>0</v>
      </c>
      <c r="F2871" s="30">
        <f t="shared" si="2867"/>
        <v>0</v>
      </c>
      <c r="G2871" s="30">
        <f t="shared" si="2867"/>
        <v>0</v>
      </c>
      <c r="H2871" s="30">
        <f t="shared" si="2867"/>
        <v>0</v>
      </c>
      <c r="I2871" s="34">
        <v>3</v>
      </c>
      <c r="J2871" s="26"/>
    </row>
    <row r="2872" spans="1:10">
      <c r="A2872" s="212">
        <v>4511</v>
      </c>
      <c r="B2872" s="216" t="s">
        <v>75</v>
      </c>
      <c r="C2872" s="29"/>
      <c r="D2872" s="175">
        <v>0</v>
      </c>
      <c r="F2872" s="175"/>
      <c r="G2872" s="175"/>
      <c r="H2872" s="175"/>
      <c r="I2872" s="34">
        <v>4</v>
      </c>
      <c r="J2872" s="26"/>
    </row>
    <row r="2873" spans="1:10">
      <c r="A2873" s="206">
        <v>12</v>
      </c>
      <c r="B2873" s="207" t="s">
        <v>61</v>
      </c>
      <c r="C2873" s="31">
        <f t="shared" ref="C2873" si="2868">C2874+C2879+C2889</f>
        <v>0</v>
      </c>
      <c r="D2873" s="31">
        <v>0</v>
      </c>
      <c r="F2873" s="31">
        <f t="shared" ref="F2873:G2873" si="2869">F2874+F2879+F2889</f>
        <v>0</v>
      </c>
      <c r="G2873" s="31">
        <f t="shared" si="2869"/>
        <v>0</v>
      </c>
      <c r="H2873" s="31">
        <f t="shared" ref="H2873" si="2870">H2874+H2879+H2889</f>
        <v>0</v>
      </c>
      <c r="I2873" s="34" t="s">
        <v>62</v>
      </c>
      <c r="J2873" s="26"/>
    </row>
    <row r="2874" spans="1:10">
      <c r="A2874" s="208">
        <v>31</v>
      </c>
      <c r="B2874" s="209" t="s">
        <v>44</v>
      </c>
      <c r="C2874" s="182">
        <f t="shared" ref="C2874" si="2871">C2875+C2877</f>
        <v>0</v>
      </c>
      <c r="D2874" s="32">
        <v>0</v>
      </c>
      <c r="F2874" s="32">
        <f t="shared" ref="F2874:G2874" si="2872">F2875+F2877</f>
        <v>0</v>
      </c>
      <c r="G2874" s="32">
        <f t="shared" si="2872"/>
        <v>0</v>
      </c>
      <c r="H2874" s="32">
        <f t="shared" ref="H2874" si="2873">H2875+H2877</f>
        <v>0</v>
      </c>
      <c r="I2874" s="34">
        <v>2</v>
      </c>
      <c r="J2874" s="26"/>
    </row>
    <row r="2875" spans="1:10">
      <c r="A2875" s="210">
        <v>311</v>
      </c>
      <c r="B2875" s="211" t="s">
        <v>45</v>
      </c>
      <c r="C2875" s="30">
        <f t="shared" ref="C2875" si="2874">C2876</f>
        <v>0</v>
      </c>
      <c r="D2875" s="30">
        <v>0</v>
      </c>
      <c r="F2875" s="30">
        <f t="shared" ref="F2875:H2875" si="2875">F2876</f>
        <v>0</v>
      </c>
      <c r="G2875" s="30">
        <f t="shared" si="2875"/>
        <v>0</v>
      </c>
      <c r="H2875" s="30">
        <f t="shared" si="2875"/>
        <v>0</v>
      </c>
      <c r="I2875" s="34">
        <v>3</v>
      </c>
      <c r="J2875" s="26"/>
    </row>
    <row r="2876" spans="1:10">
      <c r="A2876" s="248">
        <v>3111</v>
      </c>
      <c r="B2876" s="216" t="s">
        <v>46</v>
      </c>
      <c r="C2876" s="222"/>
      <c r="D2876" s="175">
        <v>0</v>
      </c>
      <c r="F2876" s="222"/>
      <c r="G2876" s="222"/>
      <c r="H2876" s="222"/>
      <c r="I2876" s="34">
        <v>4</v>
      </c>
      <c r="J2876" s="26"/>
    </row>
    <row r="2877" spans="1:10">
      <c r="A2877" s="210">
        <v>313</v>
      </c>
      <c r="B2877" s="211" t="s">
        <v>48</v>
      </c>
      <c r="C2877" s="30">
        <f t="shared" ref="C2877" si="2876">C2878</f>
        <v>0</v>
      </c>
      <c r="D2877" s="30">
        <v>0</v>
      </c>
      <c r="F2877" s="30">
        <f t="shared" ref="F2877:H2877" si="2877">F2878</f>
        <v>0</v>
      </c>
      <c r="G2877" s="30">
        <f t="shared" si="2877"/>
        <v>0</v>
      </c>
      <c r="H2877" s="30">
        <f t="shared" si="2877"/>
        <v>0</v>
      </c>
      <c r="I2877" s="34">
        <v>3</v>
      </c>
      <c r="J2877" s="26"/>
    </row>
    <row r="2878" spans="1:10">
      <c r="A2878" s="248">
        <v>3132</v>
      </c>
      <c r="B2878" s="213" t="s">
        <v>49</v>
      </c>
      <c r="C2878" s="222"/>
      <c r="D2878" s="175">
        <v>0</v>
      </c>
      <c r="F2878" s="222"/>
      <c r="G2878" s="222"/>
      <c r="H2878" s="222"/>
      <c r="I2878" s="34">
        <v>4</v>
      </c>
      <c r="J2878" s="26"/>
    </row>
    <row r="2879" spans="1:10">
      <c r="A2879" s="208">
        <v>32</v>
      </c>
      <c r="B2879" s="209" t="s">
        <v>16</v>
      </c>
      <c r="C2879" s="182">
        <f t="shared" ref="C2879" si="2878">SUM(C2882+C2887)</f>
        <v>0</v>
      </c>
      <c r="D2879" s="32">
        <v>0</v>
      </c>
      <c r="F2879" s="32">
        <f t="shared" ref="F2879:G2879" si="2879">SUM(F2882+F2887)</f>
        <v>0</v>
      </c>
      <c r="G2879" s="32">
        <f t="shared" si="2879"/>
        <v>0</v>
      </c>
      <c r="H2879" s="32">
        <f t="shared" ref="H2879" si="2880">SUM(H2882+H2887)</f>
        <v>0</v>
      </c>
      <c r="I2879" s="34">
        <v>2</v>
      </c>
      <c r="J2879" s="26"/>
    </row>
    <row r="2880" spans="1:10">
      <c r="A2880" s="210">
        <v>321</v>
      </c>
      <c r="B2880" s="368" t="s">
        <v>27</v>
      </c>
      <c r="C2880" s="30">
        <f t="shared" ref="C2880" si="2881">SUM(C2881:C2881)</f>
        <v>0</v>
      </c>
      <c r="D2880" s="30">
        <v>0</v>
      </c>
      <c r="F2880" s="30">
        <f t="shared" ref="F2880:H2880" si="2882">SUM(F2881:F2881)</f>
        <v>0</v>
      </c>
      <c r="G2880" s="30">
        <f t="shared" si="2882"/>
        <v>0</v>
      </c>
      <c r="H2880" s="30">
        <f t="shared" si="2882"/>
        <v>0</v>
      </c>
      <c r="I2880" s="366">
        <v>3</v>
      </c>
      <c r="J2880" s="224"/>
    </row>
    <row r="2881" spans="1:10">
      <c r="A2881" s="212">
        <v>3213</v>
      </c>
      <c r="B2881" s="216" t="s">
        <v>54</v>
      </c>
      <c r="C2881" s="29"/>
      <c r="D2881" s="175">
        <v>0</v>
      </c>
      <c r="F2881" s="175"/>
      <c r="G2881" s="175"/>
      <c r="H2881" s="175"/>
      <c r="I2881" s="34">
        <v>4</v>
      </c>
      <c r="J2881" s="26"/>
    </row>
    <row r="2882" spans="1:10">
      <c r="A2882" s="210">
        <v>323</v>
      </c>
      <c r="B2882" s="211" t="s">
        <v>17</v>
      </c>
      <c r="C2882" s="30">
        <f t="shared" ref="C2882" si="2883">SUM(C2883:C2886)</f>
        <v>0</v>
      </c>
      <c r="D2882" s="30">
        <v>0</v>
      </c>
      <c r="F2882" s="30">
        <f t="shared" ref="F2882:G2882" si="2884">SUM(F2883:F2886)</f>
        <v>0</v>
      </c>
      <c r="G2882" s="30">
        <f t="shared" si="2884"/>
        <v>0</v>
      </c>
      <c r="H2882" s="30">
        <f t="shared" ref="H2882" si="2885">SUM(H2883:H2886)</f>
        <v>0</v>
      </c>
      <c r="I2882" s="34">
        <v>3</v>
      </c>
      <c r="J2882" s="26"/>
    </row>
    <row r="2883" spans="1:10">
      <c r="A2883" s="212">
        <v>3233</v>
      </c>
      <c r="B2883" s="216" t="s">
        <v>19</v>
      </c>
      <c r="C2883" s="29"/>
      <c r="D2883" s="175">
        <v>0</v>
      </c>
      <c r="F2883" s="175"/>
      <c r="G2883" s="175"/>
      <c r="H2883" s="175"/>
      <c r="I2883" s="34">
        <v>4</v>
      </c>
      <c r="J2883" s="26"/>
    </row>
    <row r="2884" spans="1:10">
      <c r="A2884" s="212">
        <v>3235</v>
      </c>
      <c r="B2884" s="216" t="s">
        <v>68</v>
      </c>
      <c r="C2884" s="29"/>
      <c r="D2884" s="175">
        <v>0</v>
      </c>
      <c r="F2884" s="175"/>
      <c r="G2884" s="175"/>
      <c r="H2884" s="175"/>
      <c r="I2884" s="34">
        <v>4</v>
      </c>
      <c r="J2884" s="26"/>
    </row>
    <row r="2885" spans="1:10">
      <c r="A2885" s="212">
        <v>3237</v>
      </c>
      <c r="B2885" s="216" t="s">
        <v>20</v>
      </c>
      <c r="C2885" s="29"/>
      <c r="D2885" s="175">
        <v>0</v>
      </c>
      <c r="F2885" s="175"/>
      <c r="G2885" s="175"/>
      <c r="H2885" s="175"/>
      <c r="I2885" s="34">
        <v>4</v>
      </c>
      <c r="J2885" s="26"/>
    </row>
    <row r="2886" spans="1:10">
      <c r="A2886" s="212">
        <v>3239</v>
      </c>
      <c r="B2886" s="216" t="s">
        <v>21</v>
      </c>
      <c r="C2886" s="29"/>
      <c r="D2886" s="175">
        <v>0</v>
      </c>
      <c r="F2886" s="175"/>
      <c r="G2886" s="175"/>
      <c r="H2886" s="175"/>
      <c r="I2886" s="34">
        <v>4</v>
      </c>
      <c r="J2886" s="26"/>
    </row>
    <row r="2887" spans="1:10">
      <c r="A2887" s="210">
        <v>329</v>
      </c>
      <c r="B2887" s="211" t="s">
        <v>23</v>
      </c>
      <c r="C2887" s="30">
        <f t="shared" ref="C2887" si="2886">SUM(C2888)</f>
        <v>0</v>
      </c>
      <c r="D2887" s="30">
        <v>0</v>
      </c>
      <c r="F2887" s="30">
        <f t="shared" ref="F2887:H2887" si="2887">SUM(F2888)</f>
        <v>0</v>
      </c>
      <c r="G2887" s="30">
        <f t="shared" si="2887"/>
        <v>0</v>
      </c>
      <c r="H2887" s="30">
        <f t="shared" si="2887"/>
        <v>0</v>
      </c>
      <c r="I2887" s="34">
        <v>3</v>
      </c>
      <c r="J2887" s="26"/>
    </row>
    <row r="2888" spans="1:10">
      <c r="A2888" s="212">
        <v>3293</v>
      </c>
      <c r="B2888" s="216" t="s">
        <v>29</v>
      </c>
      <c r="C2888" s="29"/>
      <c r="D2888" s="175">
        <v>0</v>
      </c>
      <c r="F2888" s="175"/>
      <c r="G2888" s="175"/>
      <c r="H2888" s="175"/>
      <c r="I2888" s="34">
        <v>4</v>
      </c>
      <c r="J2888" s="26"/>
    </row>
    <row r="2889" spans="1:10" ht="28.5">
      <c r="A2889" s="208">
        <v>42</v>
      </c>
      <c r="B2889" s="209" t="s">
        <v>30</v>
      </c>
      <c r="C2889" s="182">
        <f t="shared" ref="C2889" si="2888">SUM(C2890+C2892)</f>
        <v>0</v>
      </c>
      <c r="D2889" s="32">
        <v>0</v>
      </c>
      <c r="F2889" s="32">
        <f t="shared" ref="F2889:G2889" si="2889">SUM(F2890+F2892)</f>
        <v>0</v>
      </c>
      <c r="G2889" s="32">
        <f t="shared" si="2889"/>
        <v>0</v>
      </c>
      <c r="H2889" s="32">
        <f t="shared" ref="H2889" si="2890">SUM(H2890+H2892)</f>
        <v>0</v>
      </c>
      <c r="I2889" s="34">
        <v>2</v>
      </c>
      <c r="J2889" s="26"/>
    </row>
    <row r="2890" spans="1:10">
      <c r="A2890" s="210">
        <v>421</v>
      </c>
      <c r="B2890" s="211" t="s">
        <v>96</v>
      </c>
      <c r="C2890" s="30">
        <f t="shared" ref="C2890" si="2891">SUM(C2891)</f>
        <v>0</v>
      </c>
      <c r="D2890" s="30">
        <v>0</v>
      </c>
      <c r="F2890" s="30">
        <f t="shared" ref="F2890:H2890" si="2892">SUM(F2891)</f>
        <v>0</v>
      </c>
      <c r="G2890" s="30">
        <f t="shared" si="2892"/>
        <v>0</v>
      </c>
      <c r="H2890" s="30">
        <f t="shared" si="2892"/>
        <v>0</v>
      </c>
      <c r="I2890" s="34">
        <v>3</v>
      </c>
      <c r="J2890" s="26"/>
    </row>
    <row r="2891" spans="1:10">
      <c r="A2891" s="212">
        <v>4212</v>
      </c>
      <c r="B2891" s="216" t="s">
        <v>97</v>
      </c>
      <c r="C2891" s="29"/>
      <c r="D2891" s="175">
        <v>0</v>
      </c>
      <c r="F2891" s="175"/>
      <c r="G2891" s="175"/>
      <c r="H2891" s="175"/>
      <c r="I2891" s="34">
        <v>4</v>
      </c>
      <c r="J2891" s="26"/>
    </row>
    <row r="2892" spans="1:10">
      <c r="A2892" s="210">
        <v>422</v>
      </c>
      <c r="B2892" s="211" t="s">
        <v>57</v>
      </c>
      <c r="C2892" s="30">
        <f t="shared" ref="C2892" si="2893">SUM(C2893:C2894)</f>
        <v>0</v>
      </c>
      <c r="D2892" s="30">
        <v>0</v>
      </c>
      <c r="F2892" s="30">
        <f t="shared" ref="F2892:G2892" si="2894">SUM(F2893:F2894)</f>
        <v>0</v>
      </c>
      <c r="G2892" s="30">
        <f t="shared" si="2894"/>
        <v>0</v>
      </c>
      <c r="H2892" s="30">
        <f t="shared" ref="H2892" si="2895">SUM(H2893:H2894)</f>
        <v>0</v>
      </c>
      <c r="I2892" s="34">
        <v>3</v>
      </c>
      <c r="J2892" s="26"/>
    </row>
    <row r="2893" spans="1:10">
      <c r="A2893" s="212">
        <v>4221</v>
      </c>
      <c r="B2893" s="216" t="s">
        <v>65</v>
      </c>
      <c r="C2893" s="29"/>
      <c r="D2893" s="175">
        <v>0</v>
      </c>
      <c r="F2893" s="175"/>
      <c r="G2893" s="175"/>
      <c r="H2893" s="175"/>
      <c r="I2893" s="34">
        <v>4</v>
      </c>
      <c r="J2893" s="26"/>
    </row>
    <row r="2894" spans="1:10">
      <c r="A2894" s="212">
        <v>4224</v>
      </c>
      <c r="B2894" s="216" t="s">
        <v>58</v>
      </c>
      <c r="C2894" s="29"/>
      <c r="D2894" s="175">
        <v>0</v>
      </c>
      <c r="F2894" s="175"/>
      <c r="G2894" s="175"/>
      <c r="H2894" s="175"/>
      <c r="I2894" s="34">
        <v>4</v>
      </c>
      <c r="J2894" s="26"/>
    </row>
    <row r="2895" spans="1:10">
      <c r="A2895" s="206">
        <v>31</v>
      </c>
      <c r="B2895" s="312" t="s">
        <v>63</v>
      </c>
      <c r="C2895" s="31">
        <f t="shared" ref="C2895" si="2896">SUM(C2896)</f>
        <v>0</v>
      </c>
      <c r="D2895" s="31">
        <v>0</v>
      </c>
      <c r="F2895" s="31">
        <f t="shared" ref="F2895:H2895" si="2897">SUM(F2896)</f>
        <v>0</v>
      </c>
      <c r="G2895" s="31">
        <f t="shared" si="2897"/>
        <v>0</v>
      </c>
      <c r="H2895" s="31">
        <f t="shared" si="2897"/>
        <v>0</v>
      </c>
      <c r="I2895" s="34" t="s">
        <v>64</v>
      </c>
      <c r="J2895" s="26"/>
    </row>
    <row r="2896" spans="1:10">
      <c r="A2896" s="208">
        <v>31</v>
      </c>
      <c r="B2896" s="314" t="s">
        <v>44</v>
      </c>
      <c r="C2896" s="182">
        <f t="shared" ref="C2896" si="2898">SUM(C2897,C2899)</f>
        <v>0</v>
      </c>
      <c r="D2896" s="32">
        <v>0</v>
      </c>
      <c r="F2896" s="32">
        <f t="shared" ref="F2896:G2896" si="2899">SUM(F2897,F2899)</f>
        <v>0</v>
      </c>
      <c r="G2896" s="32">
        <f t="shared" si="2899"/>
        <v>0</v>
      </c>
      <c r="H2896" s="32">
        <f t="shared" ref="H2896" si="2900">SUM(H2897,H2899)</f>
        <v>0</v>
      </c>
      <c r="I2896" s="295">
        <v>2</v>
      </c>
      <c r="J2896" s="218"/>
    </row>
    <row r="2897" spans="1:10">
      <c r="A2897" s="210">
        <v>311</v>
      </c>
      <c r="B2897" s="316" t="s">
        <v>45</v>
      </c>
      <c r="C2897" s="30">
        <f t="shared" ref="C2897" si="2901">SUM(C2898)</f>
        <v>0</v>
      </c>
      <c r="D2897" s="30">
        <v>0</v>
      </c>
      <c r="F2897" s="30">
        <f t="shared" ref="F2897:H2897" si="2902">SUM(F2898)</f>
        <v>0</v>
      </c>
      <c r="G2897" s="30">
        <f t="shared" si="2902"/>
        <v>0</v>
      </c>
      <c r="H2897" s="30">
        <f t="shared" si="2902"/>
        <v>0</v>
      </c>
      <c r="I2897" s="295">
        <v>3</v>
      </c>
      <c r="J2897" s="218"/>
    </row>
    <row r="2898" spans="1:10">
      <c r="A2898" s="212">
        <v>3111</v>
      </c>
      <c r="B2898" s="370" t="s">
        <v>46</v>
      </c>
      <c r="C2898" s="29"/>
      <c r="D2898" s="175">
        <v>0</v>
      </c>
      <c r="F2898" s="175"/>
      <c r="G2898" s="175"/>
      <c r="H2898" s="175"/>
      <c r="I2898" s="214">
        <v>4</v>
      </c>
      <c r="J2898" s="218"/>
    </row>
    <row r="2899" spans="1:10">
      <c r="A2899" s="210">
        <v>313</v>
      </c>
      <c r="B2899" s="316" t="s">
        <v>48</v>
      </c>
      <c r="C2899" s="30">
        <f t="shared" ref="C2899" si="2903">SUM(C2900)</f>
        <v>0</v>
      </c>
      <c r="D2899" s="30">
        <v>0</v>
      </c>
      <c r="F2899" s="30">
        <f t="shared" ref="F2899:H2899" si="2904">SUM(F2900)</f>
        <v>0</v>
      </c>
      <c r="G2899" s="30">
        <f t="shared" si="2904"/>
        <v>0</v>
      </c>
      <c r="H2899" s="30">
        <f t="shared" si="2904"/>
        <v>0</v>
      </c>
      <c r="I2899" s="295">
        <v>3</v>
      </c>
      <c r="J2899" s="218"/>
    </row>
    <row r="2900" spans="1:10">
      <c r="A2900" s="212">
        <v>3132</v>
      </c>
      <c r="B2900" s="370" t="s">
        <v>49</v>
      </c>
      <c r="C2900" s="29"/>
      <c r="D2900" s="175">
        <v>0</v>
      </c>
      <c r="F2900" s="175"/>
      <c r="G2900" s="175"/>
      <c r="H2900" s="175"/>
      <c r="I2900" s="214">
        <v>4</v>
      </c>
      <c r="J2900" s="218"/>
    </row>
    <row r="2901" spans="1:10">
      <c r="A2901" s="206">
        <v>43</v>
      </c>
      <c r="B2901" s="207" t="s">
        <v>40</v>
      </c>
      <c r="C2901" s="31">
        <f t="shared" ref="C2901" si="2905">SUM(C2902)</f>
        <v>0</v>
      </c>
      <c r="D2901" s="31">
        <v>0</v>
      </c>
      <c r="F2901" s="31">
        <f t="shared" ref="F2901:H2901" si="2906">SUM(F2902)</f>
        <v>0</v>
      </c>
      <c r="G2901" s="31">
        <f t="shared" si="2906"/>
        <v>0</v>
      </c>
      <c r="H2901" s="31">
        <f t="shared" si="2906"/>
        <v>0</v>
      </c>
      <c r="I2901" s="34" t="s">
        <v>41</v>
      </c>
      <c r="J2901" s="26"/>
    </row>
    <row r="2902" spans="1:10">
      <c r="A2902" s="208">
        <v>31</v>
      </c>
      <c r="B2902" s="209" t="s">
        <v>44</v>
      </c>
      <c r="C2902" s="182">
        <f t="shared" ref="C2902" si="2907">SUM(C2903,C2905)</f>
        <v>0</v>
      </c>
      <c r="D2902" s="32">
        <v>0</v>
      </c>
      <c r="F2902" s="32">
        <f t="shared" ref="F2902:G2902" si="2908">SUM(F2903,F2905)</f>
        <v>0</v>
      </c>
      <c r="G2902" s="32">
        <f t="shared" si="2908"/>
        <v>0</v>
      </c>
      <c r="H2902" s="32">
        <f t="shared" ref="H2902" si="2909">SUM(H2903,H2905)</f>
        <v>0</v>
      </c>
      <c r="I2902" s="295">
        <v>2</v>
      </c>
      <c r="J2902" s="218"/>
    </row>
    <row r="2903" spans="1:10">
      <c r="A2903" s="210">
        <v>311</v>
      </c>
      <c r="B2903" s="211" t="s">
        <v>45</v>
      </c>
      <c r="C2903" s="30">
        <f t="shared" ref="C2903" si="2910">SUM(C2904)</f>
        <v>0</v>
      </c>
      <c r="D2903" s="30">
        <v>0</v>
      </c>
      <c r="F2903" s="30">
        <f t="shared" ref="F2903:H2903" si="2911">SUM(F2904)</f>
        <v>0</v>
      </c>
      <c r="G2903" s="30">
        <f t="shared" si="2911"/>
        <v>0</v>
      </c>
      <c r="H2903" s="30">
        <f t="shared" si="2911"/>
        <v>0</v>
      </c>
      <c r="I2903" s="295">
        <v>3</v>
      </c>
      <c r="J2903" s="218"/>
    </row>
    <row r="2904" spans="1:10">
      <c r="A2904" s="212">
        <v>3111</v>
      </c>
      <c r="B2904" s="213" t="s">
        <v>46</v>
      </c>
      <c r="C2904" s="29"/>
      <c r="D2904" s="175">
        <v>0</v>
      </c>
      <c r="F2904" s="175"/>
      <c r="G2904" s="175"/>
      <c r="H2904" s="175"/>
      <c r="I2904" s="214">
        <v>4</v>
      </c>
      <c r="J2904" s="218"/>
    </row>
    <row r="2905" spans="1:10">
      <c r="A2905" s="210">
        <v>313</v>
      </c>
      <c r="B2905" s="211" t="s">
        <v>48</v>
      </c>
      <c r="C2905" s="30">
        <f t="shared" ref="C2905" si="2912">SUM(C2906)</f>
        <v>0</v>
      </c>
      <c r="D2905" s="30">
        <v>0</v>
      </c>
      <c r="F2905" s="30">
        <f t="shared" ref="F2905:H2905" si="2913">SUM(F2906)</f>
        <v>0</v>
      </c>
      <c r="G2905" s="30">
        <f t="shared" si="2913"/>
        <v>0</v>
      </c>
      <c r="H2905" s="30">
        <f t="shared" si="2913"/>
        <v>0</v>
      </c>
      <c r="I2905" s="295">
        <v>3</v>
      </c>
      <c r="J2905" s="218"/>
    </row>
    <row r="2906" spans="1:10">
      <c r="A2906" s="212">
        <v>3132</v>
      </c>
      <c r="B2906" s="213" t="s">
        <v>49</v>
      </c>
      <c r="C2906" s="29"/>
      <c r="D2906" s="175">
        <v>0</v>
      </c>
      <c r="F2906" s="175"/>
      <c r="G2906" s="175"/>
      <c r="H2906" s="175"/>
      <c r="I2906" s="214">
        <v>4</v>
      </c>
      <c r="J2906" s="218"/>
    </row>
    <row r="2907" spans="1:10">
      <c r="A2907" s="206">
        <v>52</v>
      </c>
      <c r="B2907" s="207" t="s">
        <v>52</v>
      </c>
      <c r="C2907" s="31">
        <f t="shared" ref="C2907:C2909" si="2914">SUM(C2908)</f>
        <v>0</v>
      </c>
      <c r="D2907" s="31">
        <v>0</v>
      </c>
      <c r="F2907" s="31">
        <f t="shared" ref="F2907:H2909" si="2915">SUM(F2908)</f>
        <v>0</v>
      </c>
      <c r="G2907" s="31">
        <f t="shared" si="2915"/>
        <v>0</v>
      </c>
      <c r="H2907" s="31">
        <f t="shared" si="2915"/>
        <v>0</v>
      </c>
      <c r="I2907" s="34" t="s">
        <v>53</v>
      </c>
      <c r="J2907" s="26"/>
    </row>
    <row r="2908" spans="1:10" ht="28.5">
      <c r="A2908" s="208">
        <v>42</v>
      </c>
      <c r="B2908" s="209" t="s">
        <v>30</v>
      </c>
      <c r="C2908" s="182">
        <f t="shared" si="2914"/>
        <v>0</v>
      </c>
      <c r="D2908" s="32">
        <v>0</v>
      </c>
      <c r="F2908" s="32">
        <f t="shared" si="2915"/>
        <v>0</v>
      </c>
      <c r="G2908" s="32">
        <f t="shared" si="2915"/>
        <v>0</v>
      </c>
      <c r="H2908" s="32">
        <f t="shared" si="2915"/>
        <v>0</v>
      </c>
      <c r="I2908" s="34">
        <v>2</v>
      </c>
      <c r="J2908" s="26"/>
    </row>
    <row r="2909" spans="1:10">
      <c r="A2909" s="210">
        <v>421</v>
      </c>
      <c r="B2909" s="211" t="s">
        <v>96</v>
      </c>
      <c r="C2909" s="30">
        <f t="shared" si="2914"/>
        <v>0</v>
      </c>
      <c r="D2909" s="30">
        <v>0</v>
      </c>
      <c r="F2909" s="30">
        <f t="shared" si="2915"/>
        <v>0</v>
      </c>
      <c r="G2909" s="30">
        <f t="shared" si="2915"/>
        <v>0</v>
      </c>
      <c r="H2909" s="30">
        <f t="shared" si="2915"/>
        <v>0</v>
      </c>
      <c r="I2909" s="34">
        <v>3</v>
      </c>
      <c r="J2909" s="26"/>
    </row>
    <row r="2910" spans="1:10">
      <c r="A2910" s="212">
        <v>4212</v>
      </c>
      <c r="B2910" s="216" t="s">
        <v>97</v>
      </c>
      <c r="C2910" s="29"/>
      <c r="D2910" s="175">
        <v>0</v>
      </c>
      <c r="F2910" s="175"/>
      <c r="G2910" s="175"/>
      <c r="H2910" s="175"/>
      <c r="I2910" s="34">
        <v>4</v>
      </c>
      <c r="J2910" s="26"/>
    </row>
    <row r="2911" spans="1:10">
      <c r="A2911" s="206">
        <v>563</v>
      </c>
      <c r="B2911" s="207" t="s">
        <v>326</v>
      </c>
      <c r="C2911" s="31">
        <f t="shared" ref="C2911" si="2916">SUM(C2917+C2934)+C2912+C2931</f>
        <v>0</v>
      </c>
      <c r="D2911" s="31">
        <v>0</v>
      </c>
      <c r="F2911" s="31">
        <f t="shared" ref="F2911:G2911" si="2917">SUM(F2917+F2934)+F2912+F2931</f>
        <v>0</v>
      </c>
      <c r="G2911" s="31">
        <f t="shared" si="2917"/>
        <v>0</v>
      </c>
      <c r="H2911" s="31">
        <f t="shared" ref="H2911" si="2918">SUM(H2917+H2934)+H2912+H2931</f>
        <v>0</v>
      </c>
      <c r="I2911" s="34" t="s">
        <v>104</v>
      </c>
      <c r="J2911" s="26"/>
    </row>
    <row r="2912" spans="1:10">
      <c r="A2912" s="208">
        <v>31</v>
      </c>
      <c r="B2912" s="209" t="s">
        <v>44</v>
      </c>
      <c r="C2912" s="182">
        <f t="shared" ref="C2912" si="2919">C2913+C2915</f>
        <v>0</v>
      </c>
      <c r="D2912" s="32">
        <v>0</v>
      </c>
      <c r="F2912" s="32">
        <f t="shared" ref="F2912:G2912" si="2920">F2913+F2915</f>
        <v>0</v>
      </c>
      <c r="G2912" s="32">
        <f t="shared" si="2920"/>
        <v>0</v>
      </c>
      <c r="H2912" s="32">
        <f t="shared" ref="H2912" si="2921">H2913+H2915</f>
        <v>0</v>
      </c>
      <c r="I2912" s="34">
        <v>2</v>
      </c>
      <c r="J2912" s="26"/>
    </row>
    <row r="2913" spans="1:10">
      <c r="A2913" s="210">
        <v>311</v>
      </c>
      <c r="B2913" s="211" t="s">
        <v>45</v>
      </c>
      <c r="C2913" s="30">
        <f t="shared" ref="C2913" si="2922">C2914</f>
        <v>0</v>
      </c>
      <c r="D2913" s="30">
        <v>0</v>
      </c>
      <c r="F2913" s="30">
        <f t="shared" ref="F2913:H2913" si="2923">F2914</f>
        <v>0</v>
      </c>
      <c r="G2913" s="30">
        <f t="shared" si="2923"/>
        <v>0</v>
      </c>
      <c r="H2913" s="30">
        <f t="shared" si="2923"/>
        <v>0</v>
      </c>
      <c r="I2913" s="34">
        <v>3</v>
      </c>
      <c r="J2913" s="26"/>
    </row>
    <row r="2914" spans="1:10">
      <c r="A2914" s="248">
        <v>3111</v>
      </c>
      <c r="B2914" s="216" t="s">
        <v>46</v>
      </c>
      <c r="C2914" s="222"/>
      <c r="D2914" s="175">
        <v>0</v>
      </c>
      <c r="F2914" s="222"/>
      <c r="G2914" s="222"/>
      <c r="H2914" s="222"/>
      <c r="I2914" s="34">
        <v>4</v>
      </c>
      <c r="J2914" s="26"/>
    </row>
    <row r="2915" spans="1:10">
      <c r="A2915" s="210">
        <v>313</v>
      </c>
      <c r="B2915" s="211" t="s">
        <v>48</v>
      </c>
      <c r="C2915" s="30">
        <f t="shared" ref="C2915" si="2924">C2916</f>
        <v>0</v>
      </c>
      <c r="D2915" s="30">
        <v>0</v>
      </c>
      <c r="F2915" s="30">
        <f t="shared" ref="F2915:H2915" si="2925">F2916</f>
        <v>0</v>
      </c>
      <c r="G2915" s="30">
        <f t="shared" si="2925"/>
        <v>0</v>
      </c>
      <c r="H2915" s="30">
        <f t="shared" si="2925"/>
        <v>0</v>
      </c>
      <c r="I2915" s="34">
        <v>3</v>
      </c>
      <c r="J2915" s="26"/>
    </row>
    <row r="2916" spans="1:10">
      <c r="A2916" s="248">
        <v>3132</v>
      </c>
      <c r="B2916" s="213" t="s">
        <v>49</v>
      </c>
      <c r="C2916" s="222"/>
      <c r="D2916" s="175">
        <v>0</v>
      </c>
      <c r="F2916" s="222"/>
      <c r="G2916" s="222"/>
      <c r="H2916" s="222"/>
      <c r="I2916" s="34">
        <v>4</v>
      </c>
      <c r="J2916" s="26"/>
    </row>
    <row r="2917" spans="1:10">
      <c r="A2917" s="208">
        <v>32</v>
      </c>
      <c r="B2917" s="209" t="s">
        <v>16</v>
      </c>
      <c r="C2917" s="182">
        <f t="shared" ref="C2917" si="2926">SUM(C2924+C2929)+C2918+C2921</f>
        <v>0</v>
      </c>
      <c r="D2917" s="32">
        <v>0</v>
      </c>
      <c r="F2917" s="32">
        <f t="shared" ref="F2917:G2917" si="2927">SUM(F2924+F2929)+F2918+F2921</f>
        <v>0</v>
      </c>
      <c r="G2917" s="32">
        <f t="shared" si="2927"/>
        <v>0</v>
      </c>
      <c r="H2917" s="32">
        <f t="shared" ref="H2917" si="2928">SUM(H2924+H2929)+H2918+H2921</f>
        <v>0</v>
      </c>
      <c r="I2917" s="34">
        <v>2</v>
      </c>
      <c r="J2917" s="26"/>
    </row>
    <row r="2918" spans="1:10">
      <c r="A2918" s="210">
        <v>321</v>
      </c>
      <c r="B2918" s="211" t="s">
        <v>27</v>
      </c>
      <c r="C2918" s="30">
        <f t="shared" ref="C2918" si="2929">C2919+C2920</f>
        <v>0</v>
      </c>
      <c r="D2918" s="30">
        <v>0</v>
      </c>
      <c r="F2918" s="30">
        <f t="shared" ref="F2918:G2918" si="2930">F2919+F2920</f>
        <v>0</v>
      </c>
      <c r="G2918" s="30">
        <f t="shared" si="2930"/>
        <v>0</v>
      </c>
      <c r="H2918" s="30">
        <f t="shared" ref="H2918" si="2931">H2919+H2920</f>
        <v>0</v>
      </c>
      <c r="I2918" s="34">
        <v>3</v>
      </c>
      <c r="J2918" s="26"/>
    </row>
    <row r="2919" spans="1:10">
      <c r="A2919" s="248">
        <v>3211</v>
      </c>
      <c r="B2919" s="216" t="s">
        <v>28</v>
      </c>
      <c r="C2919" s="222"/>
      <c r="D2919" s="175">
        <v>0</v>
      </c>
      <c r="F2919" s="222"/>
      <c r="G2919" s="222"/>
      <c r="H2919" s="222"/>
      <c r="I2919" s="34">
        <v>4</v>
      </c>
      <c r="J2919" s="26"/>
    </row>
    <row r="2920" spans="1:10">
      <c r="A2920" s="248">
        <v>3213</v>
      </c>
      <c r="B2920" s="216" t="s">
        <v>54</v>
      </c>
      <c r="C2920" s="222"/>
      <c r="D2920" s="175">
        <v>0</v>
      </c>
      <c r="F2920" s="222"/>
      <c r="G2920" s="222"/>
      <c r="H2920" s="222"/>
      <c r="I2920" s="34">
        <v>4</v>
      </c>
      <c r="J2920" s="26"/>
    </row>
    <row r="2921" spans="1:10">
      <c r="A2921" s="210">
        <v>322</v>
      </c>
      <c r="B2921" s="211" t="s">
        <v>42</v>
      </c>
      <c r="C2921" s="30">
        <f t="shared" ref="C2921" si="2932">SUM(C2922:C2923)</f>
        <v>0</v>
      </c>
      <c r="D2921" s="30">
        <v>0</v>
      </c>
      <c r="F2921" s="30">
        <f t="shared" ref="F2921:G2921" si="2933">SUM(F2922:F2923)</f>
        <v>0</v>
      </c>
      <c r="G2921" s="30">
        <f t="shared" si="2933"/>
        <v>0</v>
      </c>
      <c r="H2921" s="30">
        <f t="shared" ref="H2921" si="2934">SUM(H2922:H2923)</f>
        <v>0</v>
      </c>
      <c r="I2921" s="34">
        <v>3</v>
      </c>
      <c r="J2921" s="26"/>
    </row>
    <row r="2922" spans="1:10">
      <c r="A2922" s="248">
        <v>3221</v>
      </c>
      <c r="B2922" s="216" t="s">
        <v>43</v>
      </c>
      <c r="C2922" s="222"/>
      <c r="D2922" s="175">
        <v>0</v>
      </c>
      <c r="F2922" s="222"/>
      <c r="G2922" s="222"/>
      <c r="H2922" s="222"/>
      <c r="I2922" s="34">
        <v>4</v>
      </c>
      <c r="J2922" s="26"/>
    </row>
    <row r="2923" spans="1:10">
      <c r="A2923" s="248">
        <v>3222</v>
      </c>
      <c r="B2923" s="216" t="s">
        <v>91</v>
      </c>
      <c r="C2923" s="222"/>
      <c r="D2923" s="175">
        <v>0</v>
      </c>
      <c r="F2923" s="222"/>
      <c r="G2923" s="222"/>
      <c r="H2923" s="222"/>
      <c r="I2923" s="34">
        <v>4</v>
      </c>
      <c r="J2923" s="26"/>
    </row>
    <row r="2924" spans="1:10">
      <c r="A2924" s="210">
        <v>323</v>
      </c>
      <c r="B2924" s="211" t="s">
        <v>17</v>
      </c>
      <c r="C2924" s="30">
        <f t="shared" ref="C2924" si="2935">SUM(C2925:C2928)</f>
        <v>0</v>
      </c>
      <c r="D2924" s="30">
        <v>0</v>
      </c>
      <c r="F2924" s="30">
        <f t="shared" ref="F2924:G2924" si="2936">SUM(F2925:F2928)</f>
        <v>0</v>
      </c>
      <c r="G2924" s="30">
        <f t="shared" si="2936"/>
        <v>0</v>
      </c>
      <c r="H2924" s="30">
        <f t="shared" ref="H2924" si="2937">SUM(H2925:H2928)</f>
        <v>0</v>
      </c>
      <c r="I2924" s="34">
        <v>3</v>
      </c>
      <c r="J2924" s="26"/>
    </row>
    <row r="2925" spans="1:10">
      <c r="A2925" s="212">
        <v>3233</v>
      </c>
      <c r="B2925" s="216" t="s">
        <v>19</v>
      </c>
      <c r="C2925" s="29"/>
      <c r="D2925" s="175">
        <v>0</v>
      </c>
      <c r="F2925" s="175"/>
      <c r="G2925" s="175"/>
      <c r="H2925" s="175"/>
      <c r="I2925" s="34">
        <v>4</v>
      </c>
      <c r="J2925" s="26"/>
    </row>
    <row r="2926" spans="1:10">
      <c r="A2926" s="212">
        <v>3235</v>
      </c>
      <c r="B2926" s="216" t="s">
        <v>68</v>
      </c>
      <c r="C2926" s="29"/>
      <c r="D2926" s="175">
        <v>0</v>
      </c>
      <c r="F2926" s="175"/>
      <c r="G2926" s="175"/>
      <c r="H2926" s="175"/>
      <c r="I2926" s="34">
        <v>4</v>
      </c>
      <c r="J2926" s="26"/>
    </row>
    <row r="2927" spans="1:10">
      <c r="A2927" s="212">
        <v>3237</v>
      </c>
      <c r="B2927" s="216" t="s">
        <v>20</v>
      </c>
      <c r="C2927" s="29"/>
      <c r="D2927" s="175">
        <v>0</v>
      </c>
      <c r="F2927" s="175"/>
      <c r="G2927" s="175"/>
      <c r="H2927" s="175"/>
      <c r="I2927" s="34">
        <v>4</v>
      </c>
      <c r="J2927" s="26"/>
    </row>
    <row r="2928" spans="1:10">
      <c r="A2928" s="212">
        <v>3239</v>
      </c>
      <c r="B2928" s="216" t="s">
        <v>21</v>
      </c>
      <c r="C2928" s="29"/>
      <c r="D2928" s="175">
        <v>0</v>
      </c>
      <c r="F2928" s="175"/>
      <c r="G2928" s="175"/>
      <c r="H2928" s="175"/>
      <c r="I2928" s="34">
        <v>4</v>
      </c>
      <c r="J2928" s="26"/>
    </row>
    <row r="2929" spans="1:10">
      <c r="A2929" s="210">
        <v>329</v>
      </c>
      <c r="B2929" s="211" t="s">
        <v>23</v>
      </c>
      <c r="C2929" s="30">
        <f t="shared" ref="C2929" si="2938">SUM(C2930)</f>
        <v>0</v>
      </c>
      <c r="D2929" s="30">
        <v>0</v>
      </c>
      <c r="F2929" s="30">
        <f t="shared" ref="F2929:H2929" si="2939">SUM(F2930)</f>
        <v>0</v>
      </c>
      <c r="G2929" s="30">
        <f t="shared" si="2939"/>
        <v>0</v>
      </c>
      <c r="H2929" s="30">
        <f t="shared" si="2939"/>
        <v>0</v>
      </c>
      <c r="I2929" s="34">
        <v>3</v>
      </c>
      <c r="J2929" s="26"/>
    </row>
    <row r="2930" spans="1:10">
      <c r="A2930" s="212">
        <v>3293</v>
      </c>
      <c r="B2930" s="216" t="s">
        <v>29</v>
      </c>
      <c r="C2930" s="29"/>
      <c r="D2930" s="175">
        <v>0</v>
      </c>
      <c r="F2930" s="175"/>
      <c r="G2930" s="175"/>
      <c r="H2930" s="175"/>
      <c r="I2930" s="34">
        <v>4</v>
      </c>
      <c r="J2930" s="26"/>
    </row>
    <row r="2931" spans="1:10" ht="28.5">
      <c r="A2931" s="208">
        <v>36</v>
      </c>
      <c r="B2931" s="314" t="s">
        <v>37</v>
      </c>
      <c r="C2931" s="182">
        <f t="shared" ref="C2931:C2932" si="2940">SUM(C2932)</f>
        <v>0</v>
      </c>
      <c r="D2931" s="32">
        <v>0</v>
      </c>
      <c r="F2931" s="32">
        <f t="shared" ref="F2931:H2932" si="2941">SUM(F2932)</f>
        <v>0</v>
      </c>
      <c r="G2931" s="32">
        <f t="shared" si="2941"/>
        <v>0</v>
      </c>
      <c r="H2931" s="32">
        <f t="shared" si="2941"/>
        <v>0</v>
      </c>
      <c r="I2931" s="34">
        <v>2</v>
      </c>
      <c r="J2931" s="26"/>
    </row>
    <row r="2932" spans="1:10" ht="28.5">
      <c r="A2932" s="210">
        <v>369</v>
      </c>
      <c r="B2932" s="316" t="s">
        <v>83</v>
      </c>
      <c r="C2932" s="30">
        <f t="shared" si="2940"/>
        <v>0</v>
      </c>
      <c r="D2932" s="30">
        <v>0</v>
      </c>
      <c r="F2932" s="30">
        <f t="shared" si="2941"/>
        <v>0</v>
      </c>
      <c r="G2932" s="30">
        <f t="shared" si="2941"/>
        <v>0</v>
      </c>
      <c r="H2932" s="30">
        <f t="shared" si="2941"/>
        <v>0</v>
      </c>
      <c r="I2932" s="34">
        <v>3</v>
      </c>
      <c r="J2932" s="26"/>
    </row>
    <row r="2933" spans="1:10" ht="42.75">
      <c r="A2933" s="248">
        <v>3693</v>
      </c>
      <c r="B2933" s="318" t="s">
        <v>235</v>
      </c>
      <c r="C2933" s="222"/>
      <c r="D2933" s="175">
        <v>0</v>
      </c>
      <c r="F2933" s="222"/>
      <c r="G2933" s="222"/>
      <c r="H2933" s="222"/>
      <c r="I2933" s="34">
        <v>4</v>
      </c>
      <c r="J2933" s="26"/>
    </row>
    <row r="2934" spans="1:10" ht="28.5">
      <c r="A2934" s="208">
        <v>42</v>
      </c>
      <c r="B2934" s="209" t="s">
        <v>30</v>
      </c>
      <c r="C2934" s="182">
        <f t="shared" ref="C2934" si="2942">C2935+C2937+C2940</f>
        <v>0</v>
      </c>
      <c r="D2934" s="32">
        <v>0</v>
      </c>
      <c r="F2934" s="32">
        <f t="shared" ref="F2934:G2934" si="2943">F2935+F2937+F2940</f>
        <v>0</v>
      </c>
      <c r="G2934" s="32">
        <f t="shared" si="2943"/>
        <v>0</v>
      </c>
      <c r="H2934" s="32">
        <f t="shared" ref="H2934" si="2944">H2935+H2937+H2940</f>
        <v>0</v>
      </c>
      <c r="I2934" s="34">
        <v>2</v>
      </c>
      <c r="J2934" s="26"/>
    </row>
    <row r="2935" spans="1:10">
      <c r="A2935" s="210">
        <v>421</v>
      </c>
      <c r="B2935" s="211" t="s">
        <v>96</v>
      </c>
      <c r="C2935" s="30">
        <f t="shared" ref="C2935" si="2945">SUM(C2936)</f>
        <v>0</v>
      </c>
      <c r="D2935" s="30">
        <v>0</v>
      </c>
      <c r="F2935" s="30">
        <f t="shared" ref="F2935:H2935" si="2946">SUM(F2936)</f>
        <v>0</v>
      </c>
      <c r="G2935" s="30">
        <f t="shared" si="2946"/>
        <v>0</v>
      </c>
      <c r="H2935" s="30">
        <f t="shared" si="2946"/>
        <v>0</v>
      </c>
      <c r="I2935" s="34">
        <v>3</v>
      </c>
      <c r="J2935" s="26"/>
    </row>
    <row r="2936" spans="1:10">
      <c r="A2936" s="212">
        <v>4212</v>
      </c>
      <c r="B2936" s="216" t="s">
        <v>97</v>
      </c>
      <c r="C2936" s="29"/>
      <c r="D2936" s="175">
        <v>0</v>
      </c>
      <c r="F2936" s="175"/>
      <c r="G2936" s="175"/>
      <c r="H2936" s="175"/>
      <c r="I2936" s="34">
        <v>4</v>
      </c>
      <c r="J2936" s="26"/>
    </row>
    <row r="2937" spans="1:10">
      <c r="A2937" s="210">
        <v>422</v>
      </c>
      <c r="B2937" s="211" t="s">
        <v>57</v>
      </c>
      <c r="C2937" s="30">
        <f t="shared" ref="C2937" si="2947">SUM(C2938:C2939)</f>
        <v>0</v>
      </c>
      <c r="D2937" s="30">
        <v>0</v>
      </c>
      <c r="F2937" s="30">
        <f t="shared" ref="F2937:G2937" si="2948">SUM(F2938:F2939)</f>
        <v>0</v>
      </c>
      <c r="G2937" s="30">
        <f t="shared" si="2948"/>
        <v>0</v>
      </c>
      <c r="H2937" s="30">
        <f t="shared" ref="H2937" si="2949">SUM(H2938:H2939)</f>
        <v>0</v>
      </c>
      <c r="I2937" s="34">
        <v>3</v>
      </c>
      <c r="J2937" s="26"/>
    </row>
    <row r="2938" spans="1:10">
      <c r="A2938" s="212">
        <v>4221</v>
      </c>
      <c r="B2938" s="216" t="s">
        <v>65</v>
      </c>
      <c r="C2938" s="29"/>
      <c r="D2938" s="175">
        <v>0</v>
      </c>
      <c r="F2938" s="175"/>
      <c r="G2938" s="175"/>
      <c r="H2938" s="175"/>
      <c r="I2938" s="34">
        <v>4</v>
      </c>
      <c r="J2938" s="26"/>
    </row>
    <row r="2939" spans="1:10">
      <c r="A2939" s="212">
        <v>4224</v>
      </c>
      <c r="B2939" s="216" t="s">
        <v>58</v>
      </c>
      <c r="C2939" s="29"/>
      <c r="D2939" s="175">
        <v>0</v>
      </c>
      <c r="F2939" s="175"/>
      <c r="G2939" s="175"/>
      <c r="H2939" s="175"/>
      <c r="I2939" s="34">
        <v>4</v>
      </c>
      <c r="J2939" s="26"/>
    </row>
    <row r="2940" spans="1:10">
      <c r="A2940" s="210">
        <v>426</v>
      </c>
      <c r="B2940" s="211" t="s">
        <v>32</v>
      </c>
      <c r="C2940" s="272">
        <f t="shared" ref="C2940" si="2950">C2941</f>
        <v>0</v>
      </c>
      <c r="D2940" s="28">
        <v>0</v>
      </c>
      <c r="F2940" s="28">
        <f t="shared" ref="F2940:H2940" si="2951">F2941</f>
        <v>0</v>
      </c>
      <c r="G2940" s="28">
        <f t="shared" si="2951"/>
        <v>0</v>
      </c>
      <c r="H2940" s="28">
        <f t="shared" si="2951"/>
        <v>0</v>
      </c>
      <c r="I2940" s="34">
        <v>3</v>
      </c>
      <c r="J2940" s="26"/>
    </row>
    <row r="2941" spans="1:10">
      <c r="A2941" s="212">
        <v>4262</v>
      </c>
      <c r="B2941" s="216" t="s">
        <v>32</v>
      </c>
      <c r="C2941" s="29"/>
      <c r="D2941" s="175">
        <v>0</v>
      </c>
      <c r="F2941" s="175"/>
      <c r="G2941" s="175"/>
      <c r="H2941" s="175"/>
      <c r="I2941" s="34">
        <v>4</v>
      </c>
      <c r="J2941" s="26"/>
    </row>
    <row r="2942" spans="1:10" ht="28.5">
      <c r="A2942" s="200">
        <v>3605</v>
      </c>
      <c r="B2942" s="201" t="s">
        <v>125</v>
      </c>
      <c r="C2942" s="202">
        <f>SUM(C2943+C3173)</f>
        <v>255002077</v>
      </c>
      <c r="D2942" s="202">
        <v>288625336</v>
      </c>
      <c r="F2942" s="202">
        <f>SUM(F2943+F3173)</f>
        <v>0</v>
      </c>
      <c r="G2942" s="202">
        <f>SUM(G2943+G3173)</f>
        <v>0</v>
      </c>
      <c r="H2942" s="202">
        <f>SUM(H2943+H3173)</f>
        <v>0</v>
      </c>
      <c r="I2942" s="34" t="s">
        <v>7</v>
      </c>
      <c r="J2942" s="26"/>
    </row>
    <row r="2943" spans="1:10">
      <c r="A2943" s="203" t="s">
        <v>236</v>
      </c>
      <c r="B2943" s="204" t="s">
        <v>107</v>
      </c>
      <c r="C2943" s="205">
        <f>SUM(C2960+C3010+C3061+C3091+C3136+C3169)+C2944</f>
        <v>255002077</v>
      </c>
      <c r="D2943" s="205">
        <v>288625336</v>
      </c>
      <c r="F2943" s="205">
        <f>SUM(F2960+F3010+F3061+F3091+F3136+F3169)+F2944</f>
        <v>0</v>
      </c>
      <c r="G2943" s="205">
        <f>SUM(G2960+G3010+G3061+G3091+G3136+G3169)+G2944</f>
        <v>0</v>
      </c>
      <c r="H2943" s="205">
        <f>SUM(H2960+H3010+H3061+H3091+H3136+H3169)+H2944</f>
        <v>0</v>
      </c>
      <c r="I2943" s="34" t="s">
        <v>8</v>
      </c>
      <c r="J2943" s="26"/>
    </row>
    <row r="2944" spans="1:10">
      <c r="A2944" s="206">
        <v>11</v>
      </c>
      <c r="B2944" s="207" t="s">
        <v>14</v>
      </c>
      <c r="C2944" s="31">
        <f>C2951</f>
        <v>122040</v>
      </c>
      <c r="D2944" s="31">
        <v>3538269</v>
      </c>
      <c r="F2944" s="31">
        <f t="shared" ref="F2944:G2944" si="2952">F2945+F2951</f>
        <v>0</v>
      </c>
      <c r="G2944" s="31">
        <f t="shared" si="2952"/>
        <v>0</v>
      </c>
      <c r="H2944" s="31">
        <f t="shared" ref="H2944" si="2953">H2945+H2951</f>
        <v>0</v>
      </c>
      <c r="I2944" s="34" t="s">
        <v>15</v>
      </c>
      <c r="J2944" s="26"/>
    </row>
    <row r="2945" spans="1:10">
      <c r="A2945" s="208">
        <v>31</v>
      </c>
      <c r="B2945" s="209" t="s">
        <v>44</v>
      </c>
      <c r="C2945" s="182">
        <f t="shared" ref="C2945" si="2954">SUM(C2946+C2951+C2953)</f>
        <v>122040</v>
      </c>
      <c r="D2945" s="32">
        <v>490</v>
      </c>
      <c r="F2945" s="32">
        <f t="shared" ref="F2945:G2945" si="2955">SUM(F2946+F2951+F2953)</f>
        <v>0</v>
      </c>
      <c r="G2945" s="32">
        <f t="shared" si="2955"/>
        <v>0</v>
      </c>
      <c r="H2945" s="32">
        <f t="shared" ref="H2945" si="2956">SUM(H2946+H2951+H2953)</f>
        <v>0</v>
      </c>
      <c r="I2945" s="34">
        <v>2</v>
      </c>
      <c r="J2945" s="240"/>
    </row>
    <row r="2946" spans="1:10">
      <c r="A2946" s="210">
        <v>311</v>
      </c>
      <c r="B2946" s="211" t="s">
        <v>45</v>
      </c>
      <c r="C2946" s="30">
        <f t="shared" ref="C2946" si="2957">SUM(C2947:C2949)</f>
        <v>0</v>
      </c>
      <c r="D2946" s="30">
        <v>417</v>
      </c>
      <c r="F2946" s="30">
        <f t="shared" ref="F2946:G2946" si="2958">SUM(F2947:F2949)</f>
        <v>0</v>
      </c>
      <c r="G2946" s="30">
        <f t="shared" si="2958"/>
        <v>0</v>
      </c>
      <c r="H2946" s="30">
        <f t="shared" ref="H2946" si="2959">SUM(H2947:H2949)</f>
        <v>0</v>
      </c>
      <c r="I2946" s="34">
        <v>3</v>
      </c>
      <c r="J2946" s="26"/>
    </row>
    <row r="2947" spans="1:10">
      <c r="A2947" s="212">
        <v>3111</v>
      </c>
      <c r="B2947" s="216" t="s">
        <v>46</v>
      </c>
      <c r="C2947" s="29"/>
      <c r="D2947" s="175">
        <v>417</v>
      </c>
      <c r="F2947" s="175"/>
      <c r="G2947" s="175"/>
      <c r="H2947" s="175"/>
      <c r="I2947" s="34">
        <v>4</v>
      </c>
      <c r="J2947" s="26"/>
    </row>
    <row r="2948" spans="1:10">
      <c r="A2948" s="210">
        <v>313</v>
      </c>
      <c r="B2948" s="211" t="s">
        <v>48</v>
      </c>
      <c r="C2948" s="30">
        <f t="shared" ref="C2948" si="2960">SUM(C2949:C2950)</f>
        <v>0</v>
      </c>
      <c r="D2948" s="30">
        <v>73</v>
      </c>
      <c r="F2948" s="30">
        <f t="shared" ref="F2948:G2948" si="2961">SUM(F2949:F2950)</f>
        <v>0</v>
      </c>
      <c r="G2948" s="30">
        <f t="shared" si="2961"/>
        <v>0</v>
      </c>
      <c r="H2948" s="30">
        <f t="shared" ref="H2948" si="2962">SUM(H2949:H2950)</f>
        <v>0</v>
      </c>
      <c r="I2948" s="34">
        <v>3</v>
      </c>
      <c r="J2948" s="26"/>
    </row>
    <row r="2949" spans="1:10">
      <c r="A2949" s="212">
        <v>3132</v>
      </c>
      <c r="B2949" s="216" t="s">
        <v>49</v>
      </c>
      <c r="C2949" s="29"/>
      <c r="D2949" s="175">
        <v>65</v>
      </c>
      <c r="F2949" s="175"/>
      <c r="G2949" s="175"/>
      <c r="H2949" s="175"/>
      <c r="I2949" s="34">
        <v>4</v>
      </c>
      <c r="J2949" s="26"/>
    </row>
    <row r="2950" spans="1:10" ht="28.5">
      <c r="A2950" s="212">
        <v>3133</v>
      </c>
      <c r="B2950" s="216" t="s">
        <v>119</v>
      </c>
      <c r="C2950" s="29"/>
      <c r="D2950" s="175">
        <v>8</v>
      </c>
      <c r="F2950" s="175"/>
      <c r="G2950" s="175"/>
      <c r="H2950" s="175"/>
      <c r="I2950" s="34">
        <v>4</v>
      </c>
      <c r="J2950" s="26"/>
    </row>
    <row r="2951" spans="1:10">
      <c r="A2951" s="208">
        <v>32</v>
      </c>
      <c r="B2951" s="209" t="s">
        <v>16</v>
      </c>
      <c r="C2951" s="32">
        <f>C2952+C2954+C2958</f>
        <v>122040</v>
      </c>
      <c r="D2951" s="32">
        <v>3537779</v>
      </c>
      <c r="F2951" s="32">
        <f>F2952+F2954+F2958</f>
        <v>0</v>
      </c>
      <c r="G2951" s="32">
        <f>G2952+G2954+G2958</f>
        <v>0</v>
      </c>
      <c r="H2951" s="32">
        <f>H2952+H2954+H2958</f>
        <v>0</v>
      </c>
      <c r="I2951" s="34">
        <v>2</v>
      </c>
      <c r="J2951" s="26"/>
    </row>
    <row r="2952" spans="1:10">
      <c r="A2952" s="210">
        <v>322</v>
      </c>
      <c r="B2952" s="211" t="s">
        <v>42</v>
      </c>
      <c r="C2952" s="30">
        <f t="shared" ref="C2952" si="2963">C2953</f>
        <v>0</v>
      </c>
      <c r="D2952" s="30">
        <v>2547711</v>
      </c>
      <c r="F2952" s="30">
        <f t="shared" ref="F2952:H2952" si="2964">F2953</f>
        <v>0</v>
      </c>
      <c r="G2952" s="30">
        <f t="shared" si="2964"/>
        <v>0</v>
      </c>
      <c r="H2952" s="30">
        <f t="shared" si="2964"/>
        <v>0</v>
      </c>
      <c r="I2952" s="34">
        <v>3</v>
      </c>
      <c r="J2952" s="26"/>
    </row>
    <row r="2953" spans="1:10">
      <c r="A2953" s="212">
        <v>3222</v>
      </c>
      <c r="B2953" s="216" t="s">
        <v>91</v>
      </c>
      <c r="C2953" s="222"/>
      <c r="D2953" s="175">
        <v>2547711</v>
      </c>
      <c r="F2953" s="222"/>
      <c r="G2953" s="222"/>
      <c r="H2953" s="222"/>
      <c r="I2953" s="34">
        <v>4</v>
      </c>
      <c r="J2953" s="26"/>
    </row>
    <row r="2954" spans="1:10">
      <c r="A2954" s="210">
        <v>323</v>
      </c>
      <c r="B2954" s="211" t="s">
        <v>17</v>
      </c>
      <c r="C2954" s="30">
        <f t="shared" ref="C2954" si="2965">C2955</f>
        <v>122040</v>
      </c>
      <c r="D2954" s="30">
        <v>122040</v>
      </c>
      <c r="F2954" s="30">
        <f t="shared" ref="F2954:H2954" si="2966">F2955</f>
        <v>0</v>
      </c>
      <c r="G2954" s="30">
        <f t="shared" si="2966"/>
        <v>0</v>
      </c>
      <c r="H2954" s="30">
        <f t="shared" si="2966"/>
        <v>0</v>
      </c>
      <c r="I2954" s="34">
        <v>3</v>
      </c>
      <c r="J2954" s="26"/>
    </row>
    <row r="2955" spans="1:10">
      <c r="A2955" s="248">
        <v>3238</v>
      </c>
      <c r="B2955" s="216" t="s">
        <v>51</v>
      </c>
      <c r="C2955" s="222">
        <v>122040</v>
      </c>
      <c r="D2955" s="175">
        <v>122040</v>
      </c>
      <c r="F2955" s="222"/>
      <c r="G2955" s="222"/>
      <c r="H2955" s="222"/>
      <c r="I2955" s="34">
        <v>4</v>
      </c>
      <c r="J2955" s="26"/>
    </row>
    <row r="2956" spans="1:10">
      <c r="A2956" s="210">
        <v>329</v>
      </c>
      <c r="B2956" s="211" t="s">
        <v>23</v>
      </c>
      <c r="C2956" s="30"/>
      <c r="D2956" s="30">
        <v>868028</v>
      </c>
      <c r="F2956" s="30">
        <f t="shared" ref="F2956:H2956" si="2967">F2957</f>
        <v>0</v>
      </c>
      <c r="G2956" s="30">
        <f t="shared" si="2967"/>
        <v>0</v>
      </c>
      <c r="H2956" s="30">
        <f t="shared" si="2967"/>
        <v>0</v>
      </c>
      <c r="I2956" s="870">
        <v>3</v>
      </c>
      <c r="J2956" s="751"/>
    </row>
    <row r="2957" spans="1:10">
      <c r="A2957" s="248">
        <v>3292</v>
      </c>
      <c r="B2957" s="216" t="s">
        <v>112</v>
      </c>
      <c r="C2957" s="914"/>
      <c r="D2957" s="863">
        <v>868028</v>
      </c>
      <c r="F2957" s="914"/>
      <c r="G2957" s="914"/>
      <c r="H2957" s="914"/>
      <c r="I2957" s="870">
        <v>4</v>
      </c>
      <c r="J2957" s="751"/>
    </row>
    <row r="2958" spans="1:10" ht="15">
      <c r="A2958" s="210">
        <v>329</v>
      </c>
      <c r="B2958" s="211" t="s">
        <v>23</v>
      </c>
      <c r="C2958" s="878">
        <f>C2959</f>
        <v>0</v>
      </c>
      <c r="D2958" s="792">
        <v>868028</v>
      </c>
      <c r="F2958" s="878">
        <f>F2959</f>
        <v>0</v>
      </c>
      <c r="G2958" s="878">
        <f>G2959</f>
        <v>0</v>
      </c>
      <c r="H2958" s="878">
        <f>H2959</f>
        <v>0</v>
      </c>
      <c r="I2958" s="870">
        <v>3</v>
      </c>
      <c r="J2958" s="751"/>
    </row>
    <row r="2959" spans="1:10">
      <c r="A2959" s="248">
        <v>3292</v>
      </c>
      <c r="B2959" s="216" t="s">
        <v>112</v>
      </c>
      <c r="C2959" s="914"/>
      <c r="D2959" s="863">
        <v>868028</v>
      </c>
      <c r="F2959" s="914"/>
      <c r="G2959" s="914"/>
      <c r="H2959" s="914"/>
      <c r="I2959" s="870">
        <v>4</v>
      </c>
      <c r="J2959" s="751"/>
    </row>
    <row r="2960" spans="1:10">
      <c r="A2960" s="206">
        <v>31</v>
      </c>
      <c r="B2960" s="207" t="s">
        <v>63</v>
      </c>
      <c r="C2960" s="31">
        <f t="shared" ref="C2960" si="2968">SUM(C2961+C2966+C2992+C2996+C3001+C3007)</f>
        <v>1031500</v>
      </c>
      <c r="D2960" s="31">
        <v>2277000</v>
      </c>
      <c r="F2960" s="31">
        <f t="shared" ref="F2960:G2960" si="2969">SUM(F2961+F2966+F2992+F2996+F3001+F3007)</f>
        <v>0</v>
      </c>
      <c r="G2960" s="31">
        <f t="shared" si="2969"/>
        <v>0</v>
      </c>
      <c r="H2960" s="31">
        <f t="shared" ref="H2960" si="2970">SUM(H2961+H2966+H2992+H2996+H3001+H3007)</f>
        <v>0</v>
      </c>
      <c r="I2960" s="34" t="s">
        <v>64</v>
      </c>
      <c r="J2960" s="26"/>
    </row>
    <row r="2961" spans="1:10">
      <c r="A2961" s="208">
        <v>31</v>
      </c>
      <c r="B2961" s="209" t="s">
        <v>44</v>
      </c>
      <c r="C2961" s="182">
        <f t="shared" ref="C2961" si="2971">SUM(C2962+C2964)</f>
        <v>31500</v>
      </c>
      <c r="D2961" s="32">
        <v>464500</v>
      </c>
      <c r="F2961" s="32">
        <f t="shared" ref="F2961:G2961" si="2972">SUM(F2962+F2964)</f>
        <v>0</v>
      </c>
      <c r="G2961" s="32">
        <f t="shared" si="2972"/>
        <v>0</v>
      </c>
      <c r="H2961" s="32">
        <f t="shared" ref="H2961" si="2973">SUM(H2962+H2964)</f>
        <v>0</v>
      </c>
      <c r="I2961" s="34">
        <v>2</v>
      </c>
      <c r="J2961" s="26"/>
    </row>
    <row r="2962" spans="1:10">
      <c r="A2962" s="210">
        <v>312</v>
      </c>
      <c r="B2962" s="211" t="s">
        <v>67</v>
      </c>
      <c r="C2962" s="30">
        <f t="shared" ref="C2962" si="2974">SUM(C2963)</f>
        <v>27000</v>
      </c>
      <c r="D2962" s="30">
        <v>270000</v>
      </c>
      <c r="F2962" s="30">
        <f t="shared" ref="F2962:H2962" si="2975">SUM(F2963)</f>
        <v>0</v>
      </c>
      <c r="G2962" s="30">
        <f t="shared" si="2975"/>
        <v>0</v>
      </c>
      <c r="H2962" s="30">
        <f t="shared" si="2975"/>
        <v>0</v>
      </c>
      <c r="I2962" s="295">
        <v>3</v>
      </c>
      <c r="J2962" s="218"/>
    </row>
    <row r="2963" spans="1:10">
      <c r="A2963" s="248">
        <v>3121</v>
      </c>
      <c r="B2963" s="216" t="s">
        <v>67</v>
      </c>
      <c r="C2963" s="222">
        <v>27000</v>
      </c>
      <c r="D2963" s="175">
        <v>270000</v>
      </c>
      <c r="F2963" s="222"/>
      <c r="G2963" s="222"/>
      <c r="H2963" s="222"/>
      <c r="I2963" s="34">
        <v>4</v>
      </c>
      <c r="J2963" s="26"/>
    </row>
    <row r="2964" spans="1:10">
      <c r="A2964" s="210">
        <v>313</v>
      </c>
      <c r="B2964" s="211" t="s">
        <v>48</v>
      </c>
      <c r="C2964" s="30">
        <f t="shared" ref="C2964" si="2976">SUM(C2965)</f>
        <v>4500</v>
      </c>
      <c r="D2964" s="30">
        <v>194500</v>
      </c>
      <c r="F2964" s="30">
        <f t="shared" ref="F2964:H2964" si="2977">SUM(F2965)</f>
        <v>0</v>
      </c>
      <c r="G2964" s="30">
        <f t="shared" si="2977"/>
        <v>0</v>
      </c>
      <c r="H2964" s="30">
        <f t="shared" si="2977"/>
        <v>0</v>
      </c>
      <c r="I2964" s="295">
        <v>3</v>
      </c>
      <c r="J2964" s="218"/>
    </row>
    <row r="2965" spans="1:10">
      <c r="A2965" s="248">
        <v>3132</v>
      </c>
      <c r="B2965" s="216" t="s">
        <v>49</v>
      </c>
      <c r="C2965" s="222">
        <v>4500</v>
      </c>
      <c r="D2965" s="175">
        <v>194500</v>
      </c>
      <c r="F2965" s="222"/>
      <c r="G2965" s="222"/>
      <c r="H2965" s="222"/>
      <c r="I2965" s="34">
        <v>4</v>
      </c>
      <c r="J2965" s="26"/>
    </row>
    <row r="2966" spans="1:10">
      <c r="A2966" s="208">
        <v>32</v>
      </c>
      <c r="B2966" s="209" t="s">
        <v>16</v>
      </c>
      <c r="C2966" s="182">
        <f t="shared" ref="C2966" si="2978">SUM(C2967+C2970+C2976+C2986)+C2984</f>
        <v>693300</v>
      </c>
      <c r="D2966" s="32">
        <v>1288500</v>
      </c>
      <c r="F2966" s="32">
        <f t="shared" ref="F2966:G2966" si="2979">SUM(F2967+F2970+F2976+F2986)+F2984</f>
        <v>0</v>
      </c>
      <c r="G2966" s="32">
        <f t="shared" si="2979"/>
        <v>0</v>
      </c>
      <c r="H2966" s="32">
        <f t="shared" ref="H2966" si="2980">SUM(H2967+H2970+H2976+H2986)+H2984</f>
        <v>0</v>
      </c>
      <c r="I2966" s="34">
        <v>2</v>
      </c>
      <c r="J2966" s="26"/>
    </row>
    <row r="2967" spans="1:10">
      <c r="A2967" s="210">
        <v>321</v>
      </c>
      <c r="B2967" s="211" t="s">
        <v>27</v>
      </c>
      <c r="C2967" s="30">
        <f>SUM(C2968+C2969)</f>
        <v>2000</v>
      </c>
      <c r="D2967" s="30">
        <v>2000</v>
      </c>
      <c r="F2967" s="30">
        <f>SUM(F2968+F2969)</f>
        <v>0</v>
      </c>
      <c r="G2967" s="30">
        <f>SUM(G2968+G2969)</f>
        <v>0</v>
      </c>
      <c r="H2967" s="30">
        <f>SUM(H2968+H2969)</f>
        <v>0</v>
      </c>
      <c r="I2967" s="34">
        <v>3</v>
      </c>
      <c r="J2967" s="26"/>
    </row>
    <row r="2968" spans="1:10">
      <c r="A2968" s="212">
        <v>3213</v>
      </c>
      <c r="B2968" s="216" t="s">
        <v>54</v>
      </c>
      <c r="C2968" s="222">
        <v>1500</v>
      </c>
      <c r="D2968" s="175">
        <v>1500</v>
      </c>
      <c r="F2968" s="222"/>
      <c r="G2968" s="222"/>
      <c r="H2968" s="222"/>
      <c r="I2968" s="34">
        <v>4</v>
      </c>
      <c r="J2968" s="26"/>
    </row>
    <row r="2969" spans="1:10">
      <c r="A2969" s="212">
        <v>3214</v>
      </c>
      <c r="B2969" s="216" t="s">
        <v>108</v>
      </c>
      <c r="C2969" s="222">
        <v>500</v>
      </c>
      <c r="D2969" s="175">
        <v>500</v>
      </c>
      <c r="F2969" s="222"/>
      <c r="G2969" s="222"/>
      <c r="H2969" s="222"/>
      <c r="I2969" s="34">
        <v>4</v>
      </c>
      <c r="J2969" s="26"/>
    </row>
    <row r="2970" spans="1:10">
      <c r="A2970" s="210">
        <v>322</v>
      </c>
      <c r="B2970" s="211" t="s">
        <v>42</v>
      </c>
      <c r="C2970" s="30">
        <f t="shared" ref="C2970" si="2981">SUM(C2971:C2975)</f>
        <v>147500</v>
      </c>
      <c r="D2970" s="30">
        <v>184700</v>
      </c>
      <c r="F2970" s="30">
        <f t="shared" ref="F2970:G2970" si="2982">SUM(F2971:F2975)</f>
        <v>0</v>
      </c>
      <c r="G2970" s="30">
        <f t="shared" si="2982"/>
        <v>0</v>
      </c>
      <c r="H2970" s="30">
        <f t="shared" ref="H2970" si="2983">SUM(H2971:H2975)</f>
        <v>0</v>
      </c>
      <c r="I2970" s="34">
        <v>3</v>
      </c>
      <c r="J2970" s="26"/>
    </row>
    <row r="2971" spans="1:10">
      <c r="A2971" s="212">
        <v>3221</v>
      </c>
      <c r="B2971" s="216" t="s">
        <v>237</v>
      </c>
      <c r="C2971" s="222">
        <v>1000</v>
      </c>
      <c r="D2971" s="175">
        <v>1100</v>
      </c>
      <c r="F2971" s="222"/>
      <c r="G2971" s="222"/>
      <c r="H2971" s="222"/>
      <c r="I2971" s="34">
        <v>4</v>
      </c>
      <c r="J2971" s="26"/>
    </row>
    <row r="2972" spans="1:10">
      <c r="A2972" s="212">
        <v>3222</v>
      </c>
      <c r="B2972" s="216" t="s">
        <v>91</v>
      </c>
      <c r="C2972" s="29">
        <v>126000</v>
      </c>
      <c r="D2972" s="175">
        <v>126100</v>
      </c>
      <c r="F2972" s="175"/>
      <c r="G2972" s="175"/>
      <c r="H2972" s="175"/>
      <c r="I2972" s="34">
        <v>4</v>
      </c>
      <c r="J2972" s="26"/>
    </row>
    <row r="2973" spans="1:10">
      <c r="A2973" s="212">
        <v>3223</v>
      </c>
      <c r="B2973" s="216" t="s">
        <v>109</v>
      </c>
      <c r="C2973" s="29">
        <v>14500</v>
      </c>
      <c r="D2973" s="175">
        <v>14500</v>
      </c>
      <c r="F2973" s="175"/>
      <c r="G2973" s="175"/>
      <c r="H2973" s="175"/>
      <c r="I2973" s="34">
        <v>4</v>
      </c>
      <c r="J2973" s="26"/>
    </row>
    <row r="2974" spans="1:10" ht="28.5">
      <c r="A2974" s="212">
        <v>3224</v>
      </c>
      <c r="B2974" s="216" t="s">
        <v>110</v>
      </c>
      <c r="C2974" s="29">
        <v>3000</v>
      </c>
      <c r="D2974" s="175">
        <v>3000</v>
      </c>
      <c r="F2974" s="175"/>
      <c r="G2974" s="175"/>
      <c r="H2974" s="175"/>
      <c r="I2974" s="34">
        <v>4</v>
      </c>
      <c r="J2974" s="26"/>
    </row>
    <row r="2975" spans="1:10">
      <c r="A2975" s="212">
        <v>3225</v>
      </c>
      <c r="B2975" s="216" t="s">
        <v>92</v>
      </c>
      <c r="C2975" s="29">
        <v>3000</v>
      </c>
      <c r="D2975" s="175">
        <v>40000</v>
      </c>
      <c r="F2975" s="175"/>
      <c r="G2975" s="175"/>
      <c r="H2975" s="175"/>
      <c r="I2975" s="34">
        <v>4</v>
      </c>
      <c r="J2975" s="26"/>
    </row>
    <row r="2976" spans="1:10">
      <c r="A2976" s="210">
        <v>323</v>
      </c>
      <c r="B2976" s="211" t="s">
        <v>17</v>
      </c>
      <c r="C2976" s="30">
        <f t="shared" ref="C2976" si="2984">SUM(C2977:C2983)</f>
        <v>481000</v>
      </c>
      <c r="D2976" s="30">
        <v>995400</v>
      </c>
      <c r="F2976" s="30">
        <f t="shared" ref="F2976:G2976" si="2985">SUM(F2977:F2983)</f>
        <v>0</v>
      </c>
      <c r="G2976" s="30">
        <f t="shared" si="2985"/>
        <v>0</v>
      </c>
      <c r="H2976" s="30">
        <f t="shared" ref="H2976" si="2986">SUM(H2977:H2983)</f>
        <v>0</v>
      </c>
      <c r="I2976" s="34">
        <v>3</v>
      </c>
      <c r="J2976" s="26"/>
    </row>
    <row r="2977" spans="1:10">
      <c r="A2977" s="212">
        <v>3232</v>
      </c>
      <c r="B2977" s="216" t="s">
        <v>105</v>
      </c>
      <c r="C2977" s="29">
        <v>10000</v>
      </c>
      <c r="D2977" s="175">
        <v>10000</v>
      </c>
      <c r="F2977" s="175"/>
      <c r="G2977" s="175"/>
      <c r="H2977" s="175"/>
      <c r="I2977" s="34">
        <v>4</v>
      </c>
      <c r="J2977" s="26"/>
    </row>
    <row r="2978" spans="1:10">
      <c r="A2978" s="212">
        <v>3233</v>
      </c>
      <c r="B2978" s="216" t="s">
        <v>19</v>
      </c>
      <c r="C2978" s="29">
        <v>12000</v>
      </c>
      <c r="D2978" s="175">
        <v>18000</v>
      </c>
      <c r="F2978" s="175"/>
      <c r="G2978" s="175"/>
      <c r="H2978" s="175"/>
      <c r="I2978" s="34">
        <v>4</v>
      </c>
      <c r="J2978" s="26"/>
    </row>
    <row r="2979" spans="1:10">
      <c r="A2979" s="212">
        <v>3234</v>
      </c>
      <c r="B2979" s="216" t="s">
        <v>111</v>
      </c>
      <c r="C2979" s="29">
        <v>2000</v>
      </c>
      <c r="D2979" s="175">
        <v>3000</v>
      </c>
      <c r="F2979" s="175"/>
      <c r="G2979" s="175"/>
      <c r="H2979" s="175"/>
      <c r="I2979" s="34">
        <v>4</v>
      </c>
      <c r="J2979" s="26"/>
    </row>
    <row r="2980" spans="1:10">
      <c r="A2980" s="212">
        <v>3235</v>
      </c>
      <c r="B2980" s="216" t="s">
        <v>68</v>
      </c>
      <c r="C2980" s="29"/>
      <c r="D2980" s="175">
        <v>0</v>
      </c>
      <c r="F2980" s="175"/>
      <c r="G2980" s="175"/>
      <c r="H2980" s="175"/>
      <c r="I2980" s="34">
        <v>4</v>
      </c>
      <c r="J2980" s="26"/>
    </row>
    <row r="2981" spans="1:10">
      <c r="A2981" s="212">
        <v>3237</v>
      </c>
      <c r="B2981" s="216" t="s">
        <v>20</v>
      </c>
      <c r="C2981" s="29">
        <v>456000</v>
      </c>
      <c r="D2981" s="175">
        <v>963400</v>
      </c>
      <c r="F2981" s="175"/>
      <c r="G2981" s="175"/>
      <c r="H2981" s="175"/>
      <c r="I2981" s="34">
        <v>4</v>
      </c>
      <c r="J2981" s="26"/>
    </row>
    <row r="2982" spans="1:10">
      <c r="A2982" s="212">
        <v>3238</v>
      </c>
      <c r="B2982" s="216" t="s">
        <v>51</v>
      </c>
      <c r="C2982" s="29"/>
      <c r="D2982" s="175">
        <v>0</v>
      </c>
      <c r="F2982" s="175"/>
      <c r="G2982" s="175"/>
      <c r="H2982" s="175"/>
      <c r="I2982" s="34">
        <v>4</v>
      </c>
      <c r="J2982" s="26"/>
    </row>
    <row r="2983" spans="1:10">
      <c r="A2983" s="212">
        <v>3239</v>
      </c>
      <c r="B2983" s="216" t="s">
        <v>21</v>
      </c>
      <c r="C2983" s="29">
        <v>1000</v>
      </c>
      <c r="D2983" s="175">
        <v>1000</v>
      </c>
      <c r="F2983" s="175"/>
      <c r="G2983" s="175"/>
      <c r="H2983" s="175"/>
      <c r="I2983" s="34">
        <v>4</v>
      </c>
      <c r="J2983" s="26"/>
    </row>
    <row r="2984" spans="1:10" ht="28.5">
      <c r="A2984" s="210">
        <v>324</v>
      </c>
      <c r="B2984" s="211" t="s">
        <v>22</v>
      </c>
      <c r="C2984" s="272">
        <f t="shared" ref="C2984" si="2987">C2985</f>
        <v>4500</v>
      </c>
      <c r="D2984" s="28">
        <v>20000</v>
      </c>
      <c r="F2984" s="28">
        <f t="shared" ref="F2984:H2984" si="2988">F2985</f>
        <v>0</v>
      </c>
      <c r="G2984" s="28">
        <f t="shared" si="2988"/>
        <v>0</v>
      </c>
      <c r="H2984" s="28">
        <f t="shared" si="2988"/>
        <v>0</v>
      </c>
      <c r="I2984" s="34">
        <v>3</v>
      </c>
      <c r="J2984" s="26"/>
    </row>
    <row r="2985" spans="1:10" ht="28.5">
      <c r="A2985" s="212">
        <v>3241</v>
      </c>
      <c r="B2985" s="216" t="s">
        <v>22</v>
      </c>
      <c r="C2985" s="29">
        <v>4500</v>
      </c>
      <c r="D2985" s="175">
        <v>20000</v>
      </c>
      <c r="F2985" s="175"/>
      <c r="G2985" s="175"/>
      <c r="H2985" s="175"/>
      <c r="I2985" s="34">
        <v>4</v>
      </c>
      <c r="J2985" s="26"/>
    </row>
    <row r="2986" spans="1:10">
      <c r="A2986" s="210">
        <v>329</v>
      </c>
      <c r="B2986" s="211" t="s">
        <v>23</v>
      </c>
      <c r="C2986" s="30">
        <f t="shared" ref="C2986" si="2989">SUM(C2987:C2991)</f>
        <v>58300</v>
      </c>
      <c r="D2986" s="30">
        <v>86400</v>
      </c>
      <c r="F2986" s="30">
        <f t="shared" ref="F2986:G2986" si="2990">SUM(F2987:F2991)</f>
        <v>0</v>
      </c>
      <c r="G2986" s="30">
        <f t="shared" si="2990"/>
        <v>0</v>
      </c>
      <c r="H2986" s="30">
        <f t="shared" ref="H2986" si="2991">SUM(H2987:H2991)</f>
        <v>0</v>
      </c>
      <c r="I2986" s="34">
        <v>3</v>
      </c>
      <c r="J2986" s="26"/>
    </row>
    <row r="2987" spans="1:10" ht="28.5">
      <c r="A2987" s="212">
        <v>3291</v>
      </c>
      <c r="B2987" s="216" t="s">
        <v>24</v>
      </c>
      <c r="C2987" s="29">
        <v>9800</v>
      </c>
      <c r="D2987" s="175">
        <v>8900</v>
      </c>
      <c r="F2987" s="175"/>
      <c r="G2987" s="175"/>
      <c r="H2987" s="175"/>
      <c r="I2987" s="34">
        <v>4</v>
      </c>
      <c r="J2987" s="26"/>
    </row>
    <row r="2988" spans="1:10">
      <c r="A2988" s="212">
        <v>3293</v>
      </c>
      <c r="B2988" s="216" t="s">
        <v>29</v>
      </c>
      <c r="C2988" s="29">
        <v>4500</v>
      </c>
      <c r="D2988" s="175">
        <v>4500</v>
      </c>
      <c r="F2988" s="175"/>
      <c r="G2988" s="175"/>
      <c r="H2988" s="175"/>
      <c r="I2988" s="34">
        <v>4</v>
      </c>
      <c r="J2988" s="26"/>
    </row>
    <row r="2989" spans="1:10">
      <c r="A2989" s="212">
        <v>3295</v>
      </c>
      <c r="B2989" s="216" t="s">
        <v>113</v>
      </c>
      <c r="C2989" s="29">
        <v>11000</v>
      </c>
      <c r="D2989" s="175">
        <v>48000</v>
      </c>
      <c r="F2989" s="175"/>
      <c r="G2989" s="175"/>
      <c r="H2989" s="175"/>
      <c r="I2989" s="34">
        <v>4</v>
      </c>
      <c r="J2989" s="26"/>
    </row>
    <row r="2990" spans="1:10">
      <c r="A2990" s="212">
        <v>3296</v>
      </c>
      <c r="B2990" s="216" t="s">
        <v>120</v>
      </c>
      <c r="C2990" s="29">
        <v>30000</v>
      </c>
      <c r="D2990" s="175">
        <v>10000</v>
      </c>
      <c r="F2990" s="175"/>
      <c r="G2990" s="175"/>
      <c r="H2990" s="175"/>
      <c r="I2990" s="34">
        <v>4</v>
      </c>
      <c r="J2990" s="26"/>
    </row>
    <row r="2991" spans="1:10">
      <c r="A2991" s="212">
        <v>3299</v>
      </c>
      <c r="B2991" s="216" t="s">
        <v>23</v>
      </c>
      <c r="C2991" s="29">
        <v>3000</v>
      </c>
      <c r="D2991" s="175">
        <v>15000</v>
      </c>
      <c r="F2991" s="175"/>
      <c r="G2991" s="175"/>
      <c r="H2991" s="175"/>
      <c r="I2991" s="34">
        <v>4</v>
      </c>
      <c r="J2991" s="26"/>
    </row>
    <row r="2992" spans="1:10">
      <c r="A2992" s="208">
        <v>34</v>
      </c>
      <c r="B2992" s="209" t="s">
        <v>114</v>
      </c>
      <c r="C2992" s="182">
        <f t="shared" ref="C2992" si="2992">SUM(C2993)</f>
        <v>83700</v>
      </c>
      <c r="D2992" s="32">
        <v>455000</v>
      </c>
      <c r="F2992" s="32">
        <f t="shared" ref="F2992:H2992" si="2993">SUM(F2993)</f>
        <v>0</v>
      </c>
      <c r="G2992" s="32">
        <f t="shared" si="2993"/>
        <v>0</v>
      </c>
      <c r="H2992" s="32">
        <f t="shared" si="2993"/>
        <v>0</v>
      </c>
      <c r="I2992" s="34">
        <v>2</v>
      </c>
      <c r="J2992" s="26"/>
    </row>
    <row r="2993" spans="1:10">
      <c r="A2993" s="210">
        <v>343</v>
      </c>
      <c r="B2993" s="211" t="s">
        <v>115</v>
      </c>
      <c r="C2993" s="30">
        <f t="shared" ref="C2993" si="2994">SUM(C2994:C2995)</f>
        <v>83700</v>
      </c>
      <c r="D2993" s="30">
        <v>455000</v>
      </c>
      <c r="F2993" s="30">
        <f t="shared" ref="F2993:G2993" si="2995">SUM(F2994:F2995)</f>
        <v>0</v>
      </c>
      <c r="G2993" s="30">
        <f t="shared" si="2995"/>
        <v>0</v>
      </c>
      <c r="H2993" s="30">
        <f t="shared" ref="H2993" si="2996">SUM(H2994:H2995)</f>
        <v>0</v>
      </c>
      <c r="I2993" s="34">
        <v>3</v>
      </c>
      <c r="J2993" s="26"/>
    </row>
    <row r="2994" spans="1:10">
      <c r="A2994" s="212">
        <v>3431</v>
      </c>
      <c r="B2994" s="216" t="s">
        <v>116</v>
      </c>
      <c r="C2994" s="29">
        <v>3000</v>
      </c>
      <c r="D2994" s="175">
        <v>5000</v>
      </c>
      <c r="F2994" s="175"/>
      <c r="G2994" s="175"/>
      <c r="H2994" s="175"/>
      <c r="I2994" s="34">
        <v>4</v>
      </c>
      <c r="J2994" s="26"/>
    </row>
    <row r="2995" spans="1:10">
      <c r="A2995" s="212">
        <v>3433</v>
      </c>
      <c r="B2995" s="216" t="s">
        <v>117</v>
      </c>
      <c r="C2995" s="29">
        <v>80700</v>
      </c>
      <c r="D2995" s="175">
        <v>450000</v>
      </c>
      <c r="F2995" s="175"/>
      <c r="G2995" s="175"/>
      <c r="H2995" s="175"/>
      <c r="I2995" s="34">
        <v>4</v>
      </c>
      <c r="J2995" s="26"/>
    </row>
    <row r="2996" spans="1:10">
      <c r="A2996" s="208">
        <v>38</v>
      </c>
      <c r="B2996" s="209" t="s">
        <v>11</v>
      </c>
      <c r="C2996" s="182">
        <f t="shared" ref="C2996" si="2997">SUM(C2997)</f>
        <v>223000</v>
      </c>
      <c r="D2996" s="32">
        <v>69000</v>
      </c>
      <c r="F2996" s="32">
        <f t="shared" ref="F2996:H2996" si="2998">SUM(F2997)</f>
        <v>0</v>
      </c>
      <c r="G2996" s="32">
        <f t="shared" si="2998"/>
        <v>0</v>
      </c>
      <c r="H2996" s="32">
        <f t="shared" si="2998"/>
        <v>0</v>
      </c>
      <c r="I2996" s="34">
        <v>2</v>
      </c>
      <c r="J2996" s="26"/>
    </row>
    <row r="2997" spans="1:10">
      <c r="A2997" s="210">
        <v>383</v>
      </c>
      <c r="B2997" s="211" t="s">
        <v>121</v>
      </c>
      <c r="C2997" s="30">
        <f t="shared" ref="C2997" si="2999">SUM(C2998:C3000)</f>
        <v>223000</v>
      </c>
      <c r="D2997" s="30">
        <v>69000</v>
      </c>
      <c r="F2997" s="30">
        <f t="shared" ref="F2997:G2997" si="3000">SUM(F2998:F3000)</f>
        <v>0</v>
      </c>
      <c r="G2997" s="30">
        <f t="shared" si="3000"/>
        <v>0</v>
      </c>
      <c r="H2997" s="30">
        <f t="shared" ref="H2997" si="3001">SUM(H2998:H3000)</f>
        <v>0</v>
      </c>
      <c r="I2997" s="34">
        <v>3</v>
      </c>
      <c r="J2997" s="26"/>
    </row>
    <row r="2998" spans="1:10">
      <c r="A2998" s="212">
        <v>3831</v>
      </c>
      <c r="B2998" s="216" t="s">
        <v>122</v>
      </c>
      <c r="C2998" s="29">
        <v>206000</v>
      </c>
      <c r="D2998" s="175">
        <v>50000</v>
      </c>
      <c r="F2998" s="175"/>
      <c r="G2998" s="175"/>
      <c r="H2998" s="175"/>
      <c r="I2998" s="34">
        <v>4</v>
      </c>
      <c r="J2998" s="26"/>
    </row>
    <row r="2999" spans="1:10">
      <c r="A2999" s="212">
        <v>3833</v>
      </c>
      <c r="B2999" s="216" t="s">
        <v>229</v>
      </c>
      <c r="C2999" s="29">
        <v>17000</v>
      </c>
      <c r="D2999" s="175">
        <v>17000</v>
      </c>
      <c r="F2999" s="175"/>
      <c r="G2999" s="175"/>
      <c r="H2999" s="175"/>
      <c r="I2999" s="34">
        <v>4</v>
      </c>
      <c r="J2999" s="26"/>
    </row>
    <row r="3000" spans="1:10">
      <c r="A3000" s="212">
        <v>3835</v>
      </c>
      <c r="B3000" s="216" t="s">
        <v>124</v>
      </c>
      <c r="C3000" s="29"/>
      <c r="D3000" s="175">
        <v>2000</v>
      </c>
      <c r="F3000" s="175"/>
      <c r="G3000" s="175"/>
      <c r="H3000" s="175"/>
      <c r="I3000" s="34">
        <v>4</v>
      </c>
      <c r="J3000" s="26"/>
    </row>
    <row r="3001" spans="1:10" ht="28.5">
      <c r="A3001" s="208">
        <v>42</v>
      </c>
      <c r="B3001" s="209" t="s">
        <v>30</v>
      </c>
      <c r="C3001" s="182">
        <f t="shared" ref="C3001" si="3002">SUM(C3002)</f>
        <v>0</v>
      </c>
      <c r="D3001" s="32">
        <v>0</v>
      </c>
      <c r="F3001" s="32">
        <f t="shared" ref="F3001:H3001" si="3003">SUM(F3002)</f>
        <v>0</v>
      </c>
      <c r="G3001" s="32">
        <f t="shared" si="3003"/>
        <v>0</v>
      </c>
      <c r="H3001" s="32">
        <f t="shared" si="3003"/>
        <v>0</v>
      </c>
      <c r="I3001" s="34">
        <v>2</v>
      </c>
      <c r="J3001" s="26"/>
    </row>
    <row r="3002" spans="1:10">
      <c r="A3002" s="210">
        <v>422</v>
      </c>
      <c r="B3002" s="211" t="s">
        <v>57</v>
      </c>
      <c r="C3002" s="30">
        <f t="shared" ref="C3002" si="3004">SUM(C3003:C3006)</f>
        <v>0</v>
      </c>
      <c r="D3002" s="30">
        <v>0</v>
      </c>
      <c r="F3002" s="30">
        <f t="shared" ref="F3002:G3002" si="3005">SUM(F3003:F3006)</f>
        <v>0</v>
      </c>
      <c r="G3002" s="30">
        <f t="shared" si="3005"/>
        <v>0</v>
      </c>
      <c r="H3002" s="30">
        <f t="shared" ref="H3002" si="3006">SUM(H3003:H3006)</f>
        <v>0</v>
      </c>
      <c r="I3002" s="34">
        <v>3</v>
      </c>
      <c r="J3002" s="26"/>
    </row>
    <row r="3003" spans="1:10">
      <c r="A3003" s="212">
        <v>4221</v>
      </c>
      <c r="B3003" s="216" t="s">
        <v>65</v>
      </c>
      <c r="C3003" s="29"/>
      <c r="D3003" s="175">
        <v>0</v>
      </c>
      <c r="F3003" s="175"/>
      <c r="G3003" s="175"/>
      <c r="H3003" s="175"/>
      <c r="I3003" s="34">
        <v>4</v>
      </c>
      <c r="J3003" s="26"/>
    </row>
    <row r="3004" spans="1:10">
      <c r="A3004" s="212">
        <v>4223</v>
      </c>
      <c r="B3004" s="216" t="s">
        <v>86</v>
      </c>
      <c r="C3004" s="29"/>
      <c r="D3004" s="175">
        <v>0</v>
      </c>
      <c r="F3004" s="175"/>
      <c r="G3004" s="175"/>
      <c r="H3004" s="175"/>
      <c r="I3004" s="34">
        <v>4</v>
      </c>
      <c r="J3004" s="26"/>
    </row>
    <row r="3005" spans="1:10">
      <c r="A3005" s="212">
        <v>4224</v>
      </c>
      <c r="B3005" s="216" t="s">
        <v>58</v>
      </c>
      <c r="C3005" s="29"/>
      <c r="D3005" s="175">
        <v>0</v>
      </c>
      <c r="F3005" s="175"/>
      <c r="G3005" s="175"/>
      <c r="H3005" s="175"/>
      <c r="I3005" s="34">
        <v>4</v>
      </c>
      <c r="J3005" s="26"/>
    </row>
    <row r="3006" spans="1:10">
      <c r="A3006" s="212">
        <v>4227</v>
      </c>
      <c r="B3006" s="216" t="s">
        <v>88</v>
      </c>
      <c r="C3006" s="29"/>
      <c r="D3006" s="175">
        <v>0</v>
      </c>
      <c r="F3006" s="175"/>
      <c r="G3006" s="175"/>
      <c r="H3006" s="175"/>
      <c r="I3006" s="34">
        <v>4</v>
      </c>
      <c r="J3006" s="26"/>
    </row>
    <row r="3007" spans="1:10" ht="28.5">
      <c r="A3007" s="208">
        <v>45</v>
      </c>
      <c r="B3007" s="209" t="s">
        <v>74</v>
      </c>
      <c r="C3007" s="182">
        <f t="shared" ref="C3007:C3008" si="3007">SUM(C3008)</f>
        <v>0</v>
      </c>
      <c r="D3007" s="32">
        <v>0</v>
      </c>
      <c r="F3007" s="32">
        <f t="shared" ref="F3007:H3008" si="3008">SUM(F3008)</f>
        <v>0</v>
      </c>
      <c r="G3007" s="32">
        <f t="shared" si="3008"/>
        <v>0</v>
      </c>
      <c r="H3007" s="32">
        <f t="shared" si="3008"/>
        <v>0</v>
      </c>
      <c r="I3007" s="34">
        <v>2</v>
      </c>
      <c r="J3007" s="26"/>
    </row>
    <row r="3008" spans="1:10">
      <c r="A3008" s="210">
        <v>451</v>
      </c>
      <c r="B3008" s="211" t="s">
        <v>75</v>
      </c>
      <c r="C3008" s="30">
        <f t="shared" si="3007"/>
        <v>0</v>
      </c>
      <c r="D3008" s="30">
        <v>0</v>
      </c>
      <c r="F3008" s="30">
        <f t="shared" si="3008"/>
        <v>0</v>
      </c>
      <c r="G3008" s="30">
        <f t="shared" si="3008"/>
        <v>0</v>
      </c>
      <c r="H3008" s="30">
        <f t="shared" si="3008"/>
        <v>0</v>
      </c>
      <c r="I3008" s="34">
        <v>3</v>
      </c>
      <c r="J3008" s="26"/>
    </row>
    <row r="3009" spans="1:10">
      <c r="A3009" s="212">
        <v>4511</v>
      </c>
      <c r="B3009" s="216" t="s">
        <v>75</v>
      </c>
      <c r="C3009" s="29"/>
      <c r="D3009" s="175">
        <v>0</v>
      </c>
      <c r="F3009" s="175"/>
      <c r="G3009" s="175"/>
      <c r="H3009" s="175"/>
      <c r="I3009" s="34">
        <v>4</v>
      </c>
      <c r="J3009" s="26"/>
    </row>
    <row r="3010" spans="1:10">
      <c r="A3010" s="206">
        <v>43</v>
      </c>
      <c r="B3010" s="207" t="s">
        <v>40</v>
      </c>
      <c r="C3010" s="31">
        <f t="shared" ref="C3010" si="3009">SUM(C3011+C3021+C3053+C3057)</f>
        <v>252877080</v>
      </c>
      <c r="D3010" s="31">
        <v>270904597</v>
      </c>
      <c r="F3010" s="31">
        <f t="shared" ref="F3010:G3010" si="3010">SUM(F3011+F3021+F3053+F3057)</f>
        <v>0</v>
      </c>
      <c r="G3010" s="31">
        <f t="shared" si="3010"/>
        <v>0</v>
      </c>
      <c r="H3010" s="31">
        <f t="shared" ref="H3010" si="3011">SUM(H3011+H3021+H3053+H3057)</f>
        <v>0</v>
      </c>
      <c r="I3010" s="34" t="s">
        <v>41</v>
      </c>
      <c r="J3010" s="240"/>
    </row>
    <row r="3011" spans="1:10">
      <c r="A3011" s="208">
        <v>31</v>
      </c>
      <c r="B3011" s="209" t="s">
        <v>44</v>
      </c>
      <c r="C3011" s="182">
        <f t="shared" ref="C3011" si="3012">SUM(C3012+C3016+C3018)</f>
        <v>148536580</v>
      </c>
      <c r="D3011" s="32">
        <v>153599000</v>
      </c>
      <c r="F3011" s="32">
        <f t="shared" ref="F3011:G3011" si="3013">SUM(F3012+F3016+F3018)</f>
        <v>0</v>
      </c>
      <c r="G3011" s="32">
        <f t="shared" si="3013"/>
        <v>0</v>
      </c>
      <c r="H3011" s="32">
        <f t="shared" ref="H3011" si="3014">SUM(H3012+H3016+H3018)</f>
        <v>0</v>
      </c>
      <c r="I3011" s="34">
        <v>2</v>
      </c>
      <c r="J3011" s="240"/>
    </row>
    <row r="3012" spans="1:10">
      <c r="A3012" s="210">
        <v>311</v>
      </c>
      <c r="B3012" s="211" t="s">
        <v>45</v>
      </c>
      <c r="C3012" s="30">
        <f t="shared" ref="C3012" si="3015">SUM(C3013:C3015)</f>
        <v>126225580</v>
      </c>
      <c r="D3012" s="30">
        <v>130040000</v>
      </c>
      <c r="F3012" s="30">
        <f t="shared" ref="F3012:G3012" si="3016">SUM(F3013:F3015)</f>
        <v>0</v>
      </c>
      <c r="G3012" s="30">
        <f t="shared" si="3016"/>
        <v>0</v>
      </c>
      <c r="H3012" s="30">
        <f t="shared" ref="H3012" si="3017">SUM(H3013:H3015)</f>
        <v>0</v>
      </c>
      <c r="I3012" s="34">
        <v>3</v>
      </c>
      <c r="J3012" s="26"/>
    </row>
    <row r="3013" spans="1:10">
      <c r="A3013" s="212">
        <v>3111</v>
      </c>
      <c r="B3013" s="216" t="s">
        <v>46</v>
      </c>
      <c r="C3013" s="29">
        <v>102178580</v>
      </c>
      <c r="D3013" s="175">
        <v>114000000</v>
      </c>
      <c r="F3013" s="175"/>
      <c r="G3013" s="175"/>
      <c r="H3013" s="175"/>
      <c r="I3013" s="34">
        <v>4</v>
      </c>
      <c r="J3013" s="26"/>
    </row>
    <row r="3014" spans="1:10">
      <c r="A3014" s="212">
        <v>3113</v>
      </c>
      <c r="B3014" s="216" t="s">
        <v>66</v>
      </c>
      <c r="C3014" s="29">
        <v>10945000</v>
      </c>
      <c r="D3014" s="175">
        <v>13000000</v>
      </c>
      <c r="F3014" s="175"/>
      <c r="G3014" s="175"/>
      <c r="H3014" s="175"/>
      <c r="I3014" s="34">
        <v>4</v>
      </c>
      <c r="J3014" s="26"/>
    </row>
    <row r="3015" spans="1:10">
      <c r="A3015" s="212">
        <v>3114</v>
      </c>
      <c r="B3015" s="216" t="s">
        <v>47</v>
      </c>
      <c r="C3015" s="29">
        <v>13102000</v>
      </c>
      <c r="D3015" s="175">
        <v>3040000</v>
      </c>
      <c r="F3015" s="175"/>
      <c r="G3015" s="175"/>
      <c r="H3015" s="175"/>
      <c r="I3015" s="34">
        <v>4</v>
      </c>
      <c r="J3015" s="26"/>
    </row>
    <row r="3016" spans="1:10">
      <c r="A3016" s="210">
        <v>312</v>
      </c>
      <c r="B3016" s="211" t="s">
        <v>67</v>
      </c>
      <c r="C3016" s="30">
        <f t="shared" ref="C3016" si="3018">SUM(C3017)</f>
        <v>3834000</v>
      </c>
      <c r="D3016" s="30">
        <v>4536000</v>
      </c>
      <c r="F3016" s="30">
        <f t="shared" ref="F3016:H3016" si="3019">SUM(F3017)</f>
        <v>0</v>
      </c>
      <c r="G3016" s="30">
        <f t="shared" si="3019"/>
        <v>0</v>
      </c>
      <c r="H3016" s="30">
        <f t="shared" si="3019"/>
        <v>0</v>
      </c>
      <c r="I3016" s="34">
        <v>3</v>
      </c>
      <c r="J3016" s="26"/>
    </row>
    <row r="3017" spans="1:10">
      <c r="A3017" s="212">
        <v>3121</v>
      </c>
      <c r="B3017" s="216" t="s">
        <v>67</v>
      </c>
      <c r="C3017" s="29">
        <v>3834000</v>
      </c>
      <c r="D3017" s="175">
        <v>4536000</v>
      </c>
      <c r="F3017" s="175"/>
      <c r="G3017" s="175"/>
      <c r="H3017" s="175"/>
      <c r="I3017" s="34">
        <v>4</v>
      </c>
      <c r="J3017" s="26"/>
    </row>
    <row r="3018" spans="1:10">
      <c r="A3018" s="210">
        <v>313</v>
      </c>
      <c r="B3018" s="211" t="s">
        <v>48</v>
      </c>
      <c r="C3018" s="30">
        <f t="shared" ref="C3018" si="3020">SUM(C3019:C3020)</f>
        <v>18477000</v>
      </c>
      <c r="D3018" s="30">
        <v>19023000</v>
      </c>
      <c r="F3018" s="30">
        <f t="shared" ref="F3018:G3018" si="3021">SUM(F3019:F3020)</f>
        <v>0</v>
      </c>
      <c r="G3018" s="30">
        <f t="shared" si="3021"/>
        <v>0</v>
      </c>
      <c r="H3018" s="30">
        <f t="shared" ref="H3018" si="3022">SUM(H3019:H3020)</f>
        <v>0</v>
      </c>
      <c r="I3018" s="34">
        <v>3</v>
      </c>
      <c r="J3018" s="26"/>
    </row>
    <row r="3019" spans="1:10">
      <c r="A3019" s="212">
        <v>3132</v>
      </c>
      <c r="B3019" s="216" t="s">
        <v>49</v>
      </c>
      <c r="C3019" s="29">
        <v>18457000</v>
      </c>
      <c r="D3019" s="175">
        <v>19000000</v>
      </c>
      <c r="F3019" s="175"/>
      <c r="G3019" s="175"/>
      <c r="H3019" s="175"/>
      <c r="I3019" s="34">
        <v>4</v>
      </c>
      <c r="J3019" s="26"/>
    </row>
    <row r="3020" spans="1:10" ht="28.5">
      <c r="A3020" s="212">
        <v>3133</v>
      </c>
      <c r="B3020" s="216" t="s">
        <v>119</v>
      </c>
      <c r="C3020" s="29">
        <v>20000</v>
      </c>
      <c r="D3020" s="175">
        <v>23000</v>
      </c>
      <c r="F3020" s="175"/>
      <c r="G3020" s="175"/>
      <c r="H3020" s="175"/>
      <c r="I3020" s="34">
        <v>4</v>
      </c>
      <c r="J3020" s="26"/>
    </row>
    <row r="3021" spans="1:10">
      <c r="A3021" s="208">
        <v>32</v>
      </c>
      <c r="B3021" s="209" t="s">
        <v>16</v>
      </c>
      <c r="C3021" s="182">
        <f t="shared" ref="C3021" si="3023">SUM(C3022+C3027+C3034+C3043+C3045)</f>
        <v>103119400</v>
      </c>
      <c r="D3021" s="32">
        <v>116153497</v>
      </c>
      <c r="F3021" s="32">
        <f t="shared" ref="F3021:G3021" si="3024">SUM(F3022+F3027+F3034+F3043+F3045)</f>
        <v>0</v>
      </c>
      <c r="G3021" s="32">
        <f t="shared" si="3024"/>
        <v>0</v>
      </c>
      <c r="H3021" s="32">
        <f t="shared" ref="H3021" si="3025">SUM(H3022+H3027+H3034+H3043+H3045)</f>
        <v>0</v>
      </c>
      <c r="I3021" s="34">
        <v>2</v>
      </c>
      <c r="J3021" s="26"/>
    </row>
    <row r="3022" spans="1:10">
      <c r="A3022" s="210">
        <v>321</v>
      </c>
      <c r="B3022" s="211" t="s">
        <v>27</v>
      </c>
      <c r="C3022" s="30">
        <f t="shared" ref="C3022" si="3026">SUM(C3023:C3026)</f>
        <v>2575200</v>
      </c>
      <c r="D3022" s="30">
        <v>2642200</v>
      </c>
      <c r="F3022" s="30">
        <f t="shared" ref="F3022:G3022" si="3027">SUM(F3023:F3026)</f>
        <v>0</v>
      </c>
      <c r="G3022" s="30">
        <f t="shared" si="3027"/>
        <v>0</v>
      </c>
      <c r="H3022" s="30">
        <f t="shared" ref="H3022" si="3028">SUM(H3023:H3026)</f>
        <v>0</v>
      </c>
      <c r="I3022" s="34">
        <v>3</v>
      </c>
      <c r="J3022" s="26"/>
    </row>
    <row r="3023" spans="1:10">
      <c r="A3023" s="212">
        <v>3211</v>
      </c>
      <c r="B3023" s="216" t="s">
        <v>28</v>
      </c>
      <c r="C3023" s="29">
        <v>70200</v>
      </c>
      <c r="D3023" s="175">
        <v>70200</v>
      </c>
      <c r="F3023" s="175"/>
      <c r="G3023" s="175"/>
      <c r="H3023" s="175"/>
      <c r="I3023" s="34">
        <v>4</v>
      </c>
      <c r="J3023" s="26"/>
    </row>
    <row r="3024" spans="1:10" ht="28.5">
      <c r="A3024" s="212">
        <v>3212</v>
      </c>
      <c r="B3024" s="216" t="s">
        <v>50</v>
      </c>
      <c r="C3024" s="29">
        <v>2360000</v>
      </c>
      <c r="D3024" s="175">
        <v>2410000</v>
      </c>
      <c r="F3024" s="175"/>
      <c r="G3024" s="175"/>
      <c r="H3024" s="175"/>
      <c r="I3024" s="34">
        <v>4</v>
      </c>
      <c r="J3024" s="26"/>
    </row>
    <row r="3025" spans="1:10">
      <c r="A3025" s="212">
        <v>3213</v>
      </c>
      <c r="B3025" s="216" t="s">
        <v>54</v>
      </c>
      <c r="C3025" s="29">
        <v>130000</v>
      </c>
      <c r="D3025" s="175">
        <v>130000</v>
      </c>
      <c r="F3025" s="175"/>
      <c r="G3025" s="175"/>
      <c r="H3025" s="175"/>
      <c r="I3025" s="34">
        <v>4</v>
      </c>
      <c r="J3025" s="26"/>
    </row>
    <row r="3026" spans="1:10">
      <c r="A3026" s="212">
        <v>3214</v>
      </c>
      <c r="B3026" s="216" t="s">
        <v>108</v>
      </c>
      <c r="C3026" s="29">
        <v>15000</v>
      </c>
      <c r="D3026" s="175">
        <v>32000</v>
      </c>
      <c r="F3026" s="175"/>
      <c r="G3026" s="175"/>
      <c r="H3026" s="175"/>
      <c r="I3026" s="34">
        <v>4</v>
      </c>
      <c r="J3026" s="26"/>
    </row>
    <row r="3027" spans="1:10">
      <c r="A3027" s="210">
        <v>322</v>
      </c>
      <c r="B3027" s="211" t="s">
        <v>42</v>
      </c>
      <c r="C3027" s="30">
        <f t="shared" ref="C3027" si="3029">SUM(C3028:C3033)</f>
        <v>84195750</v>
      </c>
      <c r="D3027" s="30">
        <v>96604047</v>
      </c>
      <c r="F3027" s="30">
        <f t="shared" ref="F3027:G3027" si="3030">SUM(F3028:F3033)</f>
        <v>0</v>
      </c>
      <c r="G3027" s="30">
        <f t="shared" si="3030"/>
        <v>0</v>
      </c>
      <c r="H3027" s="30">
        <f t="shared" ref="H3027" si="3031">SUM(H3028:H3033)</f>
        <v>0</v>
      </c>
      <c r="I3027" s="34">
        <v>3</v>
      </c>
      <c r="J3027" s="26"/>
    </row>
    <row r="3028" spans="1:10">
      <c r="A3028" s="212">
        <v>3221</v>
      </c>
      <c r="B3028" s="216" t="s">
        <v>43</v>
      </c>
      <c r="C3028" s="29">
        <v>1084500</v>
      </c>
      <c r="D3028" s="175">
        <v>1277400</v>
      </c>
      <c r="F3028" s="175"/>
      <c r="G3028" s="175"/>
      <c r="H3028" s="175"/>
      <c r="I3028" s="34">
        <v>4</v>
      </c>
      <c r="J3028" s="26"/>
    </row>
    <row r="3029" spans="1:10">
      <c r="A3029" s="212">
        <v>3222</v>
      </c>
      <c r="B3029" s="216" t="s">
        <v>91</v>
      </c>
      <c r="C3029" s="29">
        <v>76340550</v>
      </c>
      <c r="D3029" s="175">
        <v>89620447</v>
      </c>
      <c r="F3029" s="175"/>
      <c r="G3029" s="175"/>
      <c r="H3029" s="175"/>
      <c r="I3029" s="34">
        <v>4</v>
      </c>
      <c r="J3029" s="26"/>
    </row>
    <row r="3030" spans="1:10">
      <c r="A3030" s="212">
        <v>3223</v>
      </c>
      <c r="B3030" s="216" t="s">
        <v>109</v>
      </c>
      <c r="C3030" s="29">
        <v>4915600</v>
      </c>
      <c r="D3030" s="175">
        <v>3800000</v>
      </c>
      <c r="F3030" s="175"/>
      <c r="G3030" s="175"/>
      <c r="H3030" s="175"/>
      <c r="I3030" s="34">
        <v>4</v>
      </c>
      <c r="J3030" s="26"/>
    </row>
    <row r="3031" spans="1:10" ht="28.5">
      <c r="A3031" s="212">
        <v>3224</v>
      </c>
      <c r="B3031" s="216" t="s">
        <v>110</v>
      </c>
      <c r="C3031" s="29">
        <v>904100</v>
      </c>
      <c r="D3031" s="175">
        <v>755200</v>
      </c>
      <c r="F3031" s="175"/>
      <c r="G3031" s="175"/>
      <c r="H3031" s="175"/>
      <c r="I3031" s="34">
        <v>4</v>
      </c>
      <c r="J3031" s="26"/>
    </row>
    <row r="3032" spans="1:10">
      <c r="A3032" s="212">
        <v>3225</v>
      </c>
      <c r="B3032" s="216" t="s">
        <v>92</v>
      </c>
      <c r="C3032" s="29">
        <v>851000</v>
      </c>
      <c r="D3032" s="175">
        <v>1051000</v>
      </c>
      <c r="F3032" s="175"/>
      <c r="G3032" s="175"/>
      <c r="H3032" s="175"/>
      <c r="I3032" s="34">
        <v>4</v>
      </c>
      <c r="J3032" s="26"/>
    </row>
    <row r="3033" spans="1:10">
      <c r="A3033" s="212">
        <v>3227</v>
      </c>
      <c r="B3033" s="216" t="s">
        <v>93</v>
      </c>
      <c r="C3033" s="29">
        <v>100000</v>
      </c>
      <c r="D3033" s="175">
        <v>100000</v>
      </c>
      <c r="F3033" s="175"/>
      <c r="G3033" s="175"/>
      <c r="H3033" s="175"/>
      <c r="I3033" s="34">
        <v>4</v>
      </c>
      <c r="J3033" s="26"/>
    </row>
    <row r="3034" spans="1:10">
      <c r="A3034" s="210">
        <v>323</v>
      </c>
      <c r="B3034" s="211" t="s">
        <v>17</v>
      </c>
      <c r="C3034" s="30">
        <f t="shared" ref="C3034" si="3032">SUM(C3035:C3042)</f>
        <v>15013750</v>
      </c>
      <c r="D3034" s="30">
        <v>15191050</v>
      </c>
      <c r="F3034" s="30">
        <f t="shared" ref="F3034:G3034" si="3033">SUM(F3035:F3042)</f>
        <v>0</v>
      </c>
      <c r="G3034" s="30">
        <f t="shared" si="3033"/>
        <v>0</v>
      </c>
      <c r="H3034" s="30">
        <f t="shared" ref="H3034" si="3034">SUM(H3035:H3042)</f>
        <v>0</v>
      </c>
      <c r="I3034" s="34">
        <v>3</v>
      </c>
      <c r="J3034" s="26"/>
    </row>
    <row r="3035" spans="1:10">
      <c r="A3035" s="212">
        <v>3231</v>
      </c>
      <c r="B3035" s="216" t="s">
        <v>18</v>
      </c>
      <c r="C3035" s="29">
        <v>244600</v>
      </c>
      <c r="D3035" s="175">
        <v>262600</v>
      </c>
      <c r="F3035" s="175"/>
      <c r="G3035" s="175"/>
      <c r="H3035" s="175"/>
      <c r="I3035" s="34">
        <v>4</v>
      </c>
      <c r="J3035" s="26"/>
    </row>
    <row r="3036" spans="1:10">
      <c r="A3036" s="212">
        <v>3232</v>
      </c>
      <c r="B3036" s="216" t="s">
        <v>105</v>
      </c>
      <c r="C3036" s="29">
        <v>5042600</v>
      </c>
      <c r="D3036" s="175">
        <v>5236800</v>
      </c>
      <c r="F3036" s="175"/>
      <c r="G3036" s="175"/>
      <c r="H3036" s="175"/>
      <c r="I3036" s="34">
        <v>4</v>
      </c>
      <c r="J3036" s="26"/>
    </row>
    <row r="3037" spans="1:10">
      <c r="A3037" s="212">
        <v>3234</v>
      </c>
      <c r="B3037" s="216" t="s">
        <v>111</v>
      </c>
      <c r="C3037" s="29">
        <v>2011800</v>
      </c>
      <c r="D3037" s="175">
        <v>1924400</v>
      </c>
      <c r="F3037" s="175"/>
      <c r="G3037" s="175"/>
      <c r="H3037" s="175"/>
      <c r="I3037" s="34">
        <v>4</v>
      </c>
      <c r="J3037" s="26"/>
    </row>
    <row r="3038" spans="1:10">
      <c r="A3038" s="212">
        <v>3235</v>
      </c>
      <c r="B3038" s="216" t="s">
        <v>68</v>
      </c>
      <c r="C3038" s="29">
        <v>994200</v>
      </c>
      <c r="D3038" s="175">
        <v>954000</v>
      </c>
      <c r="F3038" s="175"/>
      <c r="G3038" s="175"/>
      <c r="H3038" s="175"/>
      <c r="I3038" s="34">
        <v>4</v>
      </c>
      <c r="J3038" s="26"/>
    </row>
    <row r="3039" spans="1:10">
      <c r="A3039" s="212">
        <v>3236</v>
      </c>
      <c r="B3039" s="216" t="s">
        <v>56</v>
      </c>
      <c r="C3039" s="29">
        <v>543000</v>
      </c>
      <c r="D3039" s="175">
        <v>953000</v>
      </c>
      <c r="F3039" s="175"/>
      <c r="G3039" s="175"/>
      <c r="H3039" s="175"/>
      <c r="I3039" s="34">
        <v>4</v>
      </c>
      <c r="J3039" s="26"/>
    </row>
    <row r="3040" spans="1:10">
      <c r="A3040" s="212">
        <v>3237</v>
      </c>
      <c r="B3040" s="216" t="s">
        <v>20</v>
      </c>
      <c r="C3040" s="29">
        <v>1793200</v>
      </c>
      <c r="D3040" s="175">
        <v>1442900</v>
      </c>
      <c r="F3040" s="175"/>
      <c r="G3040" s="175"/>
      <c r="H3040" s="175"/>
      <c r="I3040" s="34">
        <v>4</v>
      </c>
      <c r="J3040" s="26"/>
    </row>
    <row r="3041" spans="1:10">
      <c r="A3041" s="212">
        <v>3238</v>
      </c>
      <c r="B3041" s="216" t="s">
        <v>51</v>
      </c>
      <c r="C3041" s="29">
        <v>667850</v>
      </c>
      <c r="D3041" s="175">
        <v>778050</v>
      </c>
      <c r="F3041" s="175"/>
      <c r="G3041" s="175"/>
      <c r="H3041" s="175"/>
      <c r="I3041" s="34">
        <v>4</v>
      </c>
      <c r="J3041" s="26"/>
    </row>
    <row r="3042" spans="1:10">
      <c r="A3042" s="212">
        <v>3239</v>
      </c>
      <c r="B3042" s="216" t="s">
        <v>21</v>
      </c>
      <c r="C3042" s="29">
        <v>3716500</v>
      </c>
      <c r="D3042" s="175">
        <v>3639300</v>
      </c>
      <c r="F3042" s="175"/>
      <c r="G3042" s="175"/>
      <c r="H3042" s="175"/>
      <c r="I3042" s="34">
        <v>4</v>
      </c>
      <c r="J3042" s="26"/>
    </row>
    <row r="3043" spans="1:10" ht="28.5">
      <c r="A3043" s="210">
        <v>324</v>
      </c>
      <c r="B3043" s="211" t="s">
        <v>22</v>
      </c>
      <c r="C3043" s="30">
        <f t="shared" ref="C3043" si="3035">SUM(C3044)</f>
        <v>1500</v>
      </c>
      <c r="D3043" s="30">
        <v>1500</v>
      </c>
      <c r="F3043" s="30">
        <f t="shared" ref="F3043:H3043" si="3036">SUM(F3044)</f>
        <v>0</v>
      </c>
      <c r="G3043" s="30">
        <f t="shared" si="3036"/>
        <v>0</v>
      </c>
      <c r="H3043" s="30">
        <f t="shared" si="3036"/>
        <v>0</v>
      </c>
      <c r="I3043" s="34">
        <v>3</v>
      </c>
      <c r="J3043" s="26"/>
    </row>
    <row r="3044" spans="1:10" ht="28.5">
      <c r="A3044" s="212">
        <v>3241</v>
      </c>
      <c r="B3044" s="216" t="s">
        <v>22</v>
      </c>
      <c r="C3044" s="29">
        <v>1500</v>
      </c>
      <c r="D3044" s="175">
        <v>1500</v>
      </c>
      <c r="F3044" s="175"/>
      <c r="G3044" s="175"/>
      <c r="H3044" s="175"/>
      <c r="I3044" s="34">
        <v>4</v>
      </c>
      <c r="J3044" s="26"/>
    </row>
    <row r="3045" spans="1:10">
      <c r="A3045" s="210">
        <v>329</v>
      </c>
      <c r="B3045" s="211" t="s">
        <v>23</v>
      </c>
      <c r="C3045" s="30">
        <f t="shared" ref="C3045" si="3037">SUM(C3046:C3052)</f>
        <v>1333200</v>
      </c>
      <c r="D3045" s="30">
        <v>1714700</v>
      </c>
      <c r="F3045" s="30">
        <f t="shared" ref="F3045:G3045" si="3038">SUM(F3046:F3052)</f>
        <v>0</v>
      </c>
      <c r="G3045" s="30">
        <f t="shared" si="3038"/>
        <v>0</v>
      </c>
      <c r="H3045" s="30">
        <f t="shared" ref="H3045" si="3039">SUM(H3046:H3052)</f>
        <v>0</v>
      </c>
      <c r="I3045" s="34">
        <v>3</v>
      </c>
      <c r="J3045" s="26"/>
    </row>
    <row r="3046" spans="1:10" ht="28.5">
      <c r="A3046" s="212">
        <v>3291</v>
      </c>
      <c r="B3046" s="216" t="s">
        <v>24</v>
      </c>
      <c r="C3046" s="29"/>
      <c r="D3046" s="175">
        <v>0</v>
      </c>
      <c r="F3046" s="175"/>
      <c r="G3046" s="175"/>
      <c r="H3046" s="175"/>
      <c r="I3046" s="34">
        <v>4</v>
      </c>
      <c r="J3046" s="26"/>
    </row>
    <row r="3047" spans="1:10">
      <c r="A3047" s="212">
        <v>3292</v>
      </c>
      <c r="B3047" s="216" t="s">
        <v>112</v>
      </c>
      <c r="C3047" s="29">
        <v>533200</v>
      </c>
      <c r="D3047" s="175">
        <v>881200</v>
      </c>
      <c r="F3047" s="175"/>
      <c r="G3047" s="175"/>
      <c r="H3047" s="175"/>
      <c r="I3047" s="34">
        <v>4</v>
      </c>
      <c r="J3047" s="26"/>
    </row>
    <row r="3048" spans="1:10">
      <c r="A3048" s="212">
        <v>3293</v>
      </c>
      <c r="B3048" s="216" t="s">
        <v>29</v>
      </c>
      <c r="C3048" s="29"/>
      <c r="D3048" s="175">
        <v>0</v>
      </c>
      <c r="F3048" s="175"/>
      <c r="G3048" s="175"/>
      <c r="H3048" s="175"/>
      <c r="I3048" s="34">
        <v>4</v>
      </c>
      <c r="J3048" s="26"/>
    </row>
    <row r="3049" spans="1:10">
      <c r="A3049" s="212">
        <v>3294</v>
      </c>
      <c r="B3049" s="216" t="s">
        <v>55</v>
      </c>
      <c r="C3049" s="29">
        <v>16000</v>
      </c>
      <c r="D3049" s="175">
        <v>16000</v>
      </c>
      <c r="F3049" s="175"/>
      <c r="G3049" s="175"/>
      <c r="H3049" s="175"/>
      <c r="I3049" s="34">
        <v>4</v>
      </c>
      <c r="J3049" s="26"/>
    </row>
    <row r="3050" spans="1:10">
      <c r="A3050" s="212">
        <v>3295</v>
      </c>
      <c r="B3050" s="216" t="s">
        <v>113</v>
      </c>
      <c r="C3050" s="29">
        <v>141000</v>
      </c>
      <c r="D3050" s="175">
        <v>151500</v>
      </c>
      <c r="F3050" s="175"/>
      <c r="G3050" s="175"/>
      <c r="H3050" s="175"/>
      <c r="I3050" s="34">
        <v>4</v>
      </c>
      <c r="J3050" s="26"/>
    </row>
    <row r="3051" spans="1:10">
      <c r="A3051" s="212">
        <v>3296</v>
      </c>
      <c r="B3051" s="216" t="s">
        <v>120</v>
      </c>
      <c r="C3051" s="29">
        <v>642000</v>
      </c>
      <c r="D3051" s="175">
        <v>665000</v>
      </c>
      <c r="F3051" s="175"/>
      <c r="G3051" s="175"/>
      <c r="H3051" s="175"/>
      <c r="I3051" s="34">
        <v>4</v>
      </c>
      <c r="J3051" s="26"/>
    </row>
    <row r="3052" spans="1:10">
      <c r="A3052" s="212">
        <v>3299</v>
      </c>
      <c r="B3052" s="216" t="s">
        <v>23</v>
      </c>
      <c r="C3052" s="29">
        <v>1000</v>
      </c>
      <c r="D3052" s="175">
        <v>1000</v>
      </c>
      <c r="F3052" s="175"/>
      <c r="G3052" s="175"/>
      <c r="H3052" s="175"/>
      <c r="I3052" s="34">
        <v>4</v>
      </c>
      <c r="J3052" s="26"/>
    </row>
    <row r="3053" spans="1:10">
      <c r="A3053" s="208">
        <v>34</v>
      </c>
      <c r="B3053" s="209" t="s">
        <v>114</v>
      </c>
      <c r="C3053" s="182">
        <f t="shared" ref="C3053" si="3040">SUM(C3054)</f>
        <v>1211100</v>
      </c>
      <c r="D3053" s="32">
        <v>1142100</v>
      </c>
      <c r="F3053" s="32">
        <f t="shared" ref="F3053:H3053" si="3041">SUM(F3054)</f>
        <v>0</v>
      </c>
      <c r="G3053" s="32">
        <f t="shared" si="3041"/>
        <v>0</v>
      </c>
      <c r="H3053" s="32">
        <f t="shared" si="3041"/>
        <v>0</v>
      </c>
      <c r="I3053" s="34">
        <v>2</v>
      </c>
      <c r="J3053" s="26"/>
    </row>
    <row r="3054" spans="1:10">
      <c r="A3054" s="210">
        <v>343</v>
      </c>
      <c r="B3054" s="211" t="s">
        <v>115</v>
      </c>
      <c r="C3054" s="30">
        <f t="shared" ref="C3054" si="3042">SUM(C3055:C3056)</f>
        <v>1211100</v>
      </c>
      <c r="D3054" s="30">
        <v>1142100</v>
      </c>
      <c r="F3054" s="30">
        <f t="shared" ref="F3054:G3054" si="3043">SUM(F3055:F3056)</f>
        <v>0</v>
      </c>
      <c r="G3054" s="30">
        <f t="shared" si="3043"/>
        <v>0</v>
      </c>
      <c r="H3054" s="30">
        <f t="shared" ref="H3054" si="3044">SUM(H3055:H3056)</f>
        <v>0</v>
      </c>
      <c r="I3054" s="34">
        <v>3</v>
      </c>
      <c r="J3054" s="240"/>
    </row>
    <row r="3055" spans="1:10">
      <c r="A3055" s="212">
        <v>3431</v>
      </c>
      <c r="B3055" s="216" t="s">
        <v>116</v>
      </c>
      <c r="C3055" s="29">
        <v>30000</v>
      </c>
      <c r="D3055" s="175">
        <v>21000</v>
      </c>
      <c r="F3055" s="175"/>
      <c r="G3055" s="175"/>
      <c r="H3055" s="175"/>
      <c r="I3055" s="34">
        <v>4</v>
      </c>
      <c r="J3055" s="26"/>
    </row>
    <row r="3056" spans="1:10">
      <c r="A3056" s="212">
        <v>3433</v>
      </c>
      <c r="B3056" s="216" t="s">
        <v>117</v>
      </c>
      <c r="C3056" s="29">
        <v>1181100</v>
      </c>
      <c r="D3056" s="175">
        <v>1121100</v>
      </c>
      <c r="F3056" s="175"/>
      <c r="G3056" s="175"/>
      <c r="H3056" s="175"/>
      <c r="I3056" s="34">
        <v>4</v>
      </c>
      <c r="J3056" s="26"/>
    </row>
    <row r="3057" spans="1:10">
      <c r="A3057" s="208">
        <v>38</v>
      </c>
      <c r="B3057" s="209" t="s">
        <v>11</v>
      </c>
      <c r="C3057" s="182">
        <f t="shared" ref="C3057" si="3045">SUM(C3058)</f>
        <v>10000</v>
      </c>
      <c r="D3057" s="32">
        <v>10000</v>
      </c>
      <c r="F3057" s="32">
        <f t="shared" ref="F3057:H3057" si="3046">SUM(F3058)</f>
        <v>0</v>
      </c>
      <c r="G3057" s="32">
        <f t="shared" si="3046"/>
        <v>0</v>
      </c>
      <c r="H3057" s="32">
        <f t="shared" si="3046"/>
        <v>0</v>
      </c>
      <c r="I3057" s="34">
        <v>2</v>
      </c>
      <c r="J3057" s="26"/>
    </row>
    <row r="3058" spans="1:10">
      <c r="A3058" s="210">
        <v>383</v>
      </c>
      <c r="B3058" s="211" t="s">
        <v>121</v>
      </c>
      <c r="C3058" s="30">
        <f t="shared" ref="C3058" si="3047">SUM(C3059:C3060)</f>
        <v>10000</v>
      </c>
      <c r="D3058" s="30">
        <v>10000</v>
      </c>
      <c r="F3058" s="30">
        <f t="shared" ref="F3058:G3058" si="3048">SUM(F3059:F3060)</f>
        <v>0</v>
      </c>
      <c r="G3058" s="30">
        <f t="shared" si="3048"/>
        <v>0</v>
      </c>
      <c r="H3058" s="30">
        <f t="shared" ref="H3058" si="3049">SUM(H3059:H3060)</f>
        <v>0</v>
      </c>
      <c r="I3058" s="34">
        <v>3</v>
      </c>
      <c r="J3058" s="26"/>
    </row>
    <row r="3059" spans="1:10">
      <c r="A3059" s="212">
        <v>3831</v>
      </c>
      <c r="B3059" s="216" t="s">
        <v>122</v>
      </c>
      <c r="C3059" s="29">
        <v>10000</v>
      </c>
      <c r="D3059" s="175">
        <v>10000</v>
      </c>
      <c r="F3059" s="175"/>
      <c r="G3059" s="175"/>
      <c r="H3059" s="175"/>
      <c r="I3059" s="34">
        <v>4</v>
      </c>
      <c r="J3059" s="26"/>
    </row>
    <row r="3060" spans="1:10">
      <c r="A3060" s="212">
        <v>3833</v>
      </c>
      <c r="B3060" s="216" t="s">
        <v>229</v>
      </c>
      <c r="C3060" s="29"/>
      <c r="D3060" s="175">
        <v>0</v>
      </c>
      <c r="F3060" s="175"/>
      <c r="G3060" s="175"/>
      <c r="H3060" s="175"/>
      <c r="I3060" s="34">
        <v>4</v>
      </c>
      <c r="J3060" s="26"/>
    </row>
    <row r="3061" spans="1:10">
      <c r="A3061" s="206">
        <v>51</v>
      </c>
      <c r="B3061" s="207" t="s">
        <v>25</v>
      </c>
      <c r="C3061" s="31">
        <f t="shared" ref="C3061" si="3050">SUM(C3062+C3070+C3088)</f>
        <v>60600</v>
      </c>
      <c r="D3061" s="31">
        <v>68800</v>
      </c>
      <c r="F3061" s="31">
        <f t="shared" ref="F3061:G3061" si="3051">SUM(F3062+F3070+F3088)</f>
        <v>0</v>
      </c>
      <c r="G3061" s="31">
        <f t="shared" si="3051"/>
        <v>0</v>
      </c>
      <c r="H3061" s="31">
        <f t="shared" ref="H3061" si="3052">SUM(H3062+H3070+H3088)</f>
        <v>0</v>
      </c>
      <c r="I3061" s="34" t="s">
        <v>26</v>
      </c>
      <c r="J3061" s="26"/>
    </row>
    <row r="3062" spans="1:10">
      <c r="A3062" s="208">
        <v>31</v>
      </c>
      <c r="B3062" s="209" t="s">
        <v>44</v>
      </c>
      <c r="C3062" s="182">
        <f t="shared" ref="C3062" si="3053">SUM(C3063+C3065+C3067)</f>
        <v>29400</v>
      </c>
      <c r="D3062" s="32">
        <v>29400</v>
      </c>
      <c r="F3062" s="32">
        <f t="shared" ref="F3062:G3062" si="3054">SUM(F3063+F3065+F3067)</f>
        <v>0</v>
      </c>
      <c r="G3062" s="32">
        <f t="shared" si="3054"/>
        <v>0</v>
      </c>
      <c r="H3062" s="32">
        <f t="shared" ref="H3062" si="3055">SUM(H3063+H3065+H3067)</f>
        <v>0</v>
      </c>
      <c r="I3062" s="34">
        <v>2</v>
      </c>
      <c r="J3062" s="26"/>
    </row>
    <row r="3063" spans="1:10">
      <c r="A3063" s="210">
        <v>311</v>
      </c>
      <c r="B3063" s="211" t="s">
        <v>45</v>
      </c>
      <c r="C3063" s="30">
        <f t="shared" ref="C3063" si="3056">SUM(C3064)</f>
        <v>23500</v>
      </c>
      <c r="D3063" s="30">
        <v>23500</v>
      </c>
      <c r="F3063" s="30">
        <f t="shared" ref="F3063:H3063" si="3057">SUM(F3064)</f>
        <v>0</v>
      </c>
      <c r="G3063" s="30">
        <f t="shared" si="3057"/>
        <v>0</v>
      </c>
      <c r="H3063" s="30">
        <f t="shared" si="3057"/>
        <v>0</v>
      </c>
      <c r="I3063" s="34">
        <v>3</v>
      </c>
      <c r="J3063" s="26"/>
    </row>
    <row r="3064" spans="1:10">
      <c r="A3064" s="212">
        <v>3111</v>
      </c>
      <c r="B3064" s="216" t="s">
        <v>46</v>
      </c>
      <c r="C3064" s="29">
        <v>23500</v>
      </c>
      <c r="D3064" s="175">
        <v>23500</v>
      </c>
      <c r="F3064" s="175"/>
      <c r="G3064" s="175"/>
      <c r="H3064" s="175"/>
      <c r="I3064" s="34">
        <v>4</v>
      </c>
      <c r="J3064" s="26"/>
    </row>
    <row r="3065" spans="1:10">
      <c r="A3065" s="210">
        <v>312</v>
      </c>
      <c r="B3065" s="211" t="s">
        <v>67</v>
      </c>
      <c r="C3065" s="30">
        <f t="shared" ref="C3065" si="3058">SUM(C3066)</f>
        <v>2000</v>
      </c>
      <c r="D3065" s="30">
        <v>2000</v>
      </c>
      <c r="F3065" s="30">
        <f t="shared" ref="F3065:H3065" si="3059">SUM(F3066)</f>
        <v>0</v>
      </c>
      <c r="G3065" s="30">
        <f t="shared" si="3059"/>
        <v>0</v>
      </c>
      <c r="H3065" s="30">
        <f t="shared" si="3059"/>
        <v>0</v>
      </c>
      <c r="I3065" s="34">
        <v>3</v>
      </c>
      <c r="J3065" s="26"/>
    </row>
    <row r="3066" spans="1:10">
      <c r="A3066" s="212">
        <v>3121</v>
      </c>
      <c r="B3066" s="216" t="s">
        <v>67</v>
      </c>
      <c r="C3066" s="29">
        <v>2000</v>
      </c>
      <c r="D3066" s="175">
        <v>2000</v>
      </c>
      <c r="F3066" s="175"/>
      <c r="G3066" s="175"/>
      <c r="H3066" s="175"/>
      <c r="I3066" s="34">
        <v>4</v>
      </c>
      <c r="J3066" s="26"/>
    </row>
    <row r="3067" spans="1:10">
      <c r="A3067" s="210">
        <v>313</v>
      </c>
      <c r="B3067" s="211" t="s">
        <v>48</v>
      </c>
      <c r="C3067" s="30">
        <f t="shared" ref="C3067" si="3060">SUM(C3068:C3069)</f>
        <v>3900</v>
      </c>
      <c r="D3067" s="30">
        <v>3900</v>
      </c>
      <c r="F3067" s="30">
        <f t="shared" ref="F3067:G3067" si="3061">SUM(F3068:F3069)</f>
        <v>0</v>
      </c>
      <c r="G3067" s="30">
        <f t="shared" si="3061"/>
        <v>0</v>
      </c>
      <c r="H3067" s="30">
        <f t="shared" ref="H3067" si="3062">SUM(H3068:H3069)</f>
        <v>0</v>
      </c>
      <c r="I3067" s="34">
        <v>3</v>
      </c>
      <c r="J3067" s="26"/>
    </row>
    <row r="3068" spans="1:10">
      <c r="A3068" s="212">
        <v>3132</v>
      </c>
      <c r="B3068" s="216" t="s">
        <v>49</v>
      </c>
      <c r="C3068" s="29">
        <v>3900</v>
      </c>
      <c r="D3068" s="175">
        <v>3900</v>
      </c>
      <c r="F3068" s="175"/>
      <c r="G3068" s="175"/>
      <c r="H3068" s="175"/>
      <c r="I3068" s="34">
        <v>4</v>
      </c>
      <c r="J3068" s="26"/>
    </row>
    <row r="3069" spans="1:10" ht="28.5">
      <c r="A3069" s="212">
        <v>3133</v>
      </c>
      <c r="B3069" s="216" t="s">
        <v>119</v>
      </c>
      <c r="C3069" s="29"/>
      <c r="D3069" s="175">
        <v>0</v>
      </c>
      <c r="F3069" s="175"/>
      <c r="G3069" s="175"/>
      <c r="H3069" s="175"/>
      <c r="I3069" s="34">
        <v>4</v>
      </c>
      <c r="J3069" s="26"/>
    </row>
    <row r="3070" spans="1:10">
      <c r="A3070" s="208">
        <v>32</v>
      </c>
      <c r="B3070" s="209" t="s">
        <v>16</v>
      </c>
      <c r="C3070" s="182">
        <f t="shared" ref="C3070" si="3063">SUM(C3071+C3075+C3078+C3086)</f>
        <v>31200</v>
      </c>
      <c r="D3070" s="32">
        <v>39400</v>
      </c>
      <c r="F3070" s="32">
        <f t="shared" ref="F3070:G3070" si="3064">SUM(F3071+F3075+F3078+F3086)</f>
        <v>0</v>
      </c>
      <c r="G3070" s="32">
        <f t="shared" si="3064"/>
        <v>0</v>
      </c>
      <c r="H3070" s="32">
        <f t="shared" ref="H3070" si="3065">SUM(H3071+H3075+H3078+H3086)</f>
        <v>0</v>
      </c>
      <c r="I3070" s="34">
        <v>2</v>
      </c>
      <c r="J3070" s="26"/>
    </row>
    <row r="3071" spans="1:10">
      <c r="A3071" s="210">
        <v>321</v>
      </c>
      <c r="B3071" s="211" t="s">
        <v>27</v>
      </c>
      <c r="C3071" s="30">
        <f t="shared" ref="C3071" si="3066">SUM(C3072:C3074)</f>
        <v>26000</v>
      </c>
      <c r="D3071" s="30">
        <v>26000</v>
      </c>
      <c r="F3071" s="30">
        <f t="shared" ref="F3071:G3071" si="3067">SUM(F3072:F3074)</f>
        <v>0</v>
      </c>
      <c r="G3071" s="30">
        <f t="shared" si="3067"/>
        <v>0</v>
      </c>
      <c r="H3071" s="30">
        <f t="shared" ref="H3071" si="3068">SUM(H3072:H3074)</f>
        <v>0</v>
      </c>
      <c r="I3071" s="34">
        <v>3</v>
      </c>
      <c r="J3071" s="26"/>
    </row>
    <row r="3072" spans="1:10">
      <c r="A3072" s="212">
        <v>3211</v>
      </c>
      <c r="B3072" s="216" t="s">
        <v>28</v>
      </c>
      <c r="C3072" s="29">
        <v>15000</v>
      </c>
      <c r="D3072" s="175">
        <v>15000</v>
      </c>
      <c r="F3072" s="175"/>
      <c r="G3072" s="175"/>
      <c r="H3072" s="175"/>
      <c r="I3072" s="34">
        <v>4</v>
      </c>
      <c r="J3072" s="26"/>
    </row>
    <row r="3073" spans="1:10" ht="28.5">
      <c r="A3073" s="212">
        <v>3212</v>
      </c>
      <c r="B3073" s="216" t="s">
        <v>50</v>
      </c>
      <c r="C3073" s="29">
        <v>9000</v>
      </c>
      <c r="D3073" s="175">
        <v>9000</v>
      </c>
      <c r="F3073" s="175"/>
      <c r="G3073" s="175"/>
      <c r="H3073" s="175"/>
      <c r="I3073" s="34">
        <v>4</v>
      </c>
      <c r="J3073" s="26"/>
    </row>
    <row r="3074" spans="1:10">
      <c r="A3074" s="212">
        <v>3213</v>
      </c>
      <c r="B3074" s="216" t="s">
        <v>238</v>
      </c>
      <c r="C3074" s="29">
        <v>2000</v>
      </c>
      <c r="D3074" s="175">
        <v>2000</v>
      </c>
      <c r="F3074" s="175"/>
      <c r="G3074" s="175"/>
      <c r="H3074" s="175"/>
      <c r="I3074" s="34">
        <v>4</v>
      </c>
      <c r="J3074" s="26"/>
    </row>
    <row r="3075" spans="1:10">
      <c r="A3075" s="210">
        <v>322</v>
      </c>
      <c r="B3075" s="211" t="s">
        <v>42</v>
      </c>
      <c r="C3075" s="30">
        <f t="shared" ref="C3075" si="3069">SUM(C3076:C3077)</f>
        <v>1300</v>
      </c>
      <c r="D3075" s="30">
        <v>2300</v>
      </c>
      <c r="F3075" s="30">
        <f t="shared" ref="F3075:G3075" si="3070">SUM(F3076:F3077)</f>
        <v>0</v>
      </c>
      <c r="G3075" s="30">
        <f t="shared" si="3070"/>
        <v>0</v>
      </c>
      <c r="H3075" s="30">
        <f t="shared" ref="H3075" si="3071">SUM(H3076:H3077)</f>
        <v>0</v>
      </c>
      <c r="I3075" s="34">
        <v>3</v>
      </c>
      <c r="J3075" s="26"/>
    </row>
    <row r="3076" spans="1:10">
      <c r="A3076" s="212">
        <v>3221</v>
      </c>
      <c r="B3076" s="216" t="s">
        <v>43</v>
      </c>
      <c r="C3076" s="29">
        <v>1300</v>
      </c>
      <c r="D3076" s="175">
        <v>1300</v>
      </c>
      <c r="F3076" s="175"/>
      <c r="G3076" s="175"/>
      <c r="H3076" s="175"/>
      <c r="I3076" s="34">
        <v>4</v>
      </c>
      <c r="J3076" s="26"/>
    </row>
    <row r="3077" spans="1:10">
      <c r="A3077" s="212">
        <v>3223</v>
      </c>
      <c r="B3077" s="216" t="s">
        <v>109</v>
      </c>
      <c r="C3077" s="29"/>
      <c r="D3077" s="175">
        <v>1000</v>
      </c>
      <c r="F3077" s="175"/>
      <c r="G3077" s="175"/>
      <c r="H3077" s="175"/>
      <c r="I3077" s="34">
        <v>4</v>
      </c>
      <c r="J3077" s="26"/>
    </row>
    <row r="3078" spans="1:10">
      <c r="A3078" s="210">
        <v>323</v>
      </c>
      <c r="B3078" s="211" t="s">
        <v>17</v>
      </c>
      <c r="C3078" s="30">
        <f t="shared" ref="C3078" si="3072">SUM(C3079:C3085)</f>
        <v>1300</v>
      </c>
      <c r="D3078" s="30">
        <v>8500</v>
      </c>
      <c r="F3078" s="30">
        <f t="shared" ref="F3078:G3078" si="3073">SUM(F3079:F3085)</f>
        <v>0</v>
      </c>
      <c r="G3078" s="30">
        <f t="shared" si="3073"/>
        <v>0</v>
      </c>
      <c r="H3078" s="30">
        <f t="shared" ref="H3078" si="3074">SUM(H3079:H3085)</f>
        <v>0</v>
      </c>
      <c r="I3078" s="34">
        <v>3</v>
      </c>
      <c r="J3078" s="26"/>
    </row>
    <row r="3079" spans="1:10">
      <c r="A3079" s="212">
        <v>3231</v>
      </c>
      <c r="B3079" s="216" t="s">
        <v>18</v>
      </c>
      <c r="C3079" s="29"/>
      <c r="D3079" s="175">
        <v>500</v>
      </c>
      <c r="F3079" s="175"/>
      <c r="G3079" s="175"/>
      <c r="H3079" s="175"/>
      <c r="I3079" s="34">
        <v>4</v>
      </c>
      <c r="J3079" s="26"/>
    </row>
    <row r="3080" spans="1:10">
      <c r="A3080" s="212">
        <v>3232</v>
      </c>
      <c r="B3080" s="216" t="s">
        <v>105</v>
      </c>
      <c r="C3080" s="29"/>
      <c r="D3080" s="175">
        <v>0</v>
      </c>
      <c r="F3080" s="175"/>
      <c r="G3080" s="175"/>
      <c r="H3080" s="175"/>
      <c r="I3080" s="34">
        <v>4</v>
      </c>
      <c r="J3080" s="26"/>
    </row>
    <row r="3081" spans="1:10">
      <c r="A3081" s="212">
        <v>3233</v>
      </c>
      <c r="B3081" s="216" t="s">
        <v>19</v>
      </c>
      <c r="C3081" s="29">
        <v>1000</v>
      </c>
      <c r="D3081" s="175">
        <v>1000</v>
      </c>
      <c r="F3081" s="175"/>
      <c r="G3081" s="175"/>
      <c r="H3081" s="175"/>
      <c r="I3081" s="34">
        <v>4</v>
      </c>
      <c r="J3081" s="26"/>
    </row>
    <row r="3082" spans="1:10">
      <c r="A3082" s="212">
        <v>3234</v>
      </c>
      <c r="B3082" s="216" t="s">
        <v>111</v>
      </c>
      <c r="C3082" s="29"/>
      <c r="D3082" s="175">
        <v>1000</v>
      </c>
      <c r="F3082" s="175"/>
      <c r="G3082" s="175"/>
      <c r="H3082" s="175"/>
      <c r="I3082" s="34">
        <v>4</v>
      </c>
      <c r="J3082" s="26"/>
    </row>
    <row r="3083" spans="1:10">
      <c r="A3083" s="212">
        <v>3237</v>
      </c>
      <c r="B3083" s="216" t="s">
        <v>20</v>
      </c>
      <c r="C3083" s="29"/>
      <c r="D3083" s="175">
        <v>5700</v>
      </c>
      <c r="F3083" s="175"/>
      <c r="G3083" s="175"/>
      <c r="H3083" s="175"/>
      <c r="I3083" s="34">
        <v>4</v>
      </c>
      <c r="J3083" s="26"/>
    </row>
    <row r="3084" spans="1:10">
      <c r="A3084" s="212">
        <v>3238</v>
      </c>
      <c r="B3084" s="216" t="s">
        <v>51</v>
      </c>
      <c r="C3084" s="29"/>
      <c r="D3084" s="175">
        <v>0</v>
      </c>
      <c r="F3084" s="175"/>
      <c r="G3084" s="175"/>
      <c r="H3084" s="175"/>
      <c r="I3084" s="34">
        <v>4</v>
      </c>
      <c r="J3084" s="26"/>
    </row>
    <row r="3085" spans="1:10">
      <c r="A3085" s="212">
        <v>3239</v>
      </c>
      <c r="B3085" s="216" t="s">
        <v>21</v>
      </c>
      <c r="C3085" s="29">
        <v>300</v>
      </c>
      <c r="D3085" s="175">
        <v>300</v>
      </c>
      <c r="F3085" s="175"/>
      <c r="G3085" s="175"/>
      <c r="H3085" s="175"/>
      <c r="I3085" s="34">
        <v>4</v>
      </c>
      <c r="J3085" s="26"/>
    </row>
    <row r="3086" spans="1:10">
      <c r="A3086" s="210">
        <v>329</v>
      </c>
      <c r="B3086" s="211" t="s">
        <v>23</v>
      </c>
      <c r="C3086" s="30">
        <f t="shared" ref="C3086" si="3075">SUM(C3087)</f>
        <v>2600</v>
      </c>
      <c r="D3086" s="30">
        <v>2600</v>
      </c>
      <c r="F3086" s="30">
        <f t="shared" ref="F3086:H3086" si="3076">SUM(F3087)</f>
        <v>0</v>
      </c>
      <c r="G3086" s="30">
        <f t="shared" si="3076"/>
        <v>0</v>
      </c>
      <c r="H3086" s="30">
        <f t="shared" si="3076"/>
        <v>0</v>
      </c>
      <c r="I3086" s="34">
        <v>3</v>
      </c>
      <c r="J3086" s="26"/>
    </row>
    <row r="3087" spans="1:10">
      <c r="A3087" s="212">
        <v>3293</v>
      </c>
      <c r="B3087" s="216" t="s">
        <v>29</v>
      </c>
      <c r="C3087" s="29">
        <v>2600</v>
      </c>
      <c r="D3087" s="175">
        <v>2600</v>
      </c>
      <c r="F3087" s="175"/>
      <c r="G3087" s="175"/>
      <c r="H3087" s="175"/>
      <c r="I3087" s="34">
        <v>4</v>
      </c>
      <c r="J3087" s="26"/>
    </row>
    <row r="3088" spans="1:10" ht="28.5">
      <c r="A3088" s="208">
        <v>42</v>
      </c>
      <c r="B3088" s="209" t="s">
        <v>30</v>
      </c>
      <c r="C3088" s="182"/>
      <c r="D3088" s="32"/>
      <c r="F3088" s="32"/>
      <c r="G3088" s="32"/>
      <c r="H3088" s="32"/>
      <c r="I3088" s="34">
        <v>2</v>
      </c>
      <c r="J3088" s="26"/>
    </row>
    <row r="3089" spans="1:10">
      <c r="A3089" s="210">
        <v>422</v>
      </c>
      <c r="B3089" s="211" t="s">
        <v>57</v>
      </c>
      <c r="C3089" s="30">
        <f t="shared" ref="C3089" si="3077">SUM(C3090)</f>
        <v>0</v>
      </c>
      <c r="D3089" s="30">
        <v>0</v>
      </c>
      <c r="F3089" s="30">
        <f t="shared" ref="F3089:H3089" si="3078">SUM(F3090)</f>
        <v>0</v>
      </c>
      <c r="G3089" s="30">
        <f t="shared" si="3078"/>
        <v>0</v>
      </c>
      <c r="H3089" s="30">
        <f t="shared" si="3078"/>
        <v>0</v>
      </c>
      <c r="I3089" s="34">
        <v>3</v>
      </c>
      <c r="J3089" s="26"/>
    </row>
    <row r="3090" spans="1:10">
      <c r="A3090" s="212">
        <v>4221</v>
      </c>
      <c r="B3090" s="216" t="s">
        <v>65</v>
      </c>
      <c r="C3090" s="29"/>
      <c r="D3090" s="175">
        <v>0</v>
      </c>
      <c r="F3090" s="175"/>
      <c r="G3090" s="175"/>
      <c r="H3090" s="175"/>
      <c r="I3090" s="34">
        <v>4</v>
      </c>
      <c r="J3090" s="26"/>
    </row>
    <row r="3091" spans="1:10">
      <c r="A3091" s="206">
        <v>52</v>
      </c>
      <c r="B3091" s="207" t="s">
        <v>52</v>
      </c>
      <c r="C3091" s="31">
        <f t="shared" ref="C3091" si="3079">SUM(C3092+C3102+C3121+C3124+C3127+C3133)</f>
        <v>796457</v>
      </c>
      <c r="D3091" s="31">
        <v>11582970</v>
      </c>
      <c r="F3091" s="31">
        <f t="shared" ref="F3091:G3091" si="3080">SUM(F3092+F3102+F3121+F3124+F3127+F3133)</f>
        <v>0</v>
      </c>
      <c r="G3091" s="31">
        <f t="shared" si="3080"/>
        <v>0</v>
      </c>
      <c r="H3091" s="31">
        <f t="shared" ref="H3091" si="3081">SUM(H3092+H3102+H3121+H3124+H3127+H3133)</f>
        <v>0</v>
      </c>
      <c r="I3091" s="34" t="s">
        <v>53</v>
      </c>
      <c r="J3091" s="240"/>
    </row>
    <row r="3092" spans="1:10">
      <c r="A3092" s="208">
        <v>31</v>
      </c>
      <c r="B3092" s="209" t="s">
        <v>44</v>
      </c>
      <c r="C3092" s="182">
        <f t="shared" ref="C3092" si="3082">SUM(C3093+C3097+C3099)</f>
        <v>759857</v>
      </c>
      <c r="D3092" s="32">
        <v>837057</v>
      </c>
      <c r="F3092" s="32">
        <f t="shared" ref="F3092:G3092" si="3083">SUM(F3093+F3097+F3099)</f>
        <v>0</v>
      </c>
      <c r="G3092" s="32">
        <f t="shared" si="3083"/>
        <v>0</v>
      </c>
      <c r="H3092" s="32">
        <f t="shared" ref="H3092" si="3084">SUM(H3093+H3097+H3099)</f>
        <v>0</v>
      </c>
      <c r="I3092" s="34">
        <v>2</v>
      </c>
      <c r="J3092" s="26"/>
    </row>
    <row r="3093" spans="1:10">
      <c r="A3093" s="210">
        <v>311</v>
      </c>
      <c r="B3093" s="211" t="s">
        <v>45</v>
      </c>
      <c r="C3093" s="30">
        <f t="shared" ref="C3093" si="3085">SUM(C3094:C3096)</f>
        <v>655371</v>
      </c>
      <c r="D3093" s="30">
        <v>725371</v>
      </c>
      <c r="F3093" s="30">
        <f t="shared" ref="F3093:G3093" si="3086">SUM(F3094:F3096)</f>
        <v>0</v>
      </c>
      <c r="G3093" s="30">
        <f t="shared" si="3086"/>
        <v>0</v>
      </c>
      <c r="H3093" s="30">
        <f t="shared" ref="H3093" si="3087">SUM(H3094:H3096)</f>
        <v>0</v>
      </c>
      <c r="I3093" s="34">
        <v>3</v>
      </c>
      <c r="J3093" s="26"/>
    </row>
    <row r="3094" spans="1:10">
      <c r="A3094" s="212">
        <v>3111</v>
      </c>
      <c r="B3094" s="216" t="s">
        <v>46</v>
      </c>
      <c r="C3094" s="29">
        <v>455371</v>
      </c>
      <c r="D3094" s="175">
        <v>455371</v>
      </c>
      <c r="F3094" s="175"/>
      <c r="G3094" s="175"/>
      <c r="H3094" s="175"/>
      <c r="I3094" s="34">
        <v>4</v>
      </c>
      <c r="J3094" s="26"/>
    </row>
    <row r="3095" spans="1:10">
      <c r="A3095" s="212">
        <v>3113</v>
      </c>
      <c r="B3095" s="216" t="s">
        <v>202</v>
      </c>
      <c r="C3095" s="29"/>
      <c r="D3095" s="175">
        <v>0</v>
      </c>
      <c r="F3095" s="175"/>
      <c r="G3095" s="175"/>
      <c r="H3095" s="175"/>
      <c r="I3095" s="34">
        <v>4</v>
      </c>
      <c r="J3095" s="26"/>
    </row>
    <row r="3096" spans="1:10">
      <c r="A3096" s="212">
        <v>3114</v>
      </c>
      <c r="B3096" s="216" t="s">
        <v>47</v>
      </c>
      <c r="C3096" s="29">
        <v>200000</v>
      </c>
      <c r="D3096" s="175">
        <v>270000</v>
      </c>
      <c r="F3096" s="175"/>
      <c r="G3096" s="175"/>
      <c r="H3096" s="175"/>
      <c r="I3096" s="34">
        <v>4</v>
      </c>
      <c r="J3096" s="26"/>
    </row>
    <row r="3097" spans="1:10">
      <c r="A3097" s="210">
        <v>312</v>
      </c>
      <c r="B3097" s="211" t="s">
        <v>67</v>
      </c>
      <c r="C3097" s="30">
        <f t="shared" ref="C3097" si="3088">C3098</f>
        <v>0</v>
      </c>
      <c r="D3097" s="30">
        <v>0</v>
      </c>
      <c r="F3097" s="30">
        <f t="shared" ref="F3097:H3097" si="3089">F3098</f>
        <v>0</v>
      </c>
      <c r="G3097" s="30">
        <f t="shared" si="3089"/>
        <v>0</v>
      </c>
      <c r="H3097" s="30">
        <f t="shared" si="3089"/>
        <v>0</v>
      </c>
      <c r="I3097" s="34">
        <v>3</v>
      </c>
      <c r="J3097" s="26"/>
    </row>
    <row r="3098" spans="1:10">
      <c r="A3098" s="212">
        <v>3121</v>
      </c>
      <c r="B3098" s="216" t="s">
        <v>67</v>
      </c>
      <c r="C3098" s="29"/>
      <c r="D3098" s="175">
        <v>0</v>
      </c>
      <c r="F3098" s="175"/>
      <c r="G3098" s="175"/>
      <c r="H3098" s="175"/>
      <c r="I3098" s="34">
        <v>4</v>
      </c>
      <c r="J3098" s="26"/>
    </row>
    <row r="3099" spans="1:10">
      <c r="A3099" s="210">
        <v>313</v>
      </c>
      <c r="B3099" s="211" t="s">
        <v>48</v>
      </c>
      <c r="C3099" s="30">
        <f t="shared" ref="C3099" si="3090">SUM(C3100:C3101)</f>
        <v>104486</v>
      </c>
      <c r="D3099" s="30">
        <v>111686</v>
      </c>
      <c r="F3099" s="30">
        <f t="shared" ref="F3099:G3099" si="3091">SUM(F3100:F3101)</f>
        <v>0</v>
      </c>
      <c r="G3099" s="30">
        <f t="shared" si="3091"/>
        <v>0</v>
      </c>
      <c r="H3099" s="30">
        <f t="shared" ref="H3099" si="3092">SUM(H3100:H3101)</f>
        <v>0</v>
      </c>
      <c r="I3099" s="34">
        <v>3</v>
      </c>
      <c r="J3099" s="26"/>
    </row>
    <row r="3100" spans="1:10">
      <c r="A3100" s="212">
        <v>3132</v>
      </c>
      <c r="B3100" s="216" t="s">
        <v>49</v>
      </c>
      <c r="C3100" s="29">
        <v>104486</v>
      </c>
      <c r="D3100" s="175">
        <v>111686</v>
      </c>
      <c r="F3100" s="175"/>
      <c r="G3100" s="175"/>
      <c r="H3100" s="175"/>
      <c r="I3100" s="34">
        <v>4</v>
      </c>
      <c r="J3100" s="26"/>
    </row>
    <row r="3101" spans="1:10" ht="28.5">
      <c r="A3101" s="212">
        <v>3133</v>
      </c>
      <c r="B3101" s="216" t="s">
        <v>119</v>
      </c>
      <c r="C3101" s="29"/>
      <c r="D3101" s="175">
        <v>0</v>
      </c>
      <c r="F3101" s="175"/>
      <c r="G3101" s="175"/>
      <c r="H3101" s="175"/>
      <c r="I3101" s="34">
        <v>4</v>
      </c>
      <c r="J3101" s="26"/>
    </row>
    <row r="3102" spans="1:10">
      <c r="A3102" s="208">
        <v>32</v>
      </c>
      <c r="B3102" s="209" t="s">
        <v>16</v>
      </c>
      <c r="C3102" s="182">
        <f t="shared" ref="C3102" si="3093">SUM(C3103+C3108+C3113+C3119)</f>
        <v>36600</v>
      </c>
      <c r="D3102" s="32">
        <v>10745913</v>
      </c>
      <c r="F3102" s="32">
        <f t="shared" ref="F3102:G3102" si="3094">SUM(F3103+F3108+F3113+F3119)</f>
        <v>0</v>
      </c>
      <c r="G3102" s="32">
        <f t="shared" si="3094"/>
        <v>0</v>
      </c>
      <c r="H3102" s="32">
        <f t="shared" ref="H3102" si="3095">SUM(H3103+H3108+H3113+H3119)</f>
        <v>0</v>
      </c>
      <c r="I3102" s="34">
        <v>2</v>
      </c>
      <c r="J3102" s="26"/>
    </row>
    <row r="3103" spans="1:10">
      <c r="A3103" s="210">
        <v>321</v>
      </c>
      <c r="B3103" s="211" t="s">
        <v>27</v>
      </c>
      <c r="C3103" s="30">
        <f t="shared" ref="C3103" si="3096">SUM(C3105:C3107)</f>
        <v>31000</v>
      </c>
      <c r="D3103" s="30">
        <v>40000</v>
      </c>
      <c r="F3103" s="30">
        <f t="shared" ref="F3103:G3103" si="3097">SUM(F3104:F3107)</f>
        <v>0</v>
      </c>
      <c r="G3103" s="30">
        <f t="shared" si="3097"/>
        <v>0</v>
      </c>
      <c r="H3103" s="30">
        <f t="shared" ref="H3103" si="3098">SUM(H3104:H3107)</f>
        <v>0</v>
      </c>
      <c r="I3103" s="34">
        <v>3</v>
      </c>
      <c r="J3103" s="26"/>
    </row>
    <row r="3104" spans="1:10">
      <c r="A3104" s="248">
        <v>3211</v>
      </c>
      <c r="B3104" s="216" t="s">
        <v>28</v>
      </c>
      <c r="C3104" s="337"/>
      <c r="D3104" s="337">
        <v>3000</v>
      </c>
      <c r="F3104" s="337"/>
      <c r="G3104" s="337"/>
      <c r="H3104" s="337"/>
      <c r="I3104" s="73">
        <v>4</v>
      </c>
      <c r="J3104" s="228"/>
    </row>
    <row r="3105" spans="1:10" ht="28.5">
      <c r="A3105" s="212">
        <v>3212</v>
      </c>
      <c r="B3105" s="216" t="s">
        <v>50</v>
      </c>
      <c r="C3105" s="29">
        <v>31000</v>
      </c>
      <c r="D3105" s="175">
        <v>31000</v>
      </c>
      <c r="F3105" s="175"/>
      <c r="G3105" s="175"/>
      <c r="H3105" s="175"/>
      <c r="I3105" s="34">
        <v>4</v>
      </c>
      <c r="J3105" s="26"/>
    </row>
    <row r="3106" spans="1:10">
      <c r="A3106" s="212">
        <v>3213</v>
      </c>
      <c r="B3106" s="216" t="s">
        <v>54</v>
      </c>
      <c r="C3106" s="39"/>
      <c r="D3106" s="636">
        <v>6000</v>
      </c>
      <c r="F3106" s="636"/>
      <c r="G3106" s="636"/>
      <c r="H3106" s="636"/>
      <c r="I3106" s="73">
        <v>4</v>
      </c>
      <c r="J3106" s="228"/>
    </row>
    <row r="3107" spans="1:10">
      <c r="A3107" s="212">
        <v>3214</v>
      </c>
      <c r="B3107" s="216" t="s">
        <v>108</v>
      </c>
      <c r="C3107" s="29"/>
      <c r="D3107" s="175">
        <v>0</v>
      </c>
      <c r="F3107" s="175"/>
      <c r="G3107" s="175"/>
      <c r="H3107" s="175"/>
      <c r="I3107" s="34">
        <v>4</v>
      </c>
      <c r="J3107" s="26"/>
    </row>
    <row r="3108" spans="1:10">
      <c r="A3108" s="210">
        <v>322</v>
      </c>
      <c r="B3108" s="211" t="s">
        <v>42</v>
      </c>
      <c r="C3108" s="30">
        <f t="shared" ref="C3108" si="3099">SUM(C3109:C3112)</f>
        <v>0</v>
      </c>
      <c r="D3108" s="30">
        <v>10705913</v>
      </c>
      <c r="F3108" s="30">
        <f t="shared" ref="F3108:G3108" si="3100">SUM(F3109:F3112)</f>
        <v>0</v>
      </c>
      <c r="G3108" s="30">
        <f t="shared" si="3100"/>
        <v>0</v>
      </c>
      <c r="H3108" s="30">
        <f t="shared" ref="H3108" si="3101">SUM(H3109:H3112)</f>
        <v>0</v>
      </c>
      <c r="I3108" s="34">
        <v>3</v>
      </c>
      <c r="J3108" s="26"/>
    </row>
    <row r="3109" spans="1:10">
      <c r="A3109" s="212">
        <v>3222</v>
      </c>
      <c r="B3109" s="216" t="s">
        <v>91</v>
      </c>
      <c r="C3109" s="29"/>
      <c r="D3109" s="175">
        <v>10705913</v>
      </c>
      <c r="F3109" s="175"/>
      <c r="G3109" s="175"/>
      <c r="H3109" s="175"/>
      <c r="I3109" s="34">
        <v>4</v>
      </c>
      <c r="J3109" s="26"/>
    </row>
    <row r="3110" spans="1:10">
      <c r="A3110" s="212">
        <v>3223</v>
      </c>
      <c r="B3110" s="216" t="s">
        <v>109</v>
      </c>
      <c r="C3110" s="29"/>
      <c r="D3110" s="175">
        <v>0</v>
      </c>
      <c r="F3110" s="175"/>
      <c r="G3110" s="175"/>
      <c r="H3110" s="175"/>
      <c r="I3110" s="34">
        <v>4</v>
      </c>
      <c r="J3110" s="26"/>
    </row>
    <row r="3111" spans="1:10" ht="28.5">
      <c r="A3111" s="212">
        <v>3224</v>
      </c>
      <c r="B3111" s="216" t="s">
        <v>110</v>
      </c>
      <c r="C3111" s="29"/>
      <c r="D3111" s="175">
        <v>0</v>
      </c>
      <c r="F3111" s="175"/>
      <c r="G3111" s="175"/>
      <c r="H3111" s="175"/>
      <c r="I3111" s="34">
        <v>4</v>
      </c>
      <c r="J3111" s="26"/>
    </row>
    <row r="3112" spans="1:10">
      <c r="A3112" s="212">
        <v>3225</v>
      </c>
      <c r="B3112" s="216" t="s">
        <v>92</v>
      </c>
      <c r="C3112" s="29"/>
      <c r="D3112" s="175">
        <v>0</v>
      </c>
      <c r="F3112" s="175"/>
      <c r="G3112" s="175"/>
      <c r="H3112" s="175"/>
      <c r="I3112" s="34">
        <v>4</v>
      </c>
      <c r="J3112" s="26"/>
    </row>
    <row r="3113" spans="1:10">
      <c r="A3113" s="210">
        <v>323</v>
      </c>
      <c r="B3113" s="211" t="s">
        <v>17</v>
      </c>
      <c r="C3113" s="30">
        <f t="shared" ref="C3113" si="3102">SUM(C3114:C3118)</f>
        <v>5600</v>
      </c>
      <c r="D3113" s="30">
        <v>0</v>
      </c>
      <c r="F3113" s="30">
        <f t="shared" ref="F3113:G3113" si="3103">SUM(F3114:F3118)</f>
        <v>0</v>
      </c>
      <c r="G3113" s="30">
        <f t="shared" si="3103"/>
        <v>0</v>
      </c>
      <c r="H3113" s="30">
        <f t="shared" ref="H3113" si="3104">SUM(H3114:H3118)</f>
        <v>0</v>
      </c>
      <c r="I3113" s="34">
        <v>3</v>
      </c>
      <c r="J3113" s="26"/>
    </row>
    <row r="3114" spans="1:10">
      <c r="A3114" s="212">
        <v>3231</v>
      </c>
      <c r="B3114" s="216" t="s">
        <v>18</v>
      </c>
      <c r="C3114" s="29"/>
      <c r="D3114" s="175">
        <v>0</v>
      </c>
      <c r="F3114" s="175"/>
      <c r="G3114" s="175"/>
      <c r="H3114" s="175"/>
      <c r="I3114" s="34">
        <v>4</v>
      </c>
      <c r="J3114" s="26"/>
    </row>
    <row r="3115" spans="1:10">
      <c r="A3115" s="212">
        <v>3232</v>
      </c>
      <c r="B3115" s="216" t="s">
        <v>105</v>
      </c>
      <c r="C3115" s="29"/>
      <c r="D3115" s="175">
        <v>0</v>
      </c>
      <c r="F3115" s="175"/>
      <c r="G3115" s="175"/>
      <c r="H3115" s="175"/>
      <c r="I3115" s="34">
        <v>4</v>
      </c>
      <c r="J3115" s="26"/>
    </row>
    <row r="3116" spans="1:10">
      <c r="A3116" s="212">
        <v>3234</v>
      </c>
      <c r="B3116" s="216" t="s">
        <v>111</v>
      </c>
      <c r="C3116" s="29"/>
      <c r="D3116" s="175">
        <v>0</v>
      </c>
      <c r="F3116" s="175"/>
      <c r="G3116" s="175"/>
      <c r="H3116" s="175"/>
      <c r="I3116" s="34">
        <v>4</v>
      </c>
      <c r="J3116" s="26"/>
    </row>
    <row r="3117" spans="1:10">
      <c r="A3117" s="212">
        <v>3237</v>
      </c>
      <c r="B3117" s="216" t="s">
        <v>20</v>
      </c>
      <c r="C3117" s="29">
        <v>5600</v>
      </c>
      <c r="D3117" s="175">
        <v>0</v>
      </c>
      <c r="F3117" s="175"/>
      <c r="G3117" s="175"/>
      <c r="H3117" s="175"/>
      <c r="I3117" s="34">
        <v>4</v>
      </c>
      <c r="J3117" s="26"/>
    </row>
    <row r="3118" spans="1:10">
      <c r="A3118" s="212">
        <v>3239</v>
      </c>
      <c r="B3118" s="216" t="s">
        <v>21</v>
      </c>
      <c r="C3118" s="29"/>
      <c r="D3118" s="175">
        <v>0</v>
      </c>
      <c r="F3118" s="175"/>
      <c r="G3118" s="175"/>
      <c r="H3118" s="175"/>
      <c r="I3118" s="34">
        <v>4</v>
      </c>
      <c r="J3118" s="26"/>
    </row>
    <row r="3119" spans="1:10" ht="28.5">
      <c r="A3119" s="210">
        <v>324</v>
      </c>
      <c r="B3119" s="211" t="s">
        <v>22</v>
      </c>
      <c r="C3119" s="30">
        <f t="shared" ref="C3119" si="3105">SUM(C3120)</f>
        <v>0</v>
      </c>
      <c r="D3119" s="30">
        <v>0</v>
      </c>
      <c r="F3119" s="30">
        <f t="shared" ref="F3119:H3119" si="3106">SUM(F3120)</f>
        <v>0</v>
      </c>
      <c r="G3119" s="30">
        <f t="shared" si="3106"/>
        <v>0</v>
      </c>
      <c r="H3119" s="30">
        <f t="shared" si="3106"/>
        <v>0</v>
      </c>
      <c r="I3119" s="34">
        <v>3</v>
      </c>
      <c r="J3119" s="26"/>
    </row>
    <row r="3120" spans="1:10" ht="28.5">
      <c r="A3120" s="212">
        <v>3241</v>
      </c>
      <c r="B3120" s="216" t="s">
        <v>22</v>
      </c>
      <c r="C3120" s="29"/>
      <c r="D3120" s="175">
        <v>0</v>
      </c>
      <c r="F3120" s="175"/>
      <c r="G3120" s="175"/>
      <c r="H3120" s="175"/>
      <c r="I3120" s="34">
        <v>4</v>
      </c>
      <c r="J3120" s="26"/>
    </row>
    <row r="3121" spans="1:10">
      <c r="A3121" s="208">
        <v>34</v>
      </c>
      <c r="B3121" s="209" t="s">
        <v>114</v>
      </c>
      <c r="C3121" s="182">
        <f t="shared" ref="C3121:C3122" si="3107">SUM(C3122)</f>
        <v>0</v>
      </c>
      <c r="D3121" s="32">
        <v>0</v>
      </c>
      <c r="F3121" s="32">
        <f t="shared" ref="F3121:H3122" si="3108">SUM(F3122)</f>
        <v>0</v>
      </c>
      <c r="G3121" s="32">
        <f t="shared" si="3108"/>
        <v>0</v>
      </c>
      <c r="H3121" s="32">
        <f t="shared" si="3108"/>
        <v>0</v>
      </c>
      <c r="I3121" s="34">
        <v>2</v>
      </c>
      <c r="J3121" s="26"/>
    </row>
    <row r="3122" spans="1:10">
      <c r="A3122" s="210">
        <v>343</v>
      </c>
      <c r="B3122" s="211" t="s">
        <v>115</v>
      </c>
      <c r="C3122" s="30">
        <f t="shared" si="3107"/>
        <v>0</v>
      </c>
      <c r="D3122" s="30">
        <v>0</v>
      </c>
      <c r="F3122" s="30">
        <f t="shared" si="3108"/>
        <v>0</v>
      </c>
      <c r="G3122" s="30">
        <f t="shared" si="3108"/>
        <v>0</v>
      </c>
      <c r="H3122" s="30">
        <f t="shared" si="3108"/>
        <v>0</v>
      </c>
      <c r="I3122" s="34">
        <v>3</v>
      </c>
      <c r="J3122" s="26"/>
    </row>
    <row r="3123" spans="1:10">
      <c r="A3123" s="212">
        <v>3433</v>
      </c>
      <c r="B3123" s="216" t="s">
        <v>117</v>
      </c>
      <c r="C3123" s="29"/>
      <c r="D3123" s="175">
        <v>0</v>
      </c>
      <c r="F3123" s="175"/>
      <c r="G3123" s="175"/>
      <c r="H3123" s="175"/>
      <c r="I3123" s="34">
        <v>4</v>
      </c>
      <c r="J3123" s="26"/>
    </row>
    <row r="3124" spans="1:10" ht="28.5">
      <c r="A3124" s="208">
        <v>41</v>
      </c>
      <c r="B3124" s="209" t="s">
        <v>70</v>
      </c>
      <c r="C3124" s="182">
        <f t="shared" ref="C3124:C3125" si="3109">SUM(C3125)</f>
        <v>0</v>
      </c>
      <c r="D3124" s="32">
        <v>0</v>
      </c>
      <c r="F3124" s="32">
        <f t="shared" ref="F3124:H3125" si="3110">SUM(F3125)</f>
        <v>0</v>
      </c>
      <c r="G3124" s="32">
        <f t="shared" si="3110"/>
        <v>0</v>
      </c>
      <c r="H3124" s="32">
        <f t="shared" si="3110"/>
        <v>0</v>
      </c>
      <c r="I3124" s="34">
        <v>2</v>
      </c>
      <c r="J3124" s="26"/>
    </row>
    <row r="3125" spans="1:10">
      <c r="A3125" s="210">
        <v>412</v>
      </c>
      <c r="B3125" s="211" t="s">
        <v>71</v>
      </c>
      <c r="C3125" s="30">
        <f t="shared" si="3109"/>
        <v>0</v>
      </c>
      <c r="D3125" s="30">
        <v>0</v>
      </c>
      <c r="F3125" s="30">
        <f t="shared" si="3110"/>
        <v>0</v>
      </c>
      <c r="G3125" s="30">
        <f t="shared" si="3110"/>
        <v>0</v>
      </c>
      <c r="H3125" s="30">
        <f t="shared" si="3110"/>
        <v>0</v>
      </c>
      <c r="I3125" s="34">
        <v>3</v>
      </c>
      <c r="J3125" s="26"/>
    </row>
    <row r="3126" spans="1:10">
      <c r="A3126" s="212">
        <v>4124</v>
      </c>
      <c r="B3126" s="216" t="s">
        <v>130</v>
      </c>
      <c r="C3126" s="29"/>
      <c r="D3126" s="175">
        <v>0</v>
      </c>
      <c r="F3126" s="175"/>
      <c r="G3126" s="175"/>
      <c r="H3126" s="175"/>
      <c r="I3126" s="34">
        <v>4</v>
      </c>
      <c r="J3126" s="26"/>
    </row>
    <row r="3127" spans="1:10" ht="28.5">
      <c r="A3127" s="208">
        <v>42</v>
      </c>
      <c r="B3127" s="209" t="s">
        <v>30</v>
      </c>
      <c r="C3127" s="182">
        <f t="shared" ref="C3127" si="3111">SUM(C3128+C3131)</f>
        <v>0</v>
      </c>
      <c r="D3127" s="32">
        <v>0</v>
      </c>
      <c r="F3127" s="32">
        <f t="shared" ref="F3127:G3127" si="3112">SUM(F3128+F3131)</f>
        <v>0</v>
      </c>
      <c r="G3127" s="32">
        <f t="shared" si="3112"/>
        <v>0</v>
      </c>
      <c r="H3127" s="32">
        <f t="shared" ref="H3127" si="3113">SUM(H3128+H3131)</f>
        <v>0</v>
      </c>
      <c r="I3127" s="34">
        <v>2</v>
      </c>
      <c r="J3127" s="26"/>
    </row>
    <row r="3128" spans="1:10">
      <c r="A3128" s="210">
        <v>422</v>
      </c>
      <c r="B3128" s="211" t="s">
        <v>57</v>
      </c>
      <c r="C3128" s="30">
        <f t="shared" ref="C3128" si="3114">SUM(C3129:C3130)</f>
        <v>0</v>
      </c>
      <c r="D3128" s="30">
        <v>0</v>
      </c>
      <c r="F3128" s="30">
        <f t="shared" ref="F3128:G3128" si="3115">SUM(F3129:F3130)</f>
        <v>0</v>
      </c>
      <c r="G3128" s="30">
        <f t="shared" si="3115"/>
        <v>0</v>
      </c>
      <c r="H3128" s="30">
        <f t="shared" ref="H3128" si="3116">SUM(H3129:H3130)</f>
        <v>0</v>
      </c>
      <c r="I3128" s="34">
        <v>3</v>
      </c>
      <c r="J3128" s="26"/>
    </row>
    <row r="3129" spans="1:10">
      <c r="A3129" s="212">
        <v>4221</v>
      </c>
      <c r="B3129" s="216" t="s">
        <v>65</v>
      </c>
      <c r="C3129" s="29"/>
      <c r="D3129" s="175">
        <v>0</v>
      </c>
      <c r="F3129" s="175"/>
      <c r="G3129" s="175"/>
      <c r="H3129" s="175"/>
      <c r="I3129" s="34">
        <v>4</v>
      </c>
      <c r="J3129" s="26"/>
    </row>
    <row r="3130" spans="1:10">
      <c r="A3130" s="212">
        <v>4224</v>
      </c>
      <c r="B3130" s="216" t="s">
        <v>58</v>
      </c>
      <c r="C3130" s="29"/>
      <c r="D3130" s="175">
        <v>0</v>
      </c>
      <c r="F3130" s="175"/>
      <c r="G3130" s="175"/>
      <c r="H3130" s="175"/>
      <c r="I3130" s="34">
        <v>4</v>
      </c>
      <c r="J3130" s="26"/>
    </row>
    <row r="3131" spans="1:10">
      <c r="A3131" s="210">
        <v>423</v>
      </c>
      <c r="B3131" s="211" t="s">
        <v>98</v>
      </c>
      <c r="C3131" s="30">
        <f t="shared" ref="C3131" si="3117">SUM(C3132)</f>
        <v>0</v>
      </c>
      <c r="D3131" s="30">
        <v>0</v>
      </c>
      <c r="F3131" s="30">
        <f t="shared" ref="F3131:H3131" si="3118">SUM(F3132)</f>
        <v>0</v>
      </c>
      <c r="G3131" s="30">
        <f t="shared" si="3118"/>
        <v>0</v>
      </c>
      <c r="H3131" s="30">
        <f t="shared" si="3118"/>
        <v>0</v>
      </c>
      <c r="I3131" s="34">
        <v>3</v>
      </c>
      <c r="J3131" s="26"/>
    </row>
    <row r="3132" spans="1:10">
      <c r="A3132" s="212">
        <v>4231</v>
      </c>
      <c r="B3132" s="216" t="s">
        <v>106</v>
      </c>
      <c r="C3132" s="29"/>
      <c r="D3132" s="175">
        <v>0</v>
      </c>
      <c r="F3132" s="175"/>
      <c r="G3132" s="175"/>
      <c r="H3132" s="175"/>
      <c r="I3132" s="34">
        <v>4</v>
      </c>
      <c r="J3132" s="26"/>
    </row>
    <row r="3133" spans="1:10" ht="28.5">
      <c r="A3133" s="208">
        <v>45</v>
      </c>
      <c r="B3133" s="209" t="s">
        <v>74</v>
      </c>
      <c r="C3133" s="182">
        <f t="shared" ref="C3133:C3134" si="3119">SUM(C3134)</f>
        <v>0</v>
      </c>
      <c r="D3133" s="32">
        <v>0</v>
      </c>
      <c r="F3133" s="32">
        <f t="shared" ref="F3133:H3134" si="3120">SUM(F3134)</f>
        <v>0</v>
      </c>
      <c r="G3133" s="32">
        <f t="shared" si="3120"/>
        <v>0</v>
      </c>
      <c r="H3133" s="32">
        <f t="shared" si="3120"/>
        <v>0</v>
      </c>
      <c r="I3133" s="34">
        <v>2</v>
      </c>
      <c r="J3133" s="26"/>
    </row>
    <row r="3134" spans="1:10">
      <c r="A3134" s="210">
        <v>451</v>
      </c>
      <c r="B3134" s="211" t="s">
        <v>75</v>
      </c>
      <c r="C3134" s="30">
        <f t="shared" si="3119"/>
        <v>0</v>
      </c>
      <c r="D3134" s="30">
        <v>0</v>
      </c>
      <c r="F3134" s="30">
        <f t="shared" si="3120"/>
        <v>0</v>
      </c>
      <c r="G3134" s="30">
        <f t="shared" si="3120"/>
        <v>0</v>
      </c>
      <c r="H3134" s="30">
        <f t="shared" si="3120"/>
        <v>0</v>
      </c>
      <c r="I3134" s="34">
        <v>3</v>
      </c>
      <c r="J3134" s="26"/>
    </row>
    <row r="3135" spans="1:10">
      <c r="A3135" s="212">
        <v>4511</v>
      </c>
      <c r="B3135" s="216" t="s">
        <v>75</v>
      </c>
      <c r="C3135" s="29"/>
      <c r="D3135" s="175">
        <v>0</v>
      </c>
      <c r="F3135" s="175"/>
      <c r="G3135" s="175"/>
      <c r="H3135" s="175"/>
      <c r="I3135" s="34">
        <v>4</v>
      </c>
      <c r="J3135" s="26"/>
    </row>
    <row r="3136" spans="1:10">
      <c r="A3136" s="206">
        <v>61</v>
      </c>
      <c r="B3136" s="207" t="s">
        <v>80</v>
      </c>
      <c r="C3136" s="31">
        <f>SUM(C3142+C3161+C3166)</f>
        <v>114400</v>
      </c>
      <c r="D3136" s="31">
        <v>253700</v>
      </c>
      <c r="F3136" s="31">
        <f>SUM(F3142+F3161+F3166+F3137)</f>
        <v>0</v>
      </c>
      <c r="G3136" s="31">
        <f>SUM(G3142+G3161+G3166+G3137)</f>
        <v>0</v>
      </c>
      <c r="H3136" s="31">
        <f>SUM(H3142+H3161+H3166+H3137)</f>
        <v>0</v>
      </c>
      <c r="I3136" s="34" t="s">
        <v>81</v>
      </c>
      <c r="J3136" s="26"/>
    </row>
    <row r="3137" spans="1:10">
      <c r="A3137" s="208">
        <v>31</v>
      </c>
      <c r="B3137" s="209" t="s">
        <v>44</v>
      </c>
      <c r="C3137" s="182" t="e">
        <f>SUM(C3138+#REF!+#REF!)</f>
        <v>#REF!</v>
      </c>
      <c r="D3137" s="32">
        <v>24200</v>
      </c>
      <c r="F3137" s="32">
        <f t="shared" ref="F3137:G3137" si="3121">SUM(F3138+F3140)</f>
        <v>0</v>
      </c>
      <c r="G3137" s="32">
        <f t="shared" si="3121"/>
        <v>0</v>
      </c>
      <c r="H3137" s="32">
        <f t="shared" ref="H3137" si="3122">SUM(H3138+H3140)</f>
        <v>0</v>
      </c>
      <c r="I3137" s="34">
        <v>2</v>
      </c>
      <c r="J3137" s="26"/>
    </row>
    <row r="3138" spans="1:10">
      <c r="A3138" s="210">
        <v>311</v>
      </c>
      <c r="B3138" s="211" t="s">
        <v>45</v>
      </c>
      <c r="C3138" s="30">
        <f t="shared" ref="C3138" si="3123">SUM(C3139:C3141)</f>
        <v>664343</v>
      </c>
      <c r="D3138" s="30">
        <v>21100</v>
      </c>
      <c r="F3138" s="30">
        <f t="shared" ref="F3138:H3138" si="3124">F3139</f>
        <v>0</v>
      </c>
      <c r="G3138" s="30">
        <f t="shared" si="3124"/>
        <v>0</v>
      </c>
      <c r="H3138" s="30">
        <f t="shared" si="3124"/>
        <v>0</v>
      </c>
      <c r="I3138" s="34">
        <v>3</v>
      </c>
      <c r="J3138" s="26"/>
    </row>
    <row r="3139" spans="1:10">
      <c r="A3139" s="212">
        <v>3111</v>
      </c>
      <c r="B3139" s="216" t="s">
        <v>46</v>
      </c>
      <c r="C3139" s="29">
        <v>455371</v>
      </c>
      <c r="D3139" s="175">
        <v>21100</v>
      </c>
      <c r="F3139" s="175"/>
      <c r="G3139" s="175"/>
      <c r="H3139" s="175"/>
      <c r="I3139" s="34">
        <v>4</v>
      </c>
      <c r="J3139" s="26"/>
    </row>
    <row r="3140" spans="1:10">
      <c r="A3140" s="210">
        <v>313</v>
      </c>
      <c r="B3140" s="211" t="s">
        <v>48</v>
      </c>
      <c r="C3140" s="30">
        <f>SUM(C3141:C3141)</f>
        <v>104486</v>
      </c>
      <c r="D3140" s="30">
        <v>3100</v>
      </c>
      <c r="F3140" s="30">
        <f t="shared" ref="F3140:H3140" si="3125">SUM(F3141:F3141)</f>
        <v>0</v>
      </c>
      <c r="G3140" s="30">
        <f t="shared" si="3125"/>
        <v>0</v>
      </c>
      <c r="H3140" s="30">
        <f t="shared" si="3125"/>
        <v>0</v>
      </c>
      <c r="I3140" s="34">
        <v>3</v>
      </c>
      <c r="J3140" s="26"/>
    </row>
    <row r="3141" spans="1:10">
      <c r="A3141" s="212">
        <v>3132</v>
      </c>
      <c r="B3141" s="216" t="s">
        <v>49</v>
      </c>
      <c r="C3141" s="29">
        <v>104486</v>
      </c>
      <c r="D3141" s="175">
        <v>3100</v>
      </c>
      <c r="F3141" s="175"/>
      <c r="G3141" s="175"/>
      <c r="H3141" s="175"/>
      <c r="I3141" s="34">
        <v>4</v>
      </c>
      <c r="J3141" s="26"/>
    </row>
    <row r="3142" spans="1:10">
      <c r="A3142" s="208">
        <v>32</v>
      </c>
      <c r="B3142" s="209" t="s">
        <v>16</v>
      </c>
      <c r="C3142" s="182">
        <f t="shared" ref="C3142" si="3126">SUM(C3143+C3147+C3152+C3159)</f>
        <v>114400</v>
      </c>
      <c r="D3142" s="32">
        <v>229500</v>
      </c>
      <c r="F3142" s="32">
        <f t="shared" ref="F3142:G3142" si="3127">SUM(F3143+F3147+F3152+F3159)</f>
        <v>0</v>
      </c>
      <c r="G3142" s="32">
        <f t="shared" si="3127"/>
        <v>0</v>
      </c>
      <c r="H3142" s="32">
        <f t="shared" ref="H3142" si="3128">SUM(H3143+H3147+H3152+H3159)</f>
        <v>0</v>
      </c>
      <c r="I3142" s="34">
        <v>2</v>
      </c>
      <c r="J3142" s="26"/>
    </row>
    <row r="3143" spans="1:10">
      <c r="A3143" s="210">
        <v>321</v>
      </c>
      <c r="B3143" s="211" t="s">
        <v>27</v>
      </c>
      <c r="C3143" s="30">
        <f t="shared" ref="C3143" si="3129">SUM(C3144:C3146)</f>
        <v>67000</v>
      </c>
      <c r="D3143" s="30">
        <v>127000</v>
      </c>
      <c r="F3143" s="30">
        <f t="shared" ref="F3143:G3143" si="3130">SUM(F3144:F3146)</f>
        <v>0</v>
      </c>
      <c r="G3143" s="30">
        <f t="shared" si="3130"/>
        <v>0</v>
      </c>
      <c r="H3143" s="30">
        <f t="shared" ref="H3143" si="3131">SUM(H3144:H3146)</f>
        <v>0</v>
      </c>
      <c r="I3143" s="34">
        <v>3</v>
      </c>
      <c r="J3143" s="26"/>
    </row>
    <row r="3144" spans="1:10">
      <c r="A3144" s="212">
        <v>3211</v>
      </c>
      <c r="B3144" s="216" t="s">
        <v>28</v>
      </c>
      <c r="C3144" s="29">
        <v>30000</v>
      </c>
      <c r="D3144" s="175">
        <v>45000</v>
      </c>
      <c r="F3144" s="175"/>
      <c r="G3144" s="175"/>
      <c r="H3144" s="175"/>
      <c r="I3144" s="34">
        <v>4</v>
      </c>
      <c r="J3144" s="26"/>
    </row>
    <row r="3145" spans="1:10">
      <c r="A3145" s="212">
        <v>3213</v>
      </c>
      <c r="B3145" s="216" t="s">
        <v>54</v>
      </c>
      <c r="C3145" s="29">
        <v>30000</v>
      </c>
      <c r="D3145" s="175">
        <v>30000</v>
      </c>
      <c r="F3145" s="175"/>
      <c r="G3145" s="175"/>
      <c r="H3145" s="175"/>
      <c r="I3145" s="34">
        <v>4</v>
      </c>
      <c r="J3145" s="26"/>
    </row>
    <row r="3146" spans="1:10">
      <c r="A3146" s="212">
        <v>3214</v>
      </c>
      <c r="B3146" s="216" t="s">
        <v>108</v>
      </c>
      <c r="C3146" s="29">
        <v>7000</v>
      </c>
      <c r="D3146" s="175">
        <v>52000</v>
      </c>
      <c r="F3146" s="175"/>
      <c r="G3146" s="175"/>
      <c r="H3146" s="175"/>
      <c r="I3146" s="34">
        <v>4</v>
      </c>
      <c r="J3146" s="26"/>
    </row>
    <row r="3147" spans="1:10">
      <c r="A3147" s="210">
        <v>322</v>
      </c>
      <c r="B3147" s="211" t="s">
        <v>42</v>
      </c>
      <c r="C3147" s="30">
        <f t="shared" ref="C3147" si="3132">SUM(C3148:C3151)</f>
        <v>7500</v>
      </c>
      <c r="D3147" s="30">
        <v>4500</v>
      </c>
      <c r="F3147" s="30">
        <f t="shared" ref="F3147:G3147" si="3133">SUM(F3148:F3151)</f>
        <v>0</v>
      </c>
      <c r="G3147" s="30">
        <f t="shared" si="3133"/>
        <v>0</v>
      </c>
      <c r="H3147" s="30">
        <f t="shared" ref="H3147" si="3134">SUM(H3148:H3151)</f>
        <v>0</v>
      </c>
      <c r="I3147" s="34">
        <v>3</v>
      </c>
      <c r="J3147" s="26"/>
    </row>
    <row r="3148" spans="1:10">
      <c r="A3148" s="212">
        <v>3221</v>
      </c>
      <c r="B3148" s="216" t="s">
        <v>43</v>
      </c>
      <c r="C3148" s="29">
        <v>500</v>
      </c>
      <c r="D3148" s="175">
        <v>500</v>
      </c>
      <c r="F3148" s="175"/>
      <c r="G3148" s="175"/>
      <c r="H3148" s="175"/>
      <c r="I3148" s="34">
        <v>4</v>
      </c>
      <c r="J3148" s="26"/>
    </row>
    <row r="3149" spans="1:10">
      <c r="A3149" s="212">
        <v>3222</v>
      </c>
      <c r="B3149" s="216" t="s">
        <v>91</v>
      </c>
      <c r="C3149" s="29">
        <v>6000</v>
      </c>
      <c r="D3149" s="175">
        <v>3000</v>
      </c>
      <c r="F3149" s="175"/>
      <c r="G3149" s="175"/>
      <c r="H3149" s="175"/>
      <c r="I3149" s="34">
        <v>4</v>
      </c>
      <c r="J3149" s="26"/>
    </row>
    <row r="3150" spans="1:10" ht="28.5">
      <c r="A3150" s="212">
        <v>3224</v>
      </c>
      <c r="B3150" s="216" t="s">
        <v>110</v>
      </c>
      <c r="C3150" s="29"/>
      <c r="D3150" s="175">
        <v>0</v>
      </c>
      <c r="F3150" s="175"/>
      <c r="G3150" s="175"/>
      <c r="H3150" s="175"/>
      <c r="I3150" s="34">
        <v>4</v>
      </c>
      <c r="J3150" s="26"/>
    </row>
    <row r="3151" spans="1:10">
      <c r="A3151" s="212">
        <v>3225</v>
      </c>
      <c r="B3151" s="216" t="s">
        <v>92</v>
      </c>
      <c r="C3151" s="29">
        <v>1000</v>
      </c>
      <c r="D3151" s="175">
        <v>1000</v>
      </c>
      <c r="F3151" s="175"/>
      <c r="G3151" s="175"/>
      <c r="H3151" s="175"/>
      <c r="I3151" s="34">
        <v>4</v>
      </c>
      <c r="J3151" s="26"/>
    </row>
    <row r="3152" spans="1:10">
      <c r="A3152" s="210">
        <v>323</v>
      </c>
      <c r="B3152" s="211" t="s">
        <v>17</v>
      </c>
      <c r="C3152" s="30">
        <f t="shared" ref="C3152" si="3135">SUM(C3153:C3158)</f>
        <v>39900</v>
      </c>
      <c r="D3152" s="30">
        <v>98000</v>
      </c>
      <c r="F3152" s="30">
        <f t="shared" ref="F3152:G3152" si="3136">SUM(F3153:F3158)</f>
        <v>0</v>
      </c>
      <c r="G3152" s="30">
        <f t="shared" si="3136"/>
        <v>0</v>
      </c>
      <c r="H3152" s="30">
        <f t="shared" ref="H3152" si="3137">SUM(H3153:H3158)</f>
        <v>0</v>
      </c>
      <c r="I3152" s="34">
        <v>3</v>
      </c>
      <c r="J3152" s="26"/>
    </row>
    <row r="3153" spans="1:10">
      <c r="A3153" s="212">
        <v>3232</v>
      </c>
      <c r="B3153" s="216" t="s">
        <v>105</v>
      </c>
      <c r="C3153" s="29">
        <v>39900</v>
      </c>
      <c r="D3153" s="175">
        <v>80000</v>
      </c>
      <c r="F3153" s="175"/>
      <c r="G3153" s="175"/>
      <c r="H3153" s="175"/>
      <c r="I3153" s="34">
        <v>4</v>
      </c>
      <c r="J3153" s="26"/>
    </row>
    <row r="3154" spans="1:10">
      <c r="A3154" s="212">
        <v>3234</v>
      </c>
      <c r="B3154" s="216" t="s">
        <v>111</v>
      </c>
      <c r="C3154" s="39"/>
      <c r="D3154" s="175">
        <v>500</v>
      </c>
      <c r="F3154" s="636"/>
      <c r="G3154" s="636"/>
      <c r="H3154" s="636"/>
      <c r="I3154" s="73">
        <v>4</v>
      </c>
      <c r="J3154" s="228"/>
    </row>
    <row r="3155" spans="1:10">
      <c r="A3155" s="212">
        <v>3235</v>
      </c>
      <c r="B3155" s="216" t="s">
        <v>68</v>
      </c>
      <c r="C3155" s="29"/>
      <c r="D3155" s="175">
        <v>0</v>
      </c>
      <c r="F3155" s="175"/>
      <c r="G3155" s="175"/>
      <c r="H3155" s="175"/>
      <c r="I3155" s="34">
        <v>4</v>
      </c>
      <c r="J3155" s="26"/>
    </row>
    <row r="3156" spans="1:10">
      <c r="A3156" s="212">
        <v>3237</v>
      </c>
      <c r="B3156" s="216" t="s">
        <v>20</v>
      </c>
      <c r="C3156" s="39"/>
      <c r="D3156" s="175">
        <v>17500</v>
      </c>
      <c r="F3156" s="636"/>
      <c r="G3156" s="636"/>
      <c r="H3156" s="636"/>
      <c r="I3156" s="73">
        <v>4</v>
      </c>
      <c r="J3156" s="228"/>
    </row>
    <row r="3157" spans="1:10">
      <c r="A3157" s="212">
        <v>3238</v>
      </c>
      <c r="B3157" s="216" t="s">
        <v>51</v>
      </c>
      <c r="C3157" s="29"/>
      <c r="D3157" s="175">
        <v>0</v>
      </c>
      <c r="F3157" s="175"/>
      <c r="G3157" s="175"/>
      <c r="H3157" s="175"/>
      <c r="I3157" s="34">
        <v>4</v>
      </c>
      <c r="J3157" s="26"/>
    </row>
    <row r="3158" spans="1:10">
      <c r="A3158" s="212">
        <v>3239</v>
      </c>
      <c r="B3158" s="216" t="s">
        <v>21</v>
      </c>
      <c r="C3158" s="29"/>
      <c r="D3158" s="175">
        <v>0</v>
      </c>
      <c r="F3158" s="175"/>
      <c r="G3158" s="175"/>
      <c r="H3158" s="175"/>
      <c r="I3158" s="34">
        <v>4</v>
      </c>
      <c r="J3158" s="26"/>
    </row>
    <row r="3159" spans="1:10">
      <c r="A3159" s="210">
        <v>329</v>
      </c>
      <c r="B3159" s="316" t="s">
        <v>23</v>
      </c>
      <c r="C3159" s="30">
        <f t="shared" ref="C3159" si="3138">SUM(C3160)</f>
        <v>0</v>
      </c>
      <c r="D3159" s="30">
        <v>0</v>
      </c>
      <c r="F3159" s="30">
        <f t="shared" ref="F3159:H3159" si="3139">SUM(F3160)</f>
        <v>0</v>
      </c>
      <c r="G3159" s="30">
        <f t="shared" si="3139"/>
        <v>0</v>
      </c>
      <c r="H3159" s="30">
        <f t="shared" si="3139"/>
        <v>0</v>
      </c>
      <c r="I3159" s="34">
        <v>3</v>
      </c>
      <c r="J3159" s="26"/>
    </row>
    <row r="3160" spans="1:10">
      <c r="A3160" s="212">
        <v>3293</v>
      </c>
      <c r="B3160" s="318" t="s">
        <v>29</v>
      </c>
      <c r="C3160" s="29"/>
      <c r="D3160" s="175">
        <v>0</v>
      </c>
      <c r="F3160" s="175"/>
      <c r="G3160" s="175"/>
      <c r="H3160" s="175"/>
      <c r="I3160" s="34">
        <v>4</v>
      </c>
      <c r="J3160" s="26"/>
    </row>
    <row r="3161" spans="1:10" ht="28.5">
      <c r="A3161" s="208">
        <v>42</v>
      </c>
      <c r="B3161" s="209" t="s">
        <v>30</v>
      </c>
      <c r="C3161" s="182">
        <f t="shared" ref="C3161" si="3140">SUM(C3162)</f>
        <v>0</v>
      </c>
      <c r="D3161" s="32">
        <v>0</v>
      </c>
      <c r="F3161" s="32">
        <f t="shared" ref="F3161:H3161" si="3141">SUM(F3162)</f>
        <v>0</v>
      </c>
      <c r="G3161" s="32">
        <f t="shared" si="3141"/>
        <v>0</v>
      </c>
      <c r="H3161" s="32">
        <f t="shared" si="3141"/>
        <v>0</v>
      </c>
      <c r="I3161" s="34">
        <v>2</v>
      </c>
      <c r="J3161" s="26"/>
    </row>
    <row r="3162" spans="1:10">
      <c r="A3162" s="210">
        <v>422</v>
      </c>
      <c r="B3162" s="211" t="s">
        <v>57</v>
      </c>
      <c r="C3162" s="30">
        <f t="shared" ref="C3162" si="3142">SUM(C3163:C3165)</f>
        <v>0</v>
      </c>
      <c r="D3162" s="30">
        <v>0</v>
      </c>
      <c r="F3162" s="30">
        <f t="shared" ref="F3162:G3162" si="3143">SUM(F3163:F3165)</f>
        <v>0</v>
      </c>
      <c r="G3162" s="30">
        <f t="shared" si="3143"/>
        <v>0</v>
      </c>
      <c r="H3162" s="30">
        <f t="shared" ref="H3162" si="3144">SUM(H3163:H3165)</f>
        <v>0</v>
      </c>
      <c r="I3162" s="34">
        <v>3</v>
      </c>
      <c r="J3162" s="26"/>
    </row>
    <row r="3163" spans="1:10">
      <c r="A3163" s="212">
        <v>4221</v>
      </c>
      <c r="B3163" s="216" t="s">
        <v>65</v>
      </c>
      <c r="C3163" s="29"/>
      <c r="D3163" s="175">
        <v>0</v>
      </c>
      <c r="F3163" s="175"/>
      <c r="G3163" s="175"/>
      <c r="H3163" s="175"/>
      <c r="I3163" s="34">
        <v>4</v>
      </c>
      <c r="J3163" s="26"/>
    </row>
    <row r="3164" spans="1:10">
      <c r="A3164" s="212">
        <v>4224</v>
      </c>
      <c r="B3164" s="216" t="s">
        <v>58</v>
      </c>
      <c r="C3164" s="29"/>
      <c r="D3164" s="175">
        <v>0</v>
      </c>
      <c r="F3164" s="175"/>
      <c r="G3164" s="175"/>
      <c r="H3164" s="175"/>
      <c r="I3164" s="34">
        <v>4</v>
      </c>
      <c r="J3164" s="26"/>
    </row>
    <row r="3165" spans="1:10">
      <c r="A3165" s="212">
        <v>4227</v>
      </c>
      <c r="B3165" s="216" t="s">
        <v>88</v>
      </c>
      <c r="C3165" s="29"/>
      <c r="D3165" s="175">
        <v>0</v>
      </c>
      <c r="F3165" s="175"/>
      <c r="G3165" s="175"/>
      <c r="H3165" s="175"/>
      <c r="I3165" s="34">
        <v>4</v>
      </c>
      <c r="J3165" s="26"/>
    </row>
    <row r="3166" spans="1:10" ht="28.5">
      <c r="A3166" s="208">
        <v>45</v>
      </c>
      <c r="B3166" s="209" t="s">
        <v>74</v>
      </c>
      <c r="C3166" s="182">
        <f t="shared" ref="C3166:C3167" si="3145">SUM(C3167)</f>
        <v>0</v>
      </c>
      <c r="D3166" s="32">
        <v>0</v>
      </c>
      <c r="F3166" s="32">
        <f t="shared" ref="F3166:H3167" si="3146">SUM(F3167)</f>
        <v>0</v>
      </c>
      <c r="G3166" s="32">
        <f t="shared" si="3146"/>
        <v>0</v>
      </c>
      <c r="H3166" s="32">
        <f t="shared" si="3146"/>
        <v>0</v>
      </c>
      <c r="I3166" s="34">
        <v>2</v>
      </c>
      <c r="J3166" s="26"/>
    </row>
    <row r="3167" spans="1:10">
      <c r="A3167" s="210">
        <v>451</v>
      </c>
      <c r="B3167" s="211" t="s">
        <v>75</v>
      </c>
      <c r="C3167" s="30">
        <f t="shared" si="3145"/>
        <v>0</v>
      </c>
      <c r="D3167" s="30">
        <v>0</v>
      </c>
      <c r="F3167" s="30">
        <f t="shared" si="3146"/>
        <v>0</v>
      </c>
      <c r="G3167" s="30">
        <f t="shared" si="3146"/>
        <v>0</v>
      </c>
      <c r="H3167" s="30">
        <f t="shared" si="3146"/>
        <v>0</v>
      </c>
      <c r="I3167" s="34">
        <v>3</v>
      </c>
      <c r="J3167" s="26"/>
    </row>
    <row r="3168" spans="1:10">
      <c r="A3168" s="212">
        <v>4511</v>
      </c>
      <c r="B3168" s="216" t="s">
        <v>75</v>
      </c>
      <c r="C3168" s="29"/>
      <c r="D3168" s="175">
        <v>0</v>
      </c>
      <c r="F3168" s="175"/>
      <c r="G3168" s="175"/>
      <c r="H3168" s="175"/>
      <c r="I3168" s="34">
        <v>4</v>
      </c>
      <c r="J3168" s="26"/>
    </row>
    <row r="3169" spans="1:10" ht="28.5">
      <c r="A3169" s="206">
        <v>71</v>
      </c>
      <c r="B3169" s="207" t="s">
        <v>349</v>
      </c>
      <c r="C3169" s="31">
        <f t="shared" ref="C3169:C3171" si="3147">SUM(C3170)</f>
        <v>0</v>
      </c>
      <c r="D3169" s="31">
        <v>0</v>
      </c>
      <c r="F3169" s="31">
        <f t="shared" ref="F3169:H3171" si="3148">SUM(F3170)</f>
        <v>0</v>
      </c>
      <c r="G3169" s="31">
        <f t="shared" si="3148"/>
        <v>0</v>
      </c>
      <c r="H3169" s="31">
        <f t="shared" si="3148"/>
        <v>0</v>
      </c>
      <c r="I3169" s="34" t="s">
        <v>145</v>
      </c>
      <c r="J3169" s="26"/>
    </row>
    <row r="3170" spans="1:10" ht="28.5">
      <c r="A3170" s="208">
        <v>42</v>
      </c>
      <c r="B3170" s="209" t="s">
        <v>30</v>
      </c>
      <c r="C3170" s="182">
        <f t="shared" si="3147"/>
        <v>0</v>
      </c>
      <c r="D3170" s="32">
        <v>0</v>
      </c>
      <c r="F3170" s="32">
        <f t="shared" si="3148"/>
        <v>0</v>
      </c>
      <c r="G3170" s="32">
        <f t="shared" si="3148"/>
        <v>0</v>
      </c>
      <c r="H3170" s="32">
        <f t="shared" si="3148"/>
        <v>0</v>
      </c>
      <c r="I3170" s="34">
        <v>2</v>
      </c>
      <c r="J3170" s="26"/>
    </row>
    <row r="3171" spans="1:10">
      <c r="A3171" s="210">
        <v>422</v>
      </c>
      <c r="B3171" s="211" t="s">
        <v>57</v>
      </c>
      <c r="C3171" s="30">
        <f t="shared" si="3147"/>
        <v>0</v>
      </c>
      <c r="D3171" s="30">
        <v>0</v>
      </c>
      <c r="F3171" s="30">
        <f t="shared" si="3148"/>
        <v>0</v>
      </c>
      <c r="G3171" s="30">
        <f t="shared" si="3148"/>
        <v>0</v>
      </c>
      <c r="H3171" s="30">
        <f t="shared" si="3148"/>
        <v>0</v>
      </c>
      <c r="I3171" s="34">
        <v>3</v>
      </c>
      <c r="J3171" s="26"/>
    </row>
    <row r="3172" spans="1:10">
      <c r="A3172" s="212">
        <v>4221</v>
      </c>
      <c r="B3172" s="216" t="s">
        <v>65</v>
      </c>
      <c r="C3172" s="29"/>
      <c r="D3172" s="175">
        <v>0</v>
      </c>
      <c r="F3172" s="175"/>
      <c r="G3172" s="175"/>
      <c r="H3172" s="175"/>
      <c r="I3172" s="34">
        <v>4</v>
      </c>
      <c r="J3172" s="26"/>
    </row>
    <row r="3173" spans="1:10" ht="28.5">
      <c r="A3173" s="203" t="s">
        <v>239</v>
      </c>
      <c r="B3173" s="204" t="s">
        <v>204</v>
      </c>
      <c r="C3173" s="205">
        <f t="shared" ref="C3173" si="3149">SUM(C3174+C3198)</f>
        <v>0</v>
      </c>
      <c r="D3173" s="205">
        <v>0</v>
      </c>
      <c r="F3173" s="205">
        <f t="shared" ref="F3173:G3173" si="3150">SUM(F3174+F3198)</f>
        <v>0</v>
      </c>
      <c r="G3173" s="205">
        <f t="shared" si="3150"/>
        <v>0</v>
      </c>
      <c r="H3173" s="205">
        <f t="shared" ref="H3173" si="3151">SUM(H3174+H3198)</f>
        <v>0</v>
      </c>
      <c r="I3173" s="34" t="s">
        <v>8</v>
      </c>
      <c r="J3173" s="26"/>
    </row>
    <row r="3174" spans="1:10">
      <c r="A3174" s="206">
        <v>12</v>
      </c>
      <c r="B3174" s="207" t="s">
        <v>61</v>
      </c>
      <c r="C3174" s="31">
        <f t="shared" ref="C3174" si="3152">SUM(C3175+C3181+C3195)</f>
        <v>0</v>
      </c>
      <c r="D3174" s="31">
        <v>0</v>
      </c>
      <c r="F3174" s="31">
        <f t="shared" ref="F3174:G3174" si="3153">SUM(F3175+F3181+F3195)</f>
        <v>0</v>
      </c>
      <c r="G3174" s="31">
        <f t="shared" si="3153"/>
        <v>0</v>
      </c>
      <c r="H3174" s="31">
        <f t="shared" ref="H3174" si="3154">SUM(H3175+H3181+H3195)</f>
        <v>0</v>
      </c>
      <c r="I3174" s="34" t="s">
        <v>62</v>
      </c>
      <c r="J3174" s="26"/>
    </row>
    <row r="3175" spans="1:10">
      <c r="A3175" s="208">
        <v>31</v>
      </c>
      <c r="B3175" s="209" t="s">
        <v>44</v>
      </c>
      <c r="C3175" s="182">
        <f t="shared" ref="C3175" si="3155">SUM(C3176+C3179)</f>
        <v>0</v>
      </c>
      <c r="D3175" s="32">
        <v>0</v>
      </c>
      <c r="F3175" s="32">
        <f t="shared" ref="F3175:G3175" si="3156">SUM(F3176+F3179)</f>
        <v>0</v>
      </c>
      <c r="G3175" s="32">
        <f t="shared" si="3156"/>
        <v>0</v>
      </c>
      <c r="H3175" s="32">
        <f t="shared" ref="H3175" si="3157">SUM(H3176+H3179)</f>
        <v>0</v>
      </c>
      <c r="I3175" s="34">
        <v>2</v>
      </c>
      <c r="J3175" s="26"/>
    </row>
    <row r="3176" spans="1:10">
      <c r="A3176" s="210">
        <v>311</v>
      </c>
      <c r="B3176" s="211" t="s">
        <v>45</v>
      </c>
      <c r="C3176" s="30">
        <f t="shared" ref="C3176" si="3158">SUM(C3178)+C3177</f>
        <v>0</v>
      </c>
      <c r="D3176" s="30">
        <v>0</v>
      </c>
      <c r="F3176" s="30">
        <f t="shared" ref="F3176:G3176" si="3159">SUM(F3178)+F3177</f>
        <v>0</v>
      </c>
      <c r="G3176" s="30">
        <f t="shared" si="3159"/>
        <v>0</v>
      </c>
      <c r="H3176" s="30">
        <f t="shared" ref="H3176" si="3160">SUM(H3178)+H3177</f>
        <v>0</v>
      </c>
      <c r="I3176" s="34">
        <v>3</v>
      </c>
      <c r="J3176" s="26"/>
    </row>
    <row r="3177" spans="1:10">
      <c r="A3177" s="248">
        <v>3111</v>
      </c>
      <c r="B3177" s="216" t="s">
        <v>46</v>
      </c>
      <c r="C3177" s="222"/>
      <c r="D3177" s="175">
        <v>0</v>
      </c>
      <c r="F3177" s="222"/>
      <c r="G3177" s="222"/>
      <c r="H3177" s="222"/>
      <c r="I3177" s="34">
        <v>4</v>
      </c>
      <c r="J3177" s="26"/>
    </row>
    <row r="3178" spans="1:10">
      <c r="A3178" s="212">
        <v>3113</v>
      </c>
      <c r="B3178" s="216" t="s">
        <v>66</v>
      </c>
      <c r="C3178" s="29"/>
      <c r="D3178" s="175">
        <v>0</v>
      </c>
      <c r="F3178" s="175"/>
      <c r="G3178" s="175"/>
      <c r="H3178" s="175"/>
      <c r="I3178" s="34">
        <v>4</v>
      </c>
      <c r="J3178" s="26"/>
    </row>
    <row r="3179" spans="1:10">
      <c r="A3179" s="210">
        <v>313</v>
      </c>
      <c r="B3179" s="211" t="s">
        <v>48</v>
      </c>
      <c r="C3179" s="30">
        <f t="shared" ref="C3179" si="3161">SUM(C3180)</f>
        <v>0</v>
      </c>
      <c r="D3179" s="30">
        <v>0</v>
      </c>
      <c r="F3179" s="30">
        <f t="shared" ref="F3179:H3179" si="3162">SUM(F3180)</f>
        <v>0</v>
      </c>
      <c r="G3179" s="30">
        <f t="shared" si="3162"/>
        <v>0</v>
      </c>
      <c r="H3179" s="30">
        <f t="shared" si="3162"/>
        <v>0</v>
      </c>
      <c r="I3179" s="34">
        <v>3</v>
      </c>
      <c r="J3179" s="26"/>
    </row>
    <row r="3180" spans="1:10">
      <c r="A3180" s="212">
        <v>3132</v>
      </c>
      <c r="B3180" s="216" t="s">
        <v>49</v>
      </c>
      <c r="C3180" s="29"/>
      <c r="D3180" s="175">
        <v>0</v>
      </c>
      <c r="F3180" s="175"/>
      <c r="G3180" s="175"/>
      <c r="H3180" s="175"/>
      <c r="I3180" s="34">
        <v>4</v>
      </c>
      <c r="J3180" s="26"/>
    </row>
    <row r="3181" spans="1:10">
      <c r="A3181" s="208">
        <v>32</v>
      </c>
      <c r="B3181" s="209" t="s">
        <v>16</v>
      </c>
      <c r="C3181" s="182">
        <f t="shared" ref="C3181" si="3163">SUM(C3182+C3185+C3188)</f>
        <v>0</v>
      </c>
      <c r="D3181" s="32">
        <v>0</v>
      </c>
      <c r="F3181" s="32">
        <f t="shared" ref="F3181:G3181" si="3164">SUM(F3182+F3185+F3188)</f>
        <v>0</v>
      </c>
      <c r="G3181" s="32">
        <f t="shared" si="3164"/>
        <v>0</v>
      </c>
      <c r="H3181" s="32">
        <f t="shared" ref="H3181" si="3165">SUM(H3182+H3185+H3188)</f>
        <v>0</v>
      </c>
      <c r="I3181" s="34">
        <v>2</v>
      </c>
      <c r="J3181" s="26"/>
    </row>
    <row r="3182" spans="1:10">
      <c r="A3182" s="210">
        <v>321</v>
      </c>
      <c r="B3182" s="211" t="s">
        <v>27</v>
      </c>
      <c r="C3182" s="30">
        <f t="shared" ref="C3182" si="3166">SUM(C3183:C3184)</f>
        <v>0</v>
      </c>
      <c r="D3182" s="30">
        <v>0</v>
      </c>
      <c r="F3182" s="30">
        <f t="shared" ref="F3182:G3182" si="3167">SUM(F3183:F3184)</f>
        <v>0</v>
      </c>
      <c r="G3182" s="30">
        <f t="shared" si="3167"/>
        <v>0</v>
      </c>
      <c r="H3182" s="30">
        <f t="shared" ref="H3182" si="3168">SUM(H3183:H3184)</f>
        <v>0</v>
      </c>
      <c r="I3182" s="34">
        <v>3</v>
      </c>
      <c r="J3182" s="26"/>
    </row>
    <row r="3183" spans="1:10">
      <c r="A3183" s="212">
        <v>3211</v>
      </c>
      <c r="B3183" s="216" t="s">
        <v>28</v>
      </c>
      <c r="C3183" s="29"/>
      <c r="D3183" s="175">
        <v>0</v>
      </c>
      <c r="F3183" s="175"/>
      <c r="G3183" s="175"/>
      <c r="H3183" s="175"/>
      <c r="I3183" s="34">
        <v>4</v>
      </c>
      <c r="J3183" s="26"/>
    </row>
    <row r="3184" spans="1:10">
      <c r="A3184" s="212">
        <v>3213</v>
      </c>
      <c r="B3184" s="216" t="s">
        <v>54</v>
      </c>
      <c r="C3184" s="29"/>
      <c r="D3184" s="175">
        <v>0</v>
      </c>
      <c r="F3184" s="175"/>
      <c r="G3184" s="175"/>
      <c r="H3184" s="175"/>
      <c r="I3184" s="34">
        <v>4</v>
      </c>
      <c r="J3184" s="26"/>
    </row>
    <row r="3185" spans="1:10">
      <c r="A3185" s="210">
        <v>323</v>
      </c>
      <c r="B3185" s="211" t="s">
        <v>17</v>
      </c>
      <c r="C3185" s="30">
        <f t="shared" ref="C3185" si="3169">SUM(C3186+C3187)</f>
        <v>0</v>
      </c>
      <c r="D3185" s="30">
        <v>0</v>
      </c>
      <c r="F3185" s="30">
        <f t="shared" ref="F3185:G3185" si="3170">SUM(F3186+F3187)</f>
        <v>0</v>
      </c>
      <c r="G3185" s="30">
        <f t="shared" si="3170"/>
        <v>0</v>
      </c>
      <c r="H3185" s="30">
        <f t="shared" ref="H3185" si="3171">SUM(H3186+H3187)</f>
        <v>0</v>
      </c>
      <c r="I3185" s="366">
        <v>3</v>
      </c>
      <c r="J3185" s="224"/>
    </row>
    <row r="3186" spans="1:10">
      <c r="A3186" s="212">
        <v>3233</v>
      </c>
      <c r="B3186" s="216" t="s">
        <v>19</v>
      </c>
      <c r="C3186" s="29"/>
      <c r="D3186" s="175">
        <v>0</v>
      </c>
      <c r="F3186" s="175"/>
      <c r="G3186" s="175"/>
      <c r="H3186" s="175"/>
      <c r="I3186" s="34">
        <v>4</v>
      </c>
      <c r="J3186" s="26"/>
    </row>
    <row r="3187" spans="1:10">
      <c r="A3187" s="212">
        <v>3237</v>
      </c>
      <c r="B3187" s="216" t="s">
        <v>20</v>
      </c>
      <c r="C3187" s="29"/>
      <c r="D3187" s="175">
        <v>0</v>
      </c>
      <c r="F3187" s="175"/>
      <c r="G3187" s="175"/>
      <c r="H3187" s="175"/>
      <c r="I3187" s="34">
        <v>4</v>
      </c>
      <c r="J3187" s="26"/>
    </row>
    <row r="3188" spans="1:10">
      <c r="A3188" s="210">
        <v>329</v>
      </c>
      <c r="B3188" s="211" t="s">
        <v>23</v>
      </c>
      <c r="C3188" s="30">
        <f t="shared" ref="C3188" si="3172">SUM(C3189)</f>
        <v>0</v>
      </c>
      <c r="D3188" s="30">
        <v>0</v>
      </c>
      <c r="F3188" s="30">
        <f t="shared" ref="F3188:H3188" si="3173">SUM(F3189)</f>
        <v>0</v>
      </c>
      <c r="G3188" s="30">
        <f t="shared" si="3173"/>
        <v>0</v>
      </c>
      <c r="H3188" s="30">
        <f t="shared" si="3173"/>
        <v>0</v>
      </c>
      <c r="I3188" s="34">
        <v>3</v>
      </c>
      <c r="J3188" s="26"/>
    </row>
    <row r="3189" spans="1:10">
      <c r="A3189" s="212">
        <v>3293</v>
      </c>
      <c r="B3189" s="216" t="s">
        <v>29</v>
      </c>
      <c r="C3189" s="29"/>
      <c r="D3189" s="175">
        <v>0</v>
      </c>
      <c r="F3189" s="175"/>
      <c r="G3189" s="175"/>
      <c r="H3189" s="175"/>
      <c r="I3189" s="34">
        <v>4</v>
      </c>
      <c r="J3189" s="26"/>
    </row>
    <row r="3190" spans="1:10">
      <c r="A3190" s="212">
        <v>3299</v>
      </c>
      <c r="B3190" s="216" t="s">
        <v>23</v>
      </c>
      <c r="C3190" s="29"/>
      <c r="D3190" s="175">
        <v>0</v>
      </c>
      <c r="F3190" s="175"/>
      <c r="G3190" s="175"/>
      <c r="H3190" s="175"/>
      <c r="I3190" s="34">
        <v>4</v>
      </c>
      <c r="J3190" s="26"/>
    </row>
    <row r="3191" spans="1:10" ht="28.5">
      <c r="A3191" s="208">
        <v>36</v>
      </c>
      <c r="B3191" s="209" t="s">
        <v>37</v>
      </c>
      <c r="C3191" s="182">
        <f t="shared" ref="C3191" si="3174">C3192</f>
        <v>0</v>
      </c>
      <c r="D3191" s="32">
        <v>0</v>
      </c>
      <c r="F3191" s="32">
        <f t="shared" ref="F3191:H3191" si="3175">F3192</f>
        <v>0</v>
      </c>
      <c r="G3191" s="32">
        <f t="shared" si="3175"/>
        <v>0</v>
      </c>
      <c r="H3191" s="32">
        <f t="shared" si="3175"/>
        <v>0</v>
      </c>
      <c r="I3191" s="34">
        <v>2</v>
      </c>
      <c r="J3191" s="26"/>
    </row>
    <row r="3192" spans="1:10" ht="28.5">
      <c r="A3192" s="210">
        <v>369</v>
      </c>
      <c r="B3192" s="211" t="s">
        <v>240</v>
      </c>
      <c r="C3192" s="30"/>
      <c r="D3192" s="30"/>
      <c r="F3192" s="30"/>
      <c r="G3192" s="30"/>
      <c r="H3192" s="30"/>
      <c r="I3192" s="34">
        <v>3</v>
      </c>
      <c r="J3192" s="26"/>
    </row>
    <row r="3193" spans="1:10" ht="28.5">
      <c r="A3193" s="212">
        <v>3691</v>
      </c>
      <c r="B3193" s="216" t="s">
        <v>241</v>
      </c>
      <c r="C3193" s="29"/>
      <c r="D3193" s="175">
        <v>0</v>
      </c>
      <c r="F3193" s="175"/>
      <c r="G3193" s="175"/>
      <c r="H3193" s="175"/>
      <c r="I3193" s="34">
        <v>4</v>
      </c>
      <c r="J3193" s="26"/>
    </row>
    <row r="3194" spans="1:10" ht="42.75">
      <c r="A3194" s="212">
        <v>3693</v>
      </c>
      <c r="B3194" s="216" t="s">
        <v>242</v>
      </c>
      <c r="C3194" s="29"/>
      <c r="D3194" s="175">
        <v>0</v>
      </c>
      <c r="F3194" s="175"/>
      <c r="G3194" s="175"/>
      <c r="H3194" s="175"/>
      <c r="I3194" s="34">
        <v>4</v>
      </c>
      <c r="J3194" s="26"/>
    </row>
    <row r="3195" spans="1:10" ht="28.5">
      <c r="A3195" s="208">
        <v>42</v>
      </c>
      <c r="B3195" s="209" t="s">
        <v>30</v>
      </c>
      <c r="C3195" s="182">
        <f t="shared" ref="C3195:C3196" si="3176">SUM(C3196)</f>
        <v>0</v>
      </c>
      <c r="D3195" s="32">
        <v>0</v>
      </c>
      <c r="F3195" s="32">
        <f t="shared" ref="F3195:H3196" si="3177">SUM(F3196)</f>
        <v>0</v>
      </c>
      <c r="G3195" s="32">
        <f t="shared" si="3177"/>
        <v>0</v>
      </c>
      <c r="H3195" s="32">
        <f t="shared" si="3177"/>
        <v>0</v>
      </c>
      <c r="I3195" s="34">
        <v>2</v>
      </c>
      <c r="J3195" s="26"/>
    </row>
    <row r="3196" spans="1:10">
      <c r="A3196" s="210">
        <v>422</v>
      </c>
      <c r="B3196" s="211" t="s">
        <v>57</v>
      </c>
      <c r="C3196" s="30">
        <f t="shared" si="3176"/>
        <v>0</v>
      </c>
      <c r="D3196" s="30">
        <v>0</v>
      </c>
      <c r="F3196" s="30">
        <f t="shared" si="3177"/>
        <v>0</v>
      </c>
      <c r="G3196" s="30">
        <f t="shared" si="3177"/>
        <v>0</v>
      </c>
      <c r="H3196" s="30">
        <f t="shared" si="3177"/>
        <v>0</v>
      </c>
      <c r="I3196" s="34">
        <v>3</v>
      </c>
      <c r="J3196" s="26"/>
    </row>
    <row r="3197" spans="1:10">
      <c r="A3197" s="212">
        <v>4221</v>
      </c>
      <c r="B3197" s="216" t="s">
        <v>65</v>
      </c>
      <c r="C3197" s="29"/>
      <c r="D3197" s="175">
        <v>0</v>
      </c>
      <c r="F3197" s="175"/>
      <c r="G3197" s="175"/>
      <c r="H3197" s="175"/>
      <c r="I3197" s="34">
        <v>4</v>
      </c>
      <c r="J3197" s="26"/>
    </row>
    <row r="3198" spans="1:10">
      <c r="A3198" s="206">
        <v>561</v>
      </c>
      <c r="B3198" s="207" t="s">
        <v>76</v>
      </c>
      <c r="C3198" s="31">
        <f t="shared" ref="C3198" si="3178">SUM(C3199+C3205+C3219)</f>
        <v>0</v>
      </c>
      <c r="D3198" s="31">
        <v>0</v>
      </c>
      <c r="F3198" s="31">
        <f t="shared" ref="F3198:G3198" si="3179">SUM(F3199+F3205+F3219)</f>
        <v>0</v>
      </c>
      <c r="G3198" s="31">
        <f t="shared" si="3179"/>
        <v>0</v>
      </c>
      <c r="H3198" s="31">
        <f t="shared" ref="H3198" si="3180">SUM(H3199+H3205+H3219)</f>
        <v>0</v>
      </c>
      <c r="I3198" s="34" t="s">
        <v>77</v>
      </c>
      <c r="J3198" s="26"/>
    </row>
    <row r="3199" spans="1:10">
      <c r="A3199" s="208">
        <v>31</v>
      </c>
      <c r="B3199" s="209" t="s">
        <v>44</v>
      </c>
      <c r="C3199" s="182">
        <f t="shared" ref="C3199" si="3181">SUM(C3200+C3203)</f>
        <v>0</v>
      </c>
      <c r="D3199" s="32">
        <v>0</v>
      </c>
      <c r="F3199" s="32">
        <f t="shared" ref="F3199:G3199" si="3182">SUM(F3200+F3203)</f>
        <v>0</v>
      </c>
      <c r="G3199" s="32">
        <f t="shared" si="3182"/>
        <v>0</v>
      </c>
      <c r="H3199" s="32">
        <f t="shared" ref="H3199" si="3183">SUM(H3200+H3203)</f>
        <v>0</v>
      </c>
      <c r="I3199" s="34">
        <v>2</v>
      </c>
      <c r="J3199" s="26"/>
    </row>
    <row r="3200" spans="1:10">
      <c r="A3200" s="210">
        <v>311</v>
      </c>
      <c r="B3200" s="211" t="s">
        <v>45</v>
      </c>
      <c r="C3200" s="30">
        <f t="shared" ref="C3200" si="3184">SUM(C3201:C3202)</f>
        <v>0</v>
      </c>
      <c r="D3200" s="30">
        <v>0</v>
      </c>
      <c r="F3200" s="30">
        <f t="shared" ref="F3200:G3200" si="3185">SUM(F3201:F3202)</f>
        <v>0</v>
      </c>
      <c r="G3200" s="30">
        <f t="shared" si="3185"/>
        <v>0</v>
      </c>
      <c r="H3200" s="30">
        <f t="shared" ref="H3200" si="3186">SUM(H3201:H3202)</f>
        <v>0</v>
      </c>
      <c r="I3200" s="34">
        <v>3</v>
      </c>
      <c r="J3200" s="26"/>
    </row>
    <row r="3201" spans="1:10">
      <c r="A3201" s="248">
        <v>3111</v>
      </c>
      <c r="B3201" s="216" t="s">
        <v>46</v>
      </c>
      <c r="C3201" s="222"/>
      <c r="D3201" s="175">
        <v>0</v>
      </c>
      <c r="F3201" s="222"/>
      <c r="G3201" s="222"/>
      <c r="H3201" s="222"/>
      <c r="I3201" s="34">
        <v>4</v>
      </c>
      <c r="J3201" s="26"/>
    </row>
    <row r="3202" spans="1:10">
      <c r="A3202" s="212">
        <v>3113</v>
      </c>
      <c r="B3202" s="216" t="s">
        <v>66</v>
      </c>
      <c r="C3202" s="29"/>
      <c r="D3202" s="175">
        <v>0</v>
      </c>
      <c r="F3202" s="175"/>
      <c r="G3202" s="175"/>
      <c r="H3202" s="175"/>
      <c r="I3202" s="34">
        <v>4</v>
      </c>
      <c r="J3202" s="26"/>
    </row>
    <row r="3203" spans="1:10">
      <c r="A3203" s="210">
        <v>313</v>
      </c>
      <c r="B3203" s="211" t="s">
        <v>48</v>
      </c>
      <c r="C3203" s="30">
        <f t="shared" ref="C3203" si="3187">SUM(C3204)</f>
        <v>0</v>
      </c>
      <c r="D3203" s="30">
        <v>0</v>
      </c>
      <c r="F3203" s="30">
        <f t="shared" ref="F3203:H3203" si="3188">SUM(F3204)</f>
        <v>0</v>
      </c>
      <c r="G3203" s="30">
        <f t="shared" si="3188"/>
        <v>0</v>
      </c>
      <c r="H3203" s="30">
        <f t="shared" si="3188"/>
        <v>0</v>
      </c>
      <c r="I3203" s="34">
        <v>3</v>
      </c>
      <c r="J3203" s="26"/>
    </row>
    <row r="3204" spans="1:10">
      <c r="A3204" s="212">
        <v>3132</v>
      </c>
      <c r="B3204" s="216" t="s">
        <v>49</v>
      </c>
      <c r="C3204" s="29"/>
      <c r="D3204" s="175">
        <v>0</v>
      </c>
      <c r="F3204" s="175"/>
      <c r="G3204" s="175"/>
      <c r="H3204" s="175"/>
      <c r="I3204" s="34">
        <v>4</v>
      </c>
      <c r="J3204" s="26"/>
    </row>
    <row r="3205" spans="1:10">
      <c r="A3205" s="208">
        <v>32</v>
      </c>
      <c r="B3205" s="209" t="s">
        <v>16</v>
      </c>
      <c r="C3205" s="182">
        <f t="shared" ref="C3205" si="3189">SUM(C3206+C3209+C3212)</f>
        <v>0</v>
      </c>
      <c r="D3205" s="32">
        <v>0</v>
      </c>
      <c r="F3205" s="32">
        <f t="shared" ref="F3205:G3205" si="3190">SUM(F3206+F3209+F3212)</f>
        <v>0</v>
      </c>
      <c r="G3205" s="32">
        <f t="shared" si="3190"/>
        <v>0</v>
      </c>
      <c r="H3205" s="32">
        <f t="shared" ref="H3205" si="3191">SUM(H3206+H3209+H3212)</f>
        <v>0</v>
      </c>
      <c r="I3205" s="34">
        <v>2</v>
      </c>
      <c r="J3205" s="26"/>
    </row>
    <row r="3206" spans="1:10">
      <c r="A3206" s="210">
        <v>321</v>
      </c>
      <c r="B3206" s="211" t="s">
        <v>27</v>
      </c>
      <c r="C3206" s="30">
        <f t="shared" ref="C3206" si="3192">SUM(C3207)</f>
        <v>0</v>
      </c>
      <c r="D3206" s="30">
        <v>0</v>
      </c>
      <c r="F3206" s="30">
        <f t="shared" ref="F3206:H3206" si="3193">SUM(F3207)</f>
        <v>0</v>
      </c>
      <c r="G3206" s="30">
        <f t="shared" si="3193"/>
        <v>0</v>
      </c>
      <c r="H3206" s="30">
        <f t="shared" si="3193"/>
        <v>0</v>
      </c>
      <c r="I3206" s="34">
        <v>3</v>
      </c>
      <c r="J3206" s="26"/>
    </row>
    <row r="3207" spans="1:10">
      <c r="A3207" s="212">
        <v>3211</v>
      </c>
      <c r="B3207" s="216" t="s">
        <v>28</v>
      </c>
      <c r="C3207" s="29"/>
      <c r="D3207" s="175">
        <v>0</v>
      </c>
      <c r="F3207" s="175"/>
      <c r="G3207" s="175"/>
      <c r="H3207" s="175"/>
      <c r="I3207" s="34">
        <v>4</v>
      </c>
      <c r="J3207" s="26"/>
    </row>
    <row r="3208" spans="1:10">
      <c r="A3208" s="212">
        <v>3213</v>
      </c>
      <c r="B3208" s="216" t="s">
        <v>54</v>
      </c>
      <c r="C3208" s="29"/>
      <c r="D3208" s="175">
        <v>0</v>
      </c>
      <c r="F3208" s="175"/>
      <c r="G3208" s="175"/>
      <c r="H3208" s="175"/>
      <c r="I3208" s="34">
        <v>4</v>
      </c>
      <c r="J3208" s="26"/>
    </row>
    <row r="3209" spans="1:10">
      <c r="A3209" s="210">
        <v>323</v>
      </c>
      <c r="B3209" s="211" t="s">
        <v>17</v>
      </c>
      <c r="C3209" s="30">
        <f t="shared" ref="C3209" si="3194">SUM(C3211)</f>
        <v>0</v>
      </c>
      <c r="D3209" s="30">
        <v>0</v>
      </c>
      <c r="F3209" s="30">
        <f t="shared" ref="F3209:G3209" si="3195">SUM(F3211)</f>
        <v>0</v>
      </c>
      <c r="G3209" s="30">
        <f t="shared" si="3195"/>
        <v>0</v>
      </c>
      <c r="H3209" s="30">
        <f t="shared" ref="H3209" si="3196">SUM(H3211)</f>
        <v>0</v>
      </c>
      <c r="I3209" s="34">
        <v>3</v>
      </c>
      <c r="J3209" s="26"/>
    </row>
    <row r="3210" spans="1:10">
      <c r="A3210" s="212">
        <v>3233</v>
      </c>
      <c r="B3210" s="216" t="s">
        <v>19</v>
      </c>
      <c r="C3210" s="29"/>
      <c r="D3210" s="175">
        <v>0</v>
      </c>
      <c r="F3210" s="175"/>
      <c r="G3210" s="175"/>
      <c r="H3210" s="175"/>
      <c r="I3210" s="34">
        <v>4</v>
      </c>
      <c r="J3210" s="26"/>
    </row>
    <row r="3211" spans="1:10">
      <c r="A3211" s="212">
        <v>3237</v>
      </c>
      <c r="B3211" s="216" t="s">
        <v>20</v>
      </c>
      <c r="C3211" s="29"/>
      <c r="D3211" s="175">
        <v>0</v>
      </c>
      <c r="F3211" s="175"/>
      <c r="G3211" s="175"/>
      <c r="H3211" s="175"/>
      <c r="I3211" s="34">
        <v>4</v>
      </c>
      <c r="J3211" s="26"/>
    </row>
    <row r="3212" spans="1:10">
      <c r="A3212" s="210">
        <v>329</v>
      </c>
      <c r="B3212" s="211" t="s">
        <v>23</v>
      </c>
      <c r="C3212" s="30">
        <f t="shared" ref="C3212" si="3197">SUM(C3213)</f>
        <v>0</v>
      </c>
      <c r="D3212" s="30">
        <v>0</v>
      </c>
      <c r="F3212" s="30">
        <f t="shared" ref="F3212:H3212" si="3198">SUM(F3213)</f>
        <v>0</v>
      </c>
      <c r="G3212" s="30">
        <f t="shared" si="3198"/>
        <v>0</v>
      </c>
      <c r="H3212" s="30">
        <f t="shared" si="3198"/>
        <v>0</v>
      </c>
      <c r="I3212" s="34">
        <v>3</v>
      </c>
      <c r="J3212" s="26"/>
    </row>
    <row r="3213" spans="1:10">
      <c r="A3213" s="212">
        <v>3293</v>
      </c>
      <c r="B3213" s="216" t="s">
        <v>29</v>
      </c>
      <c r="C3213" s="29"/>
      <c r="D3213" s="175">
        <v>0</v>
      </c>
      <c r="F3213" s="175"/>
      <c r="G3213" s="175"/>
      <c r="H3213" s="175"/>
      <c r="I3213" s="34">
        <v>4</v>
      </c>
      <c r="J3213" s="26"/>
    </row>
    <row r="3214" spans="1:10">
      <c r="A3214" s="212">
        <v>3299</v>
      </c>
      <c r="B3214" s="216" t="s">
        <v>23</v>
      </c>
      <c r="C3214" s="29"/>
      <c r="D3214" s="175">
        <v>0</v>
      </c>
      <c r="F3214" s="175"/>
      <c r="G3214" s="175"/>
      <c r="H3214" s="175"/>
      <c r="I3214" s="34">
        <v>4</v>
      </c>
      <c r="J3214" s="26"/>
    </row>
    <row r="3215" spans="1:10" ht="28.5">
      <c r="A3215" s="208">
        <v>36</v>
      </c>
      <c r="B3215" s="209" t="s">
        <v>37</v>
      </c>
      <c r="C3215" s="182">
        <f t="shared" ref="C3215" si="3199">C3216</f>
        <v>0</v>
      </c>
      <c r="D3215" s="32">
        <v>0</v>
      </c>
      <c r="F3215" s="32">
        <f t="shared" ref="F3215:H3215" si="3200">F3216</f>
        <v>0</v>
      </c>
      <c r="G3215" s="32">
        <f t="shared" si="3200"/>
        <v>0</v>
      </c>
      <c r="H3215" s="32">
        <f t="shared" si="3200"/>
        <v>0</v>
      </c>
      <c r="I3215" s="34">
        <v>2</v>
      </c>
      <c r="J3215" s="26"/>
    </row>
    <row r="3216" spans="1:10" ht="28.5">
      <c r="A3216" s="210">
        <v>369</v>
      </c>
      <c r="B3216" s="211" t="s">
        <v>240</v>
      </c>
      <c r="C3216" s="30"/>
      <c r="D3216" s="30"/>
      <c r="F3216" s="30"/>
      <c r="G3216" s="30"/>
      <c r="H3216" s="30"/>
      <c r="I3216" s="34">
        <v>3</v>
      </c>
      <c r="J3216" s="26"/>
    </row>
    <row r="3217" spans="1:10" ht="28.5">
      <c r="A3217" s="212">
        <v>3691</v>
      </c>
      <c r="B3217" s="216" t="s">
        <v>241</v>
      </c>
      <c r="C3217" s="29"/>
      <c r="D3217" s="175">
        <v>0</v>
      </c>
      <c r="F3217" s="175"/>
      <c r="G3217" s="175"/>
      <c r="H3217" s="175"/>
      <c r="I3217" s="34">
        <v>4</v>
      </c>
      <c r="J3217" s="26"/>
    </row>
    <row r="3218" spans="1:10" ht="42.75">
      <c r="A3218" s="212">
        <v>3693</v>
      </c>
      <c r="B3218" s="216" t="s">
        <v>242</v>
      </c>
      <c r="C3218" s="29"/>
      <c r="D3218" s="175">
        <v>0</v>
      </c>
      <c r="F3218" s="175"/>
      <c r="G3218" s="175"/>
      <c r="H3218" s="175"/>
      <c r="I3218" s="34">
        <v>4</v>
      </c>
      <c r="J3218" s="26"/>
    </row>
    <row r="3219" spans="1:10" ht="28.5">
      <c r="A3219" s="208">
        <v>42</v>
      </c>
      <c r="B3219" s="209" t="s">
        <v>30</v>
      </c>
      <c r="C3219" s="182">
        <f t="shared" ref="C3219:C3220" si="3201">SUM(C3220)</f>
        <v>0</v>
      </c>
      <c r="D3219" s="32">
        <v>0</v>
      </c>
      <c r="F3219" s="32">
        <f t="shared" ref="F3219:H3220" si="3202">SUM(F3220)</f>
        <v>0</v>
      </c>
      <c r="G3219" s="32">
        <f t="shared" si="3202"/>
        <v>0</v>
      </c>
      <c r="H3219" s="32">
        <f t="shared" si="3202"/>
        <v>0</v>
      </c>
      <c r="I3219" s="34">
        <v>2</v>
      </c>
      <c r="J3219" s="26"/>
    </row>
    <row r="3220" spans="1:10">
      <c r="A3220" s="210">
        <v>422</v>
      </c>
      <c r="B3220" s="211" t="s">
        <v>57</v>
      </c>
      <c r="C3220" s="30">
        <f t="shared" si="3201"/>
        <v>0</v>
      </c>
      <c r="D3220" s="30">
        <v>0</v>
      </c>
      <c r="F3220" s="30">
        <f t="shared" si="3202"/>
        <v>0</v>
      </c>
      <c r="G3220" s="30">
        <f t="shared" si="3202"/>
        <v>0</v>
      </c>
      <c r="H3220" s="30">
        <f t="shared" si="3202"/>
        <v>0</v>
      </c>
      <c r="I3220" s="34">
        <v>3</v>
      </c>
      <c r="J3220" s="26"/>
    </row>
    <row r="3221" spans="1:10">
      <c r="A3221" s="212">
        <v>4221</v>
      </c>
      <c r="B3221" s="216" t="s">
        <v>65</v>
      </c>
      <c r="C3221" s="29"/>
      <c r="D3221" s="175">
        <v>0</v>
      </c>
      <c r="F3221" s="175"/>
      <c r="G3221" s="175"/>
      <c r="H3221" s="175"/>
      <c r="I3221" s="34">
        <v>4</v>
      </c>
      <c r="J3221" s="26"/>
    </row>
    <row r="3222" spans="1:10">
      <c r="A3222" s="264">
        <v>26426</v>
      </c>
      <c r="B3222" s="265" t="s">
        <v>243</v>
      </c>
      <c r="C3222" s="198">
        <f t="shared" ref="C3222" si="3203">SUM(C3223+C3237)</f>
        <v>12954171</v>
      </c>
      <c r="D3222" s="198">
        <v>14178868</v>
      </c>
      <c r="F3222" s="198">
        <f t="shared" ref="F3222:G3222" si="3204">SUM(F3223+F3237)</f>
        <v>0</v>
      </c>
      <c r="G3222" s="198">
        <f t="shared" si="3204"/>
        <v>0</v>
      </c>
      <c r="H3222" s="198">
        <f t="shared" ref="H3222" si="3205">SUM(H3223+H3237)</f>
        <v>0</v>
      </c>
      <c r="I3222" s="199" t="s">
        <v>5</v>
      </c>
      <c r="J3222" s="26"/>
    </row>
    <row r="3223" spans="1:10" ht="28.5">
      <c r="A3223" s="200">
        <v>3602</v>
      </c>
      <c r="B3223" s="201" t="s">
        <v>82</v>
      </c>
      <c r="C3223" s="202">
        <f t="shared" ref="C3223:C3225" si="3206">SUM(C3224)</f>
        <v>530891</v>
      </c>
      <c r="D3223" s="202">
        <v>530891</v>
      </c>
      <c r="F3223" s="202">
        <f t="shared" ref="F3223:H3224" si="3207">SUM(F3224)</f>
        <v>0</v>
      </c>
      <c r="G3223" s="202">
        <f t="shared" si="3207"/>
        <v>0</v>
      </c>
      <c r="H3223" s="202">
        <f t="shared" si="3207"/>
        <v>0</v>
      </c>
      <c r="I3223" s="34" t="s">
        <v>7</v>
      </c>
      <c r="J3223" s="26"/>
    </row>
    <row r="3224" spans="1:10" ht="28.5">
      <c r="A3224" s="203" t="s">
        <v>244</v>
      </c>
      <c r="B3224" s="204" t="s">
        <v>245</v>
      </c>
      <c r="C3224" s="205">
        <f t="shared" si="3206"/>
        <v>530891</v>
      </c>
      <c r="D3224" s="205">
        <v>530891</v>
      </c>
      <c r="F3224" s="205">
        <f t="shared" si="3207"/>
        <v>0</v>
      </c>
      <c r="G3224" s="205">
        <f t="shared" si="3207"/>
        <v>0</v>
      </c>
      <c r="H3224" s="205">
        <f t="shared" si="3207"/>
        <v>0</v>
      </c>
      <c r="I3224" s="34" t="s">
        <v>8</v>
      </c>
      <c r="J3224" s="26"/>
    </row>
    <row r="3225" spans="1:10">
      <c r="A3225" s="206">
        <v>11</v>
      </c>
      <c r="B3225" s="207" t="s">
        <v>14</v>
      </c>
      <c r="C3225" s="31">
        <f t="shared" si="3206"/>
        <v>530891</v>
      </c>
      <c r="D3225" s="31">
        <v>530891</v>
      </c>
      <c r="F3225" s="31">
        <f>SUM(F3226)</f>
        <v>0</v>
      </c>
      <c r="G3225" s="31">
        <f>SUM(G3226)</f>
        <v>0</v>
      </c>
      <c r="H3225" s="31">
        <f>SUM(H3226)</f>
        <v>0</v>
      </c>
      <c r="I3225" s="34" t="s">
        <v>15</v>
      </c>
      <c r="J3225" s="26"/>
    </row>
    <row r="3226" spans="1:10" ht="28.5">
      <c r="A3226" s="208">
        <v>42</v>
      </c>
      <c r="B3226" s="209" t="s">
        <v>30</v>
      </c>
      <c r="C3226" s="182">
        <f>C3227+C3233+C3235</f>
        <v>530891</v>
      </c>
      <c r="D3226" s="32">
        <v>530891</v>
      </c>
      <c r="F3226" s="32">
        <f>F3227+F3233+F3235</f>
        <v>0</v>
      </c>
      <c r="G3226" s="32">
        <f>G3227+G3233+G3235</f>
        <v>0</v>
      </c>
      <c r="H3226" s="32">
        <f>H3227+H3233+H3235</f>
        <v>0</v>
      </c>
      <c r="I3226" s="34">
        <v>2</v>
      </c>
      <c r="J3226" s="26"/>
    </row>
    <row r="3227" spans="1:10">
      <c r="A3227" s="210">
        <v>422</v>
      </c>
      <c r="B3227" s="211" t="s">
        <v>57</v>
      </c>
      <c r="C3227" s="30">
        <f t="shared" ref="C3227" si="3208">SUM(C3228:C3232)</f>
        <v>495891</v>
      </c>
      <c r="D3227" s="30">
        <v>433766</v>
      </c>
      <c r="F3227" s="30">
        <f t="shared" ref="F3227:G3227" si="3209">SUM(F3228:F3232)</f>
        <v>0</v>
      </c>
      <c r="G3227" s="30">
        <f t="shared" si="3209"/>
        <v>0</v>
      </c>
      <c r="H3227" s="30">
        <f t="shared" ref="H3227" si="3210">SUM(H3228:H3232)</f>
        <v>0</v>
      </c>
      <c r="I3227" s="34">
        <v>3</v>
      </c>
      <c r="J3227" s="26"/>
    </row>
    <row r="3228" spans="1:10">
      <c r="A3228" s="212">
        <v>4221</v>
      </c>
      <c r="B3228" s="213" t="s">
        <v>65</v>
      </c>
      <c r="C3228" s="29">
        <v>10000</v>
      </c>
      <c r="D3228" s="175">
        <v>0</v>
      </c>
      <c r="F3228" s="175"/>
      <c r="G3228" s="175"/>
      <c r="H3228" s="175"/>
      <c r="I3228" s="34">
        <v>4</v>
      </c>
      <c r="J3228" s="26"/>
    </row>
    <row r="3229" spans="1:10">
      <c r="A3229" s="212">
        <v>4223</v>
      </c>
      <c r="B3229" s="213" t="s">
        <v>86</v>
      </c>
      <c r="C3229" s="29"/>
      <c r="D3229" s="175">
        <v>121233</v>
      </c>
      <c r="F3229" s="175"/>
      <c r="G3229" s="175"/>
      <c r="H3229" s="175"/>
      <c r="I3229" s="34">
        <v>4</v>
      </c>
      <c r="J3229" s="26"/>
    </row>
    <row r="3230" spans="1:10">
      <c r="A3230" s="212">
        <v>4224</v>
      </c>
      <c r="B3230" s="213" t="s">
        <v>58</v>
      </c>
      <c r="C3230" s="29">
        <v>400891</v>
      </c>
      <c r="D3230" s="175">
        <v>298071</v>
      </c>
      <c r="F3230" s="175"/>
      <c r="G3230" s="175"/>
      <c r="H3230" s="175"/>
      <c r="I3230" s="34">
        <v>4</v>
      </c>
      <c r="J3230" s="26"/>
    </row>
    <row r="3231" spans="1:10">
      <c r="A3231" s="212">
        <v>4225</v>
      </c>
      <c r="B3231" s="213" t="s">
        <v>87</v>
      </c>
      <c r="C3231" s="29"/>
      <c r="D3231" s="175">
        <v>0</v>
      </c>
      <c r="F3231" s="175"/>
      <c r="G3231" s="175"/>
      <c r="H3231" s="175"/>
      <c r="I3231" s="34">
        <v>4</v>
      </c>
      <c r="J3231" s="26"/>
    </row>
    <row r="3232" spans="1:10">
      <c r="A3232" s="212">
        <v>4227</v>
      </c>
      <c r="B3232" s="213" t="s">
        <v>88</v>
      </c>
      <c r="C3232" s="29">
        <v>85000</v>
      </c>
      <c r="D3232" s="175">
        <v>14462</v>
      </c>
      <c r="F3232" s="175"/>
      <c r="G3232" s="175"/>
      <c r="H3232" s="175"/>
      <c r="I3232" s="34">
        <v>4</v>
      </c>
      <c r="J3232" s="26"/>
    </row>
    <row r="3233" spans="1:10">
      <c r="A3233" s="210">
        <v>426</v>
      </c>
      <c r="B3233" s="211" t="s">
        <v>31</v>
      </c>
      <c r="C3233" s="30">
        <f t="shared" ref="C3233" si="3211">SUM(C3234)</f>
        <v>0</v>
      </c>
      <c r="D3233" s="30">
        <v>0</v>
      </c>
      <c r="F3233" s="30">
        <f t="shared" ref="F3233:H3233" si="3212">SUM(F3234)</f>
        <v>0</v>
      </c>
      <c r="G3233" s="30">
        <f t="shared" si="3212"/>
        <v>0</v>
      </c>
      <c r="H3233" s="30">
        <f t="shared" si="3212"/>
        <v>0</v>
      </c>
      <c r="I3233" s="34">
        <v>3</v>
      </c>
      <c r="J3233" s="26"/>
    </row>
    <row r="3234" spans="1:10">
      <c r="A3234" s="212">
        <v>4262</v>
      </c>
      <c r="B3234" s="216" t="s">
        <v>32</v>
      </c>
      <c r="C3234" s="29"/>
      <c r="D3234" s="175">
        <v>0</v>
      </c>
      <c r="F3234" s="175"/>
      <c r="G3234" s="175"/>
      <c r="H3234" s="175"/>
      <c r="I3234" s="34">
        <v>4</v>
      </c>
      <c r="J3234" s="26"/>
    </row>
    <row r="3235" spans="1:10">
      <c r="A3235" s="210">
        <v>423</v>
      </c>
      <c r="B3235" s="211" t="s">
        <v>98</v>
      </c>
      <c r="C3235" s="272">
        <f>C3236</f>
        <v>35000</v>
      </c>
      <c r="D3235" s="28">
        <v>97125</v>
      </c>
      <c r="F3235" s="28">
        <f>F3236</f>
        <v>0</v>
      </c>
      <c r="G3235" s="28">
        <f>G3236</f>
        <v>0</v>
      </c>
      <c r="H3235" s="28">
        <f>H3236</f>
        <v>0</v>
      </c>
      <c r="I3235" s="34">
        <v>3</v>
      </c>
      <c r="J3235" s="26"/>
    </row>
    <row r="3236" spans="1:10">
      <c r="A3236" s="212">
        <v>4231</v>
      </c>
      <c r="B3236" s="216" t="s">
        <v>106</v>
      </c>
      <c r="C3236" s="29">
        <v>35000</v>
      </c>
      <c r="D3236" s="175">
        <v>97125</v>
      </c>
      <c r="F3236" s="175"/>
      <c r="G3236" s="175"/>
      <c r="H3236" s="175"/>
      <c r="I3236" s="34">
        <v>4</v>
      </c>
      <c r="J3236" s="26"/>
    </row>
    <row r="3237" spans="1:10" ht="28.5">
      <c r="A3237" s="200">
        <v>3605</v>
      </c>
      <c r="B3237" s="201" t="s">
        <v>125</v>
      </c>
      <c r="C3237" s="202">
        <f t="shared" ref="C3237" si="3213">SUM(C3238)</f>
        <v>12423280</v>
      </c>
      <c r="D3237" s="202">
        <v>13647977</v>
      </c>
      <c r="F3237" s="202">
        <f t="shared" ref="F3237:H3237" si="3214">SUM(F3238)</f>
        <v>0</v>
      </c>
      <c r="G3237" s="202">
        <f t="shared" si="3214"/>
        <v>0</v>
      </c>
      <c r="H3237" s="202">
        <f t="shared" si="3214"/>
        <v>0</v>
      </c>
      <c r="I3237" s="34" t="s">
        <v>7</v>
      </c>
      <c r="J3237" s="26"/>
    </row>
    <row r="3238" spans="1:10">
      <c r="A3238" s="203" t="s">
        <v>246</v>
      </c>
      <c r="B3238" s="204" t="s">
        <v>107</v>
      </c>
      <c r="C3238" s="205">
        <f t="shared" ref="C3238" si="3215">SUM(C3245+C3261+C3317+C3326)</f>
        <v>12423280</v>
      </c>
      <c r="D3238" s="205">
        <v>13647977</v>
      </c>
      <c r="F3238" s="205">
        <f>SUM(F3239+F3245+F3261+F3317+F3326)</f>
        <v>0</v>
      </c>
      <c r="G3238" s="205">
        <f>SUM(G3239+G3245+G3261+G3317+G3326)</f>
        <v>0</v>
      </c>
      <c r="H3238" s="205">
        <f>SUM(H3239+H3245+H3261+H3317+H3326)</f>
        <v>0</v>
      </c>
      <c r="I3238" s="34" t="s">
        <v>8</v>
      </c>
      <c r="J3238" s="26"/>
    </row>
    <row r="3239" spans="1:10">
      <c r="A3239" s="206">
        <v>11</v>
      </c>
      <c r="B3239" s="207" t="s">
        <v>14</v>
      </c>
      <c r="C3239" s="31">
        <f>C3241+C3243</f>
        <v>0</v>
      </c>
      <c r="D3239" s="31">
        <v>117697</v>
      </c>
      <c r="F3239" s="31">
        <f>F3241+F3243</f>
        <v>0</v>
      </c>
      <c r="G3239" s="31">
        <f>G3241+G3243</f>
        <v>0</v>
      </c>
      <c r="H3239" s="31">
        <f>H3241+H3243</f>
        <v>0</v>
      </c>
      <c r="I3239" s="34" t="s">
        <v>15</v>
      </c>
      <c r="J3239" s="26"/>
    </row>
    <row r="3240" spans="1:10">
      <c r="A3240" s="208">
        <v>32</v>
      </c>
      <c r="B3240" s="209" t="s">
        <v>16</v>
      </c>
      <c r="C3240" s="182">
        <f t="shared" ref="C3240" si="3216">SUM(C3241+C3243)</f>
        <v>0</v>
      </c>
      <c r="D3240" s="32">
        <v>117697</v>
      </c>
      <c r="F3240" s="32">
        <f t="shared" ref="F3240:G3240" si="3217">F3241+F3243</f>
        <v>0</v>
      </c>
      <c r="G3240" s="32">
        <f t="shared" si="3217"/>
        <v>0</v>
      </c>
      <c r="H3240" s="32">
        <f t="shared" ref="H3240" si="3218">H3241+H3243</f>
        <v>0</v>
      </c>
      <c r="I3240" s="34">
        <v>2</v>
      </c>
      <c r="J3240" s="228"/>
    </row>
    <row r="3241" spans="1:10">
      <c r="A3241" s="210">
        <v>322</v>
      </c>
      <c r="B3241" s="211" t="s">
        <v>42</v>
      </c>
      <c r="C3241" s="30"/>
      <c r="D3241" s="30">
        <v>77323</v>
      </c>
      <c r="F3241" s="30">
        <f>SUM(F3242:F3242)</f>
        <v>0</v>
      </c>
      <c r="G3241" s="30">
        <f>SUM(G3242:G3242)</f>
        <v>0</v>
      </c>
      <c r="H3241" s="30">
        <f>SUM(H3242:H3242)</f>
        <v>0</v>
      </c>
      <c r="I3241" s="34">
        <v>3</v>
      </c>
      <c r="J3241" s="26"/>
    </row>
    <row r="3242" spans="1:10">
      <c r="A3242" s="212">
        <v>3222</v>
      </c>
      <c r="B3242" s="213" t="s">
        <v>91</v>
      </c>
      <c r="C3242" s="29"/>
      <c r="D3242" s="175">
        <v>77323</v>
      </c>
      <c r="F3242" s="175"/>
      <c r="G3242" s="175"/>
      <c r="H3242" s="175"/>
      <c r="I3242" s="34">
        <v>4</v>
      </c>
      <c r="J3242" s="26"/>
    </row>
    <row r="3243" spans="1:10" ht="15">
      <c r="A3243" s="210">
        <v>329</v>
      </c>
      <c r="B3243" s="211" t="s">
        <v>23</v>
      </c>
      <c r="C3243" s="792">
        <f>C3244</f>
        <v>0</v>
      </c>
      <c r="D3243" s="792">
        <v>40374</v>
      </c>
      <c r="F3243" s="792">
        <f>F3244</f>
        <v>0</v>
      </c>
      <c r="G3243" s="792">
        <f>G3244</f>
        <v>0</v>
      </c>
      <c r="H3243" s="792">
        <f>H3244</f>
        <v>0</v>
      </c>
      <c r="I3243" s="870">
        <v>3</v>
      </c>
      <c r="J3243" s="751"/>
    </row>
    <row r="3244" spans="1:10">
      <c r="A3244" s="212">
        <v>3292</v>
      </c>
      <c r="B3244" s="216" t="s">
        <v>112</v>
      </c>
      <c r="C3244" s="868"/>
      <c r="D3244" s="863">
        <v>40374</v>
      </c>
      <c r="F3244" s="863"/>
      <c r="G3244" s="863"/>
      <c r="H3244" s="863"/>
      <c r="I3244" s="870">
        <v>4</v>
      </c>
      <c r="J3244" s="751"/>
    </row>
    <row r="3245" spans="1:10">
      <c r="A3245" s="206">
        <v>31</v>
      </c>
      <c r="B3245" s="207" t="s">
        <v>63</v>
      </c>
      <c r="C3245" s="31">
        <f t="shared" ref="C3245" si="3219">SUM(C3246+C3251)</f>
        <v>80000</v>
      </c>
      <c r="D3245" s="31">
        <v>92000</v>
      </c>
      <c r="F3245" s="31">
        <f t="shared" ref="F3245:G3245" si="3220">SUM(F3246+F3251)</f>
        <v>0</v>
      </c>
      <c r="G3245" s="31">
        <f t="shared" si="3220"/>
        <v>0</v>
      </c>
      <c r="H3245" s="31">
        <f t="shared" ref="H3245" si="3221">SUM(H3246+H3251)</f>
        <v>0</v>
      </c>
      <c r="I3245" s="34" t="s">
        <v>64</v>
      </c>
      <c r="J3245" s="26"/>
    </row>
    <row r="3246" spans="1:10">
      <c r="A3246" s="208">
        <v>32</v>
      </c>
      <c r="B3246" s="209" t="s">
        <v>16</v>
      </c>
      <c r="C3246" s="182">
        <f t="shared" ref="C3246" si="3222">SUM(C3247+C3249)</f>
        <v>0</v>
      </c>
      <c r="D3246" s="32">
        <v>0</v>
      </c>
      <c r="F3246" s="32">
        <f t="shared" ref="F3246:G3246" si="3223">SUM(F3247+F3249)</f>
        <v>0</v>
      </c>
      <c r="G3246" s="32">
        <f t="shared" si="3223"/>
        <v>0</v>
      </c>
      <c r="H3246" s="32">
        <f t="shared" ref="H3246" si="3224">SUM(H3247+H3249)</f>
        <v>0</v>
      </c>
      <c r="I3246" s="34">
        <v>2</v>
      </c>
      <c r="J3246" s="26"/>
    </row>
    <row r="3247" spans="1:10">
      <c r="A3247" s="210">
        <v>321</v>
      </c>
      <c r="B3247" s="211" t="s">
        <v>27</v>
      </c>
      <c r="C3247" s="30">
        <f t="shared" ref="C3247" si="3225">SUM(C3248)</f>
        <v>0</v>
      </c>
      <c r="D3247" s="30">
        <v>0</v>
      </c>
      <c r="F3247" s="30">
        <f t="shared" ref="F3247:H3247" si="3226">SUM(F3248)</f>
        <v>0</v>
      </c>
      <c r="G3247" s="30">
        <f t="shared" si="3226"/>
        <v>0</v>
      </c>
      <c r="H3247" s="30">
        <f t="shared" si="3226"/>
        <v>0</v>
      </c>
      <c r="I3247" s="34">
        <v>3</v>
      </c>
      <c r="J3247" s="26"/>
    </row>
    <row r="3248" spans="1:10">
      <c r="A3248" s="212">
        <v>3213</v>
      </c>
      <c r="B3248" s="213" t="s">
        <v>54</v>
      </c>
      <c r="C3248" s="29"/>
      <c r="D3248" s="175">
        <v>0</v>
      </c>
      <c r="F3248" s="175"/>
      <c r="G3248" s="175"/>
      <c r="H3248" s="175"/>
      <c r="I3248" s="34">
        <v>4</v>
      </c>
      <c r="J3248" s="26"/>
    </row>
    <row r="3249" spans="1:10">
      <c r="A3249" s="210">
        <v>323</v>
      </c>
      <c r="B3249" s="211" t="s">
        <v>17</v>
      </c>
      <c r="C3249" s="30">
        <f t="shared" ref="C3249" si="3227">SUM(C3250)</f>
        <v>0</v>
      </c>
      <c r="D3249" s="30">
        <v>0</v>
      </c>
      <c r="F3249" s="30">
        <f t="shared" ref="F3249:H3249" si="3228">SUM(F3250)</f>
        <v>0</v>
      </c>
      <c r="G3249" s="30">
        <f t="shared" si="3228"/>
        <v>0</v>
      </c>
      <c r="H3249" s="30">
        <f t="shared" si="3228"/>
        <v>0</v>
      </c>
      <c r="I3249" s="34">
        <v>3</v>
      </c>
      <c r="J3249" s="26"/>
    </row>
    <row r="3250" spans="1:10">
      <c r="A3250" s="212">
        <v>3232</v>
      </c>
      <c r="B3250" s="213" t="s">
        <v>105</v>
      </c>
      <c r="C3250" s="29"/>
      <c r="D3250" s="175">
        <v>0</v>
      </c>
      <c r="F3250" s="175"/>
      <c r="G3250" s="175"/>
      <c r="H3250" s="175"/>
      <c r="I3250" s="34">
        <v>4</v>
      </c>
      <c r="J3250" s="26"/>
    </row>
    <row r="3251" spans="1:10" ht="28.5">
      <c r="A3251" s="208">
        <v>42</v>
      </c>
      <c r="B3251" s="209" t="s">
        <v>30</v>
      </c>
      <c r="C3251" s="182">
        <f t="shared" ref="C3251" si="3229">SUM(C3252+C3259)</f>
        <v>80000</v>
      </c>
      <c r="D3251" s="32">
        <v>92000</v>
      </c>
      <c r="F3251" s="32">
        <f t="shared" ref="F3251:G3251" si="3230">SUM(F3252+F3259)</f>
        <v>0</v>
      </c>
      <c r="G3251" s="32">
        <f t="shared" si="3230"/>
        <v>0</v>
      </c>
      <c r="H3251" s="32">
        <f t="shared" ref="H3251" si="3231">SUM(H3252+H3259)</f>
        <v>0</v>
      </c>
      <c r="I3251" s="34">
        <v>2</v>
      </c>
      <c r="J3251" s="26"/>
    </row>
    <row r="3252" spans="1:10">
      <c r="A3252" s="210">
        <v>422</v>
      </c>
      <c r="B3252" s="211" t="s">
        <v>57</v>
      </c>
      <c r="C3252" s="30">
        <f t="shared" ref="C3252" si="3232">SUM(C3253:C3258)</f>
        <v>75000</v>
      </c>
      <c r="D3252" s="30">
        <v>86000</v>
      </c>
      <c r="F3252" s="30">
        <f t="shared" ref="F3252:G3252" si="3233">SUM(F3253:F3258)</f>
        <v>0</v>
      </c>
      <c r="G3252" s="30">
        <f t="shared" si="3233"/>
        <v>0</v>
      </c>
      <c r="H3252" s="30">
        <f t="shared" ref="H3252" si="3234">SUM(H3253:H3258)</f>
        <v>0</v>
      </c>
      <c r="I3252" s="34">
        <v>3</v>
      </c>
      <c r="J3252" s="26"/>
    </row>
    <row r="3253" spans="1:10">
      <c r="A3253" s="371">
        <v>4221</v>
      </c>
      <c r="B3253" s="372" t="s">
        <v>65</v>
      </c>
      <c r="C3253" s="29">
        <v>10000</v>
      </c>
      <c r="D3253" s="175">
        <v>10000</v>
      </c>
      <c r="F3253" s="175"/>
      <c r="G3253" s="175"/>
      <c r="H3253" s="175"/>
      <c r="I3253" s="34">
        <v>4</v>
      </c>
      <c r="J3253" s="26"/>
    </row>
    <row r="3254" spans="1:10">
      <c r="A3254" s="371">
        <v>4222</v>
      </c>
      <c r="B3254" s="372" t="s">
        <v>73</v>
      </c>
      <c r="C3254" s="29">
        <v>5000</v>
      </c>
      <c r="D3254" s="175">
        <v>1000</v>
      </c>
      <c r="F3254" s="175"/>
      <c r="G3254" s="175"/>
      <c r="H3254" s="175"/>
      <c r="I3254" s="34">
        <v>4</v>
      </c>
      <c r="J3254" s="26"/>
    </row>
    <row r="3255" spans="1:10">
      <c r="A3255" s="371">
        <v>4223</v>
      </c>
      <c r="B3255" s="372" t="s">
        <v>86</v>
      </c>
      <c r="C3255" s="29">
        <v>5000</v>
      </c>
      <c r="D3255" s="175">
        <v>5000</v>
      </c>
      <c r="F3255" s="175"/>
      <c r="G3255" s="175"/>
      <c r="H3255" s="175"/>
      <c r="I3255" s="34">
        <v>4</v>
      </c>
      <c r="J3255" s="26"/>
    </row>
    <row r="3256" spans="1:10">
      <c r="A3256" s="371">
        <v>4224</v>
      </c>
      <c r="B3256" s="372" t="s">
        <v>58</v>
      </c>
      <c r="C3256" s="29">
        <v>35000</v>
      </c>
      <c r="D3256" s="175">
        <v>50000</v>
      </c>
      <c r="F3256" s="175"/>
      <c r="G3256" s="175"/>
      <c r="H3256" s="175"/>
      <c r="I3256" s="34">
        <v>4</v>
      </c>
      <c r="J3256" s="26"/>
    </row>
    <row r="3257" spans="1:10">
      <c r="A3257" s="373">
        <v>4225</v>
      </c>
      <c r="B3257" s="374" t="s">
        <v>87</v>
      </c>
      <c r="C3257" s="29"/>
      <c r="D3257" s="175">
        <v>0</v>
      </c>
      <c r="F3257" s="175"/>
      <c r="G3257" s="175"/>
      <c r="H3257" s="175"/>
      <c r="I3257" s="34">
        <v>4</v>
      </c>
      <c r="J3257" s="26"/>
    </row>
    <row r="3258" spans="1:10">
      <c r="A3258" s="212">
        <v>4227</v>
      </c>
      <c r="B3258" s="213" t="s">
        <v>88</v>
      </c>
      <c r="C3258" s="29">
        <v>20000</v>
      </c>
      <c r="D3258" s="175">
        <v>20000</v>
      </c>
      <c r="F3258" s="175"/>
      <c r="G3258" s="175"/>
      <c r="H3258" s="175"/>
      <c r="I3258" s="34">
        <v>4</v>
      </c>
      <c r="J3258" s="26"/>
    </row>
    <row r="3259" spans="1:10">
      <c r="A3259" s="210">
        <v>426</v>
      </c>
      <c r="B3259" s="211" t="s">
        <v>31</v>
      </c>
      <c r="C3259" s="30">
        <f t="shared" ref="C3259" si="3235">SUM(C3260)</f>
        <v>5000</v>
      </c>
      <c r="D3259" s="30">
        <v>6000</v>
      </c>
      <c r="F3259" s="30">
        <f t="shared" ref="F3259:H3259" si="3236">SUM(F3260)</f>
        <v>0</v>
      </c>
      <c r="G3259" s="30">
        <f t="shared" si="3236"/>
        <v>0</v>
      </c>
      <c r="H3259" s="30">
        <f t="shared" si="3236"/>
        <v>0</v>
      </c>
      <c r="I3259" s="34">
        <v>3</v>
      </c>
      <c r="J3259" s="26"/>
    </row>
    <row r="3260" spans="1:10">
      <c r="A3260" s="212">
        <v>4262</v>
      </c>
      <c r="B3260" s="216" t="s">
        <v>32</v>
      </c>
      <c r="C3260" s="29">
        <v>5000</v>
      </c>
      <c r="D3260" s="175">
        <v>6000</v>
      </c>
      <c r="F3260" s="175"/>
      <c r="G3260" s="175"/>
      <c r="H3260" s="175"/>
      <c r="I3260" s="34">
        <v>4</v>
      </c>
      <c r="J3260" s="26"/>
    </row>
    <row r="3261" spans="1:10">
      <c r="A3261" s="206">
        <v>43</v>
      </c>
      <c r="B3261" s="207" t="s">
        <v>40</v>
      </c>
      <c r="C3261" s="31">
        <f t="shared" ref="C3261" si="3237">SUM(C3262+C3270+C3301+C3305+C3308)</f>
        <v>12252925</v>
      </c>
      <c r="D3261" s="31">
        <v>13300925</v>
      </c>
      <c r="F3261" s="31">
        <f t="shared" ref="F3261:G3261" si="3238">SUM(F3262+F3270+F3301+F3305+F3308)</f>
        <v>0</v>
      </c>
      <c r="G3261" s="31">
        <f t="shared" si="3238"/>
        <v>0</v>
      </c>
      <c r="H3261" s="31">
        <f t="shared" ref="H3261" si="3239">SUM(H3262+H3270+H3301+H3305+H3308)</f>
        <v>0</v>
      </c>
      <c r="I3261" s="34" t="s">
        <v>41</v>
      </c>
      <c r="J3261" s="26"/>
    </row>
    <row r="3262" spans="1:10">
      <c r="A3262" s="208">
        <v>31</v>
      </c>
      <c r="B3262" s="209" t="s">
        <v>44</v>
      </c>
      <c r="C3262" s="182">
        <f t="shared" ref="C3262" si="3240">SUM(C3263+C3266+C3268)</f>
        <v>6988440</v>
      </c>
      <c r="D3262" s="32">
        <v>7789440</v>
      </c>
      <c r="F3262" s="32">
        <f t="shared" ref="F3262:G3262" si="3241">SUM(F3263+F3266+F3268)</f>
        <v>0</v>
      </c>
      <c r="G3262" s="32">
        <f t="shared" si="3241"/>
        <v>0</v>
      </c>
      <c r="H3262" s="32">
        <f t="shared" ref="H3262" si="3242">SUM(H3263+H3266+H3268)</f>
        <v>0</v>
      </c>
      <c r="I3262" s="34">
        <v>2</v>
      </c>
      <c r="J3262" s="26"/>
    </row>
    <row r="3263" spans="1:10">
      <c r="A3263" s="210">
        <v>311</v>
      </c>
      <c r="B3263" s="211" t="s">
        <v>45</v>
      </c>
      <c r="C3263" s="30">
        <f t="shared" ref="C3263" si="3243">SUM(C3264:C3265)</f>
        <v>5800000</v>
      </c>
      <c r="D3263" s="30">
        <v>6501000</v>
      </c>
      <c r="F3263" s="30">
        <f t="shared" ref="F3263:G3263" si="3244">SUM(F3264:F3265)</f>
        <v>0</v>
      </c>
      <c r="G3263" s="30">
        <f t="shared" si="3244"/>
        <v>0</v>
      </c>
      <c r="H3263" s="30">
        <f t="shared" ref="H3263" si="3245">SUM(H3264:H3265)</f>
        <v>0</v>
      </c>
      <c r="I3263" s="34">
        <v>3</v>
      </c>
      <c r="J3263" s="26"/>
    </row>
    <row r="3264" spans="1:10">
      <c r="A3264" s="212">
        <v>3111</v>
      </c>
      <c r="B3264" s="213" t="s">
        <v>46</v>
      </c>
      <c r="C3264" s="29">
        <v>5150000</v>
      </c>
      <c r="D3264" s="175">
        <v>6350000</v>
      </c>
      <c r="F3264" s="175"/>
      <c r="G3264" s="175"/>
      <c r="H3264" s="175"/>
      <c r="I3264" s="34">
        <v>4</v>
      </c>
      <c r="J3264" s="26"/>
    </row>
    <row r="3265" spans="1:10">
      <c r="A3265" s="212">
        <v>3114</v>
      </c>
      <c r="B3265" s="213" t="s">
        <v>47</v>
      </c>
      <c r="C3265" s="29">
        <v>650000</v>
      </c>
      <c r="D3265" s="175">
        <v>151000</v>
      </c>
      <c r="F3265" s="175"/>
      <c r="G3265" s="175"/>
      <c r="H3265" s="175"/>
      <c r="I3265" s="34">
        <v>4</v>
      </c>
      <c r="J3265" s="26"/>
    </row>
    <row r="3266" spans="1:10">
      <c r="A3266" s="210">
        <v>312</v>
      </c>
      <c r="B3266" s="211" t="s">
        <v>67</v>
      </c>
      <c r="C3266" s="30">
        <f t="shared" ref="C3266" si="3246">SUM(C3267)</f>
        <v>180000</v>
      </c>
      <c r="D3266" s="30">
        <v>230000</v>
      </c>
      <c r="F3266" s="30">
        <f t="shared" ref="F3266:H3266" si="3247">SUM(F3267)</f>
        <v>0</v>
      </c>
      <c r="G3266" s="30">
        <f t="shared" si="3247"/>
        <v>0</v>
      </c>
      <c r="H3266" s="30">
        <f t="shared" si="3247"/>
        <v>0</v>
      </c>
      <c r="I3266" s="34">
        <v>3</v>
      </c>
      <c r="J3266" s="26"/>
    </row>
    <row r="3267" spans="1:10">
      <c r="A3267" s="212">
        <v>3121</v>
      </c>
      <c r="B3267" s="213" t="s">
        <v>67</v>
      </c>
      <c r="C3267" s="29">
        <v>180000</v>
      </c>
      <c r="D3267" s="175">
        <v>230000</v>
      </c>
      <c r="F3267" s="175"/>
      <c r="G3267" s="175"/>
      <c r="H3267" s="175"/>
      <c r="I3267" s="34">
        <v>4</v>
      </c>
      <c r="J3267" s="26"/>
    </row>
    <row r="3268" spans="1:10">
      <c r="A3268" s="210">
        <v>313</v>
      </c>
      <c r="B3268" s="211" t="s">
        <v>48</v>
      </c>
      <c r="C3268" s="30">
        <f t="shared" ref="C3268" si="3248">SUM(C3269:C3269)</f>
        <v>1008440</v>
      </c>
      <c r="D3268" s="30">
        <v>1058440</v>
      </c>
      <c r="F3268" s="30">
        <f t="shared" ref="F3268:H3268" si="3249">SUM(F3269:F3269)</f>
        <v>0</v>
      </c>
      <c r="G3268" s="30">
        <f t="shared" si="3249"/>
        <v>0</v>
      </c>
      <c r="H3268" s="30">
        <f t="shared" si="3249"/>
        <v>0</v>
      </c>
      <c r="I3268" s="34">
        <v>3</v>
      </c>
      <c r="J3268" s="26"/>
    </row>
    <row r="3269" spans="1:10">
      <c r="A3269" s="212">
        <v>3132</v>
      </c>
      <c r="B3269" s="213" t="s">
        <v>49</v>
      </c>
      <c r="C3269" s="29">
        <v>1008440</v>
      </c>
      <c r="D3269" s="175">
        <v>1058440</v>
      </c>
      <c r="F3269" s="175"/>
      <c r="G3269" s="175"/>
      <c r="H3269" s="175"/>
      <c r="I3269" s="34">
        <v>4</v>
      </c>
      <c r="J3269" s="26"/>
    </row>
    <row r="3270" spans="1:10">
      <c r="A3270" s="208">
        <v>32</v>
      </c>
      <c r="B3270" s="209" t="s">
        <v>16</v>
      </c>
      <c r="C3270" s="182">
        <f t="shared" ref="C3270" si="3250">SUM(C3271+C3275+C3282+C3291+C3293)</f>
        <v>5263465</v>
      </c>
      <c r="D3270" s="32">
        <v>5483465</v>
      </c>
      <c r="F3270" s="32">
        <f t="shared" ref="F3270:G3270" si="3251">SUM(F3271+F3275+F3282+F3291+F3293)</f>
        <v>0</v>
      </c>
      <c r="G3270" s="32">
        <f t="shared" si="3251"/>
        <v>0</v>
      </c>
      <c r="H3270" s="32">
        <f t="shared" ref="H3270" si="3252">SUM(H3271+H3275+H3282+H3291+H3293)</f>
        <v>0</v>
      </c>
      <c r="I3270" s="34">
        <v>2</v>
      </c>
      <c r="J3270" s="26"/>
    </row>
    <row r="3271" spans="1:10">
      <c r="A3271" s="210">
        <v>321</v>
      </c>
      <c r="B3271" s="211" t="s">
        <v>27</v>
      </c>
      <c r="C3271" s="30">
        <f t="shared" ref="C3271" si="3253">SUM(C3272:C3274)</f>
        <v>250000</v>
      </c>
      <c r="D3271" s="30">
        <v>180000</v>
      </c>
      <c r="F3271" s="30">
        <f t="shared" ref="F3271:G3271" si="3254">SUM(F3272:F3274)</f>
        <v>0</v>
      </c>
      <c r="G3271" s="30">
        <f t="shared" si="3254"/>
        <v>0</v>
      </c>
      <c r="H3271" s="30">
        <f t="shared" ref="H3271" si="3255">SUM(H3272:H3274)</f>
        <v>0</v>
      </c>
      <c r="I3271" s="34">
        <v>3</v>
      </c>
      <c r="J3271" s="26"/>
    </row>
    <row r="3272" spans="1:10">
      <c r="A3272" s="212">
        <v>3211</v>
      </c>
      <c r="B3272" s="213" t="s">
        <v>28</v>
      </c>
      <c r="C3272" s="29">
        <v>50000</v>
      </c>
      <c r="D3272" s="175">
        <v>10000</v>
      </c>
      <c r="F3272" s="175"/>
      <c r="G3272" s="175"/>
      <c r="H3272" s="175"/>
      <c r="I3272" s="34">
        <v>4</v>
      </c>
      <c r="J3272" s="26"/>
    </row>
    <row r="3273" spans="1:10" ht="28.5">
      <c r="A3273" s="212">
        <v>3212</v>
      </c>
      <c r="B3273" s="213" t="s">
        <v>50</v>
      </c>
      <c r="C3273" s="29">
        <v>150000</v>
      </c>
      <c r="D3273" s="175">
        <v>150000</v>
      </c>
      <c r="F3273" s="175"/>
      <c r="G3273" s="175"/>
      <c r="H3273" s="175"/>
      <c r="I3273" s="34">
        <v>4</v>
      </c>
      <c r="J3273" s="26"/>
    </row>
    <row r="3274" spans="1:10">
      <c r="A3274" s="212">
        <v>3213</v>
      </c>
      <c r="B3274" s="213" t="s">
        <v>54</v>
      </c>
      <c r="C3274" s="29">
        <v>50000</v>
      </c>
      <c r="D3274" s="175">
        <v>20000</v>
      </c>
      <c r="F3274" s="175"/>
      <c r="G3274" s="175"/>
      <c r="H3274" s="175"/>
      <c r="I3274" s="34">
        <v>4</v>
      </c>
      <c r="J3274" s="26"/>
    </row>
    <row r="3275" spans="1:10">
      <c r="A3275" s="210">
        <v>322</v>
      </c>
      <c r="B3275" s="211" t="s">
        <v>42</v>
      </c>
      <c r="C3275" s="30">
        <f t="shared" ref="C3275" si="3256">SUM(C3276:C3281)</f>
        <v>4264965</v>
      </c>
      <c r="D3275" s="30">
        <v>4314965</v>
      </c>
      <c r="F3275" s="30">
        <f t="shared" ref="F3275:G3275" si="3257">SUM(F3276:F3281)</f>
        <v>0</v>
      </c>
      <c r="G3275" s="30">
        <f t="shared" si="3257"/>
        <v>0</v>
      </c>
      <c r="H3275" s="30">
        <f t="shared" ref="H3275" si="3258">SUM(H3276:H3281)</f>
        <v>0</v>
      </c>
      <c r="I3275" s="34">
        <v>3</v>
      </c>
      <c r="J3275" s="26"/>
    </row>
    <row r="3276" spans="1:10">
      <c r="A3276" s="212">
        <v>3221</v>
      </c>
      <c r="B3276" s="213" t="s">
        <v>43</v>
      </c>
      <c r="C3276" s="29">
        <v>120000</v>
      </c>
      <c r="D3276" s="175">
        <v>120000</v>
      </c>
      <c r="F3276" s="175"/>
      <c r="G3276" s="175"/>
      <c r="H3276" s="175"/>
      <c r="I3276" s="34">
        <v>4</v>
      </c>
      <c r="J3276" s="26"/>
    </row>
    <row r="3277" spans="1:10">
      <c r="A3277" s="212">
        <v>3222</v>
      </c>
      <c r="B3277" s="213" t="s">
        <v>91</v>
      </c>
      <c r="C3277" s="29">
        <v>3474965</v>
      </c>
      <c r="D3277" s="175">
        <v>3524965</v>
      </c>
      <c r="F3277" s="175"/>
      <c r="G3277" s="175"/>
      <c r="H3277" s="175"/>
      <c r="I3277" s="34">
        <v>4</v>
      </c>
      <c r="J3277" s="26"/>
    </row>
    <row r="3278" spans="1:10">
      <c r="A3278" s="212">
        <v>3223</v>
      </c>
      <c r="B3278" s="213" t="s">
        <v>109</v>
      </c>
      <c r="C3278" s="29">
        <v>360000</v>
      </c>
      <c r="D3278" s="175">
        <v>360000</v>
      </c>
      <c r="F3278" s="175"/>
      <c r="G3278" s="175"/>
      <c r="H3278" s="175"/>
      <c r="I3278" s="34">
        <v>4</v>
      </c>
      <c r="J3278" s="26"/>
    </row>
    <row r="3279" spans="1:10" ht="28.5">
      <c r="A3279" s="212">
        <v>3224</v>
      </c>
      <c r="B3279" s="213" t="s">
        <v>110</v>
      </c>
      <c r="C3279" s="29">
        <v>70000</v>
      </c>
      <c r="D3279" s="175">
        <v>70000</v>
      </c>
      <c r="F3279" s="175"/>
      <c r="G3279" s="175"/>
      <c r="H3279" s="175"/>
      <c r="I3279" s="34">
        <v>4</v>
      </c>
      <c r="J3279" s="26"/>
    </row>
    <row r="3280" spans="1:10">
      <c r="A3280" s="212">
        <v>3225</v>
      </c>
      <c r="B3280" s="213" t="s">
        <v>92</v>
      </c>
      <c r="C3280" s="29">
        <v>160000</v>
      </c>
      <c r="D3280" s="175">
        <v>160000</v>
      </c>
      <c r="F3280" s="175"/>
      <c r="G3280" s="175"/>
      <c r="H3280" s="175"/>
      <c r="I3280" s="34">
        <v>4</v>
      </c>
      <c r="J3280" s="26"/>
    </row>
    <row r="3281" spans="1:10">
      <c r="A3281" s="212">
        <v>3227</v>
      </c>
      <c r="B3281" s="213" t="s">
        <v>93</v>
      </c>
      <c r="C3281" s="29">
        <v>80000</v>
      </c>
      <c r="D3281" s="175">
        <v>80000</v>
      </c>
      <c r="F3281" s="175"/>
      <c r="G3281" s="175"/>
      <c r="H3281" s="175"/>
      <c r="I3281" s="34">
        <v>4</v>
      </c>
      <c r="J3281" s="26"/>
    </row>
    <row r="3282" spans="1:10">
      <c r="A3282" s="210">
        <v>323</v>
      </c>
      <c r="B3282" s="211" t="s">
        <v>17</v>
      </c>
      <c r="C3282" s="30">
        <f t="shared" ref="C3282" si="3259">SUM(C3283:C3290)</f>
        <v>724000</v>
      </c>
      <c r="D3282" s="30">
        <v>899000</v>
      </c>
      <c r="F3282" s="30">
        <f t="shared" ref="F3282:G3282" si="3260">SUM(F3283:F3290)</f>
        <v>0</v>
      </c>
      <c r="G3282" s="30">
        <f t="shared" si="3260"/>
        <v>0</v>
      </c>
      <c r="H3282" s="30">
        <f t="shared" ref="H3282" si="3261">SUM(H3283:H3290)</f>
        <v>0</v>
      </c>
      <c r="I3282" s="34">
        <v>3</v>
      </c>
      <c r="J3282" s="26"/>
    </row>
    <row r="3283" spans="1:10">
      <c r="A3283" s="212">
        <v>3231</v>
      </c>
      <c r="B3283" s="213" t="s">
        <v>18</v>
      </c>
      <c r="C3283" s="29">
        <v>50000</v>
      </c>
      <c r="D3283" s="175">
        <v>50000</v>
      </c>
      <c r="F3283" s="175"/>
      <c r="G3283" s="175"/>
      <c r="H3283" s="175"/>
      <c r="I3283" s="34">
        <v>4</v>
      </c>
      <c r="J3283" s="26"/>
    </row>
    <row r="3284" spans="1:10">
      <c r="A3284" s="212">
        <v>3232</v>
      </c>
      <c r="B3284" s="213" t="s">
        <v>105</v>
      </c>
      <c r="C3284" s="29">
        <v>120000</v>
      </c>
      <c r="D3284" s="175">
        <v>270000</v>
      </c>
      <c r="F3284" s="175"/>
      <c r="G3284" s="175"/>
      <c r="H3284" s="175"/>
      <c r="I3284" s="34">
        <v>4</v>
      </c>
      <c r="J3284" s="26"/>
    </row>
    <row r="3285" spans="1:10">
      <c r="A3285" s="212">
        <v>3234</v>
      </c>
      <c r="B3285" s="213" t="s">
        <v>111</v>
      </c>
      <c r="C3285" s="29">
        <v>150000</v>
      </c>
      <c r="D3285" s="175">
        <v>150000</v>
      </c>
      <c r="F3285" s="175"/>
      <c r="G3285" s="175"/>
      <c r="H3285" s="175"/>
      <c r="I3285" s="34">
        <v>4</v>
      </c>
      <c r="J3285" s="26"/>
    </row>
    <row r="3286" spans="1:10">
      <c r="A3286" s="212">
        <v>3235</v>
      </c>
      <c r="B3286" s="213" t="s">
        <v>68</v>
      </c>
      <c r="C3286" s="29">
        <v>4000</v>
      </c>
      <c r="D3286" s="175">
        <v>4000</v>
      </c>
      <c r="F3286" s="175"/>
      <c r="G3286" s="175"/>
      <c r="H3286" s="175"/>
      <c r="I3286" s="34">
        <v>4</v>
      </c>
      <c r="J3286" s="26"/>
    </row>
    <row r="3287" spans="1:10">
      <c r="A3287" s="212">
        <v>3236</v>
      </c>
      <c r="B3287" s="213" t="s">
        <v>56</v>
      </c>
      <c r="C3287" s="29">
        <v>160000</v>
      </c>
      <c r="D3287" s="175">
        <v>160000</v>
      </c>
      <c r="F3287" s="175"/>
      <c r="G3287" s="175"/>
      <c r="H3287" s="175"/>
      <c r="I3287" s="34">
        <v>4</v>
      </c>
      <c r="J3287" s="26"/>
    </row>
    <row r="3288" spans="1:10">
      <c r="A3288" s="212">
        <v>3237</v>
      </c>
      <c r="B3288" s="213" t="s">
        <v>20</v>
      </c>
      <c r="C3288" s="29">
        <v>10000</v>
      </c>
      <c r="D3288" s="175">
        <v>15000</v>
      </c>
      <c r="F3288" s="175"/>
      <c r="G3288" s="175"/>
      <c r="H3288" s="175"/>
      <c r="I3288" s="34">
        <v>4</v>
      </c>
      <c r="J3288" s="26"/>
    </row>
    <row r="3289" spans="1:10">
      <c r="A3289" s="212">
        <v>3238</v>
      </c>
      <c r="B3289" s="213" t="s">
        <v>51</v>
      </c>
      <c r="C3289" s="29">
        <v>70000</v>
      </c>
      <c r="D3289" s="175">
        <v>90000</v>
      </c>
      <c r="F3289" s="175"/>
      <c r="G3289" s="175"/>
      <c r="H3289" s="175"/>
      <c r="I3289" s="34">
        <v>4</v>
      </c>
      <c r="J3289" s="26"/>
    </row>
    <row r="3290" spans="1:10">
      <c r="A3290" s="212">
        <v>3239</v>
      </c>
      <c r="B3290" s="213" t="s">
        <v>21</v>
      </c>
      <c r="C3290" s="29">
        <v>160000</v>
      </c>
      <c r="D3290" s="175">
        <v>160000</v>
      </c>
      <c r="F3290" s="175"/>
      <c r="G3290" s="175"/>
      <c r="H3290" s="175"/>
      <c r="I3290" s="34">
        <v>4</v>
      </c>
      <c r="J3290" s="26"/>
    </row>
    <row r="3291" spans="1:10" ht="28.5">
      <c r="A3291" s="210">
        <v>324</v>
      </c>
      <c r="B3291" s="211" t="s">
        <v>22</v>
      </c>
      <c r="C3291" s="30">
        <f t="shared" ref="C3291" si="3262">SUM(C3292)</f>
        <v>0</v>
      </c>
      <c r="D3291" s="30">
        <v>0</v>
      </c>
      <c r="F3291" s="30">
        <f t="shared" ref="F3291:H3291" si="3263">SUM(F3292)</f>
        <v>0</v>
      </c>
      <c r="G3291" s="30">
        <f t="shared" si="3263"/>
        <v>0</v>
      </c>
      <c r="H3291" s="30">
        <f t="shared" si="3263"/>
        <v>0</v>
      </c>
      <c r="I3291" s="34">
        <v>3</v>
      </c>
      <c r="J3291" s="26"/>
    </row>
    <row r="3292" spans="1:10" ht="28.5">
      <c r="A3292" s="212">
        <v>3241</v>
      </c>
      <c r="B3292" s="216" t="s">
        <v>22</v>
      </c>
      <c r="C3292" s="29"/>
      <c r="D3292" s="175">
        <v>0</v>
      </c>
      <c r="F3292" s="175"/>
      <c r="G3292" s="175"/>
      <c r="H3292" s="175"/>
      <c r="I3292" s="34">
        <v>4</v>
      </c>
      <c r="J3292" s="26"/>
    </row>
    <row r="3293" spans="1:10">
      <c r="A3293" s="210">
        <v>329</v>
      </c>
      <c r="B3293" s="211" t="s">
        <v>23</v>
      </c>
      <c r="C3293" s="30">
        <f t="shared" ref="C3293" si="3264">SUM(C3294:C3300)</f>
        <v>24500</v>
      </c>
      <c r="D3293" s="30">
        <v>89500</v>
      </c>
      <c r="F3293" s="30">
        <f t="shared" ref="F3293:G3293" si="3265">SUM(F3294:F3300)</f>
        <v>0</v>
      </c>
      <c r="G3293" s="30">
        <f t="shared" si="3265"/>
        <v>0</v>
      </c>
      <c r="H3293" s="30">
        <f t="shared" ref="H3293" si="3266">SUM(H3294:H3300)</f>
        <v>0</v>
      </c>
      <c r="I3293" s="34">
        <v>3</v>
      </c>
      <c r="J3293" s="26"/>
    </row>
    <row r="3294" spans="1:10" ht="28.5">
      <c r="A3294" s="212">
        <v>3291</v>
      </c>
      <c r="B3294" s="213" t="s">
        <v>24</v>
      </c>
      <c r="C3294" s="29">
        <v>9000</v>
      </c>
      <c r="D3294" s="175">
        <v>9000</v>
      </c>
      <c r="F3294" s="175"/>
      <c r="G3294" s="175"/>
      <c r="H3294" s="175"/>
      <c r="I3294" s="34">
        <v>4</v>
      </c>
      <c r="J3294" s="26"/>
    </row>
    <row r="3295" spans="1:10">
      <c r="A3295" s="212">
        <v>3292</v>
      </c>
      <c r="B3295" s="213" t="s">
        <v>112</v>
      </c>
      <c r="C3295" s="29">
        <v>3000</v>
      </c>
      <c r="D3295" s="175">
        <v>48000</v>
      </c>
      <c r="F3295" s="175"/>
      <c r="G3295" s="175"/>
      <c r="H3295" s="175"/>
      <c r="I3295" s="34">
        <v>4</v>
      </c>
      <c r="J3295" s="26"/>
    </row>
    <row r="3296" spans="1:10">
      <c r="A3296" s="212">
        <v>3293</v>
      </c>
      <c r="B3296" s="213" t="s">
        <v>29</v>
      </c>
      <c r="C3296" s="29">
        <v>500</v>
      </c>
      <c r="D3296" s="175">
        <v>500</v>
      </c>
      <c r="F3296" s="175"/>
      <c r="G3296" s="175"/>
      <c r="H3296" s="175"/>
      <c r="I3296" s="34">
        <v>4</v>
      </c>
      <c r="J3296" s="26"/>
    </row>
    <row r="3297" spans="1:10">
      <c r="A3297" s="212">
        <v>3294</v>
      </c>
      <c r="B3297" s="213" t="s">
        <v>55</v>
      </c>
      <c r="C3297" s="29">
        <v>2000</v>
      </c>
      <c r="D3297" s="175">
        <v>2000</v>
      </c>
      <c r="F3297" s="175"/>
      <c r="G3297" s="175"/>
      <c r="H3297" s="175"/>
      <c r="I3297" s="34">
        <v>4</v>
      </c>
      <c r="J3297" s="26"/>
    </row>
    <row r="3298" spans="1:10">
      <c r="A3298" s="212">
        <v>3295</v>
      </c>
      <c r="B3298" s="213" t="s">
        <v>113</v>
      </c>
      <c r="C3298" s="29">
        <v>5000</v>
      </c>
      <c r="D3298" s="175">
        <v>7000</v>
      </c>
      <c r="F3298" s="175"/>
      <c r="G3298" s="175"/>
      <c r="H3298" s="175"/>
      <c r="I3298" s="34">
        <v>4</v>
      </c>
      <c r="J3298" s="26"/>
    </row>
    <row r="3299" spans="1:10">
      <c r="A3299" s="212">
        <v>3296</v>
      </c>
      <c r="B3299" s="213" t="s">
        <v>120</v>
      </c>
      <c r="C3299" s="39"/>
      <c r="D3299" s="175">
        <v>18000</v>
      </c>
      <c r="F3299" s="636"/>
      <c r="G3299" s="636"/>
      <c r="H3299" s="636"/>
      <c r="I3299" s="73">
        <v>4</v>
      </c>
      <c r="J3299" s="228"/>
    </row>
    <row r="3300" spans="1:10">
      <c r="A3300" s="212">
        <v>3299</v>
      </c>
      <c r="B3300" s="213" t="s">
        <v>23</v>
      </c>
      <c r="C3300" s="29">
        <v>5000</v>
      </c>
      <c r="D3300" s="175">
        <v>5000</v>
      </c>
      <c r="F3300" s="175"/>
      <c r="G3300" s="175"/>
      <c r="H3300" s="175"/>
      <c r="I3300" s="34">
        <v>4</v>
      </c>
      <c r="J3300" s="26"/>
    </row>
    <row r="3301" spans="1:10">
      <c r="A3301" s="208">
        <v>34</v>
      </c>
      <c r="B3301" s="209" t="s">
        <v>114</v>
      </c>
      <c r="C3301" s="182">
        <f t="shared" ref="C3301" si="3267">SUM(C3302)</f>
        <v>1020</v>
      </c>
      <c r="D3301" s="32">
        <v>11020</v>
      </c>
      <c r="F3301" s="32">
        <f t="shared" ref="F3301:H3301" si="3268">SUM(F3302)</f>
        <v>0</v>
      </c>
      <c r="G3301" s="32">
        <f t="shared" si="3268"/>
        <v>0</v>
      </c>
      <c r="H3301" s="32">
        <f t="shared" si="3268"/>
        <v>0</v>
      </c>
      <c r="I3301" s="34">
        <v>2</v>
      </c>
      <c r="J3301" s="26"/>
    </row>
    <row r="3302" spans="1:10">
      <c r="A3302" s="210">
        <v>343</v>
      </c>
      <c r="B3302" s="211" t="s">
        <v>115</v>
      </c>
      <c r="C3302" s="30">
        <f t="shared" ref="C3302" si="3269">SUM(C3303:C3304)</f>
        <v>1020</v>
      </c>
      <c r="D3302" s="30">
        <v>11020</v>
      </c>
      <c r="F3302" s="30">
        <f t="shared" ref="F3302:G3302" si="3270">SUM(F3303:F3304)</f>
        <v>0</v>
      </c>
      <c r="G3302" s="30">
        <f t="shared" si="3270"/>
        <v>0</v>
      </c>
      <c r="H3302" s="30">
        <f t="shared" ref="H3302" si="3271">SUM(H3303:H3304)</f>
        <v>0</v>
      </c>
      <c r="I3302" s="34">
        <v>3</v>
      </c>
      <c r="J3302" s="26"/>
    </row>
    <row r="3303" spans="1:10">
      <c r="A3303" s="212">
        <v>3431</v>
      </c>
      <c r="B3303" s="213" t="s">
        <v>116</v>
      </c>
      <c r="C3303" s="29">
        <v>1000</v>
      </c>
      <c r="D3303" s="175">
        <v>1000</v>
      </c>
      <c r="F3303" s="175"/>
      <c r="G3303" s="175"/>
      <c r="H3303" s="175"/>
      <c r="I3303" s="34">
        <v>4</v>
      </c>
      <c r="J3303" s="26"/>
    </row>
    <row r="3304" spans="1:10">
      <c r="A3304" s="212">
        <v>3433</v>
      </c>
      <c r="B3304" s="213" t="s">
        <v>117</v>
      </c>
      <c r="C3304" s="29">
        <v>20</v>
      </c>
      <c r="D3304" s="175">
        <v>10020</v>
      </c>
      <c r="F3304" s="175"/>
      <c r="G3304" s="175"/>
      <c r="H3304" s="175"/>
      <c r="I3304" s="34">
        <v>4</v>
      </c>
      <c r="J3304" s="26"/>
    </row>
    <row r="3305" spans="1:10">
      <c r="A3305" s="208">
        <v>38</v>
      </c>
      <c r="B3305" s="209" t="s">
        <v>11</v>
      </c>
      <c r="C3305" s="182">
        <f t="shared" ref="C3305:C3306" si="3272">SUM(C3306)</f>
        <v>0</v>
      </c>
      <c r="D3305" s="32">
        <v>17000</v>
      </c>
      <c r="F3305" s="32">
        <f t="shared" ref="F3305:H3306" si="3273">SUM(F3306)</f>
        <v>0</v>
      </c>
      <c r="G3305" s="32">
        <f t="shared" si="3273"/>
        <v>0</v>
      </c>
      <c r="H3305" s="32">
        <f t="shared" si="3273"/>
        <v>0</v>
      </c>
      <c r="I3305" s="34">
        <v>2</v>
      </c>
      <c r="J3305" s="26"/>
    </row>
    <row r="3306" spans="1:10">
      <c r="A3306" s="210">
        <v>383</v>
      </c>
      <c r="B3306" s="211" t="s">
        <v>121</v>
      </c>
      <c r="C3306" s="30">
        <f t="shared" si="3272"/>
        <v>0</v>
      </c>
      <c r="D3306" s="30">
        <v>17000</v>
      </c>
      <c r="F3306" s="30">
        <f t="shared" si="3273"/>
        <v>0</v>
      </c>
      <c r="G3306" s="30">
        <f t="shared" si="3273"/>
        <v>0</v>
      </c>
      <c r="H3306" s="30">
        <f t="shared" si="3273"/>
        <v>0</v>
      </c>
      <c r="I3306" s="34">
        <v>3</v>
      </c>
      <c r="J3306" s="26"/>
    </row>
    <row r="3307" spans="1:10">
      <c r="A3307" s="212">
        <v>3831</v>
      </c>
      <c r="B3307" s="213" t="s">
        <v>122</v>
      </c>
      <c r="C3307" s="29"/>
      <c r="D3307" s="175">
        <v>17000</v>
      </c>
      <c r="F3307" s="175"/>
      <c r="G3307" s="175"/>
      <c r="H3307" s="175"/>
      <c r="I3307" s="34">
        <v>4</v>
      </c>
      <c r="J3307" s="26"/>
    </row>
    <row r="3308" spans="1:10" ht="28.5">
      <c r="A3308" s="208">
        <v>42</v>
      </c>
      <c r="B3308" s="209" t="s">
        <v>30</v>
      </c>
      <c r="C3308" s="182">
        <f t="shared" ref="C3308" si="3274">SUM(C3309+C3315)</f>
        <v>0</v>
      </c>
      <c r="D3308" s="32">
        <v>0</v>
      </c>
      <c r="F3308" s="32">
        <f t="shared" ref="F3308:G3308" si="3275">SUM(F3309+F3315)</f>
        <v>0</v>
      </c>
      <c r="G3308" s="32">
        <f t="shared" si="3275"/>
        <v>0</v>
      </c>
      <c r="H3308" s="32">
        <f t="shared" ref="H3308" si="3276">SUM(H3309+H3315)</f>
        <v>0</v>
      </c>
      <c r="I3308" s="34">
        <v>2</v>
      </c>
      <c r="J3308" s="26"/>
    </row>
    <row r="3309" spans="1:10">
      <c r="A3309" s="210">
        <v>422</v>
      </c>
      <c r="B3309" s="211" t="s">
        <v>57</v>
      </c>
      <c r="C3309" s="30">
        <f t="shared" ref="C3309" si="3277">SUM(C3310:C3314)</f>
        <v>0</v>
      </c>
      <c r="D3309" s="30">
        <v>0</v>
      </c>
      <c r="F3309" s="30">
        <f t="shared" ref="F3309:G3309" si="3278">SUM(F3310:F3314)</f>
        <v>0</v>
      </c>
      <c r="G3309" s="30">
        <f t="shared" si="3278"/>
        <v>0</v>
      </c>
      <c r="H3309" s="30">
        <f t="shared" ref="H3309" si="3279">SUM(H3310:H3314)</f>
        <v>0</v>
      </c>
      <c r="I3309" s="34">
        <v>3</v>
      </c>
      <c r="J3309" s="26"/>
    </row>
    <row r="3310" spans="1:10">
      <c r="A3310" s="212">
        <v>4221</v>
      </c>
      <c r="B3310" s="213" t="s">
        <v>65</v>
      </c>
      <c r="C3310" s="29"/>
      <c r="D3310" s="175">
        <v>0</v>
      </c>
      <c r="F3310" s="175"/>
      <c r="G3310" s="175"/>
      <c r="H3310" s="175"/>
      <c r="I3310" s="34">
        <v>4</v>
      </c>
      <c r="J3310" s="26"/>
    </row>
    <row r="3311" spans="1:10">
      <c r="A3311" s="212">
        <v>4223</v>
      </c>
      <c r="B3311" s="213" t="s">
        <v>86</v>
      </c>
      <c r="C3311" s="29"/>
      <c r="D3311" s="175">
        <v>0</v>
      </c>
      <c r="F3311" s="175"/>
      <c r="G3311" s="175"/>
      <c r="H3311" s="175"/>
      <c r="I3311" s="34">
        <v>4</v>
      </c>
      <c r="J3311" s="26"/>
    </row>
    <row r="3312" spans="1:10">
      <c r="A3312" s="212">
        <v>4224</v>
      </c>
      <c r="B3312" s="213" t="s">
        <v>58</v>
      </c>
      <c r="C3312" s="29"/>
      <c r="D3312" s="175">
        <v>0</v>
      </c>
      <c r="F3312" s="175"/>
      <c r="G3312" s="175"/>
      <c r="H3312" s="175"/>
      <c r="I3312" s="34">
        <v>4</v>
      </c>
      <c r="J3312" s="26"/>
    </row>
    <row r="3313" spans="1:10">
      <c r="A3313" s="212">
        <v>4225</v>
      </c>
      <c r="B3313" s="213" t="s">
        <v>87</v>
      </c>
      <c r="C3313" s="29"/>
      <c r="D3313" s="175">
        <v>0</v>
      </c>
      <c r="F3313" s="175"/>
      <c r="G3313" s="175"/>
      <c r="H3313" s="175"/>
      <c r="I3313" s="34">
        <v>4</v>
      </c>
      <c r="J3313" s="26"/>
    </row>
    <row r="3314" spans="1:10">
      <c r="A3314" s="212">
        <v>4227</v>
      </c>
      <c r="B3314" s="213" t="s">
        <v>88</v>
      </c>
      <c r="C3314" s="29"/>
      <c r="D3314" s="175">
        <v>0</v>
      </c>
      <c r="F3314" s="175"/>
      <c r="G3314" s="175"/>
      <c r="H3314" s="175"/>
      <c r="I3314" s="34">
        <v>4</v>
      </c>
      <c r="J3314" s="26"/>
    </row>
    <row r="3315" spans="1:10">
      <c r="A3315" s="210">
        <v>426</v>
      </c>
      <c r="B3315" s="211" t="s">
        <v>31</v>
      </c>
      <c r="C3315" s="30">
        <f t="shared" ref="C3315" si="3280">SUM(C3316)</f>
        <v>0</v>
      </c>
      <c r="D3315" s="30">
        <v>0</v>
      </c>
      <c r="F3315" s="30">
        <f t="shared" ref="F3315:H3315" si="3281">SUM(F3316)</f>
        <v>0</v>
      </c>
      <c r="G3315" s="30">
        <f t="shared" si="3281"/>
        <v>0</v>
      </c>
      <c r="H3315" s="30">
        <f t="shared" si="3281"/>
        <v>0</v>
      </c>
      <c r="I3315" s="34">
        <v>3</v>
      </c>
      <c r="J3315" s="26"/>
    </row>
    <row r="3316" spans="1:10">
      <c r="A3316" s="212">
        <v>4262</v>
      </c>
      <c r="B3316" s="213" t="s">
        <v>32</v>
      </c>
      <c r="C3316" s="29"/>
      <c r="D3316" s="175">
        <v>0</v>
      </c>
      <c r="F3316" s="175"/>
      <c r="G3316" s="175"/>
      <c r="H3316" s="175"/>
      <c r="I3316" s="34">
        <v>4</v>
      </c>
      <c r="J3316" s="26"/>
    </row>
    <row r="3317" spans="1:10">
      <c r="A3317" s="206">
        <v>52</v>
      </c>
      <c r="B3317" s="207" t="s">
        <v>52</v>
      </c>
      <c r="C3317" s="31">
        <f t="shared" ref="C3317" si="3282">SUM(C3318+C3323)</f>
        <v>90000</v>
      </c>
      <c r="D3317" s="31">
        <v>137000</v>
      </c>
      <c r="F3317" s="31">
        <f t="shared" ref="F3317:G3317" si="3283">SUM(F3318+F3323)</f>
        <v>0</v>
      </c>
      <c r="G3317" s="31">
        <f t="shared" si="3283"/>
        <v>0</v>
      </c>
      <c r="H3317" s="31">
        <f t="shared" ref="H3317" si="3284">SUM(H3318+H3323)</f>
        <v>0</v>
      </c>
      <c r="I3317" s="34" t="s">
        <v>53</v>
      </c>
      <c r="J3317" s="26"/>
    </row>
    <row r="3318" spans="1:10">
      <c r="A3318" s="208">
        <v>31</v>
      </c>
      <c r="B3318" s="209" t="s">
        <v>44</v>
      </c>
      <c r="C3318" s="182">
        <f t="shared" ref="C3318" si="3285">SUM(C3319+C3321)</f>
        <v>90000</v>
      </c>
      <c r="D3318" s="32">
        <v>130000</v>
      </c>
      <c r="F3318" s="32">
        <f t="shared" ref="F3318:G3318" si="3286">SUM(F3319+F3321)</f>
        <v>0</v>
      </c>
      <c r="G3318" s="32">
        <f t="shared" si="3286"/>
        <v>0</v>
      </c>
      <c r="H3318" s="32">
        <f t="shared" ref="H3318" si="3287">SUM(H3319+H3321)</f>
        <v>0</v>
      </c>
      <c r="I3318" s="34">
        <v>2</v>
      </c>
      <c r="J3318" s="26"/>
    </row>
    <row r="3319" spans="1:10">
      <c r="A3319" s="210">
        <v>311</v>
      </c>
      <c r="B3319" s="211" t="s">
        <v>45</v>
      </c>
      <c r="C3319" s="30">
        <f t="shared" ref="C3319" si="3288">SUM(C3320)</f>
        <v>85000</v>
      </c>
      <c r="D3319" s="30">
        <v>125000</v>
      </c>
      <c r="F3319" s="30">
        <f t="shared" ref="F3319:H3319" si="3289">SUM(F3320)</f>
        <v>0</v>
      </c>
      <c r="G3319" s="30">
        <f t="shared" si="3289"/>
        <v>0</v>
      </c>
      <c r="H3319" s="30">
        <f t="shared" si="3289"/>
        <v>0</v>
      </c>
      <c r="I3319" s="34">
        <v>3</v>
      </c>
      <c r="J3319" s="26"/>
    </row>
    <row r="3320" spans="1:10">
      <c r="A3320" s="212">
        <v>3111</v>
      </c>
      <c r="B3320" s="213" t="s">
        <v>46</v>
      </c>
      <c r="C3320" s="29">
        <v>85000</v>
      </c>
      <c r="D3320" s="175">
        <v>125000</v>
      </c>
      <c r="F3320" s="175"/>
      <c r="G3320" s="175"/>
      <c r="H3320" s="175"/>
      <c r="I3320" s="34">
        <v>4</v>
      </c>
      <c r="J3320" s="26"/>
    </row>
    <row r="3321" spans="1:10">
      <c r="A3321" s="210">
        <v>313</v>
      </c>
      <c r="B3321" s="211" t="s">
        <v>48</v>
      </c>
      <c r="C3321" s="30">
        <f t="shared" ref="C3321" si="3290">SUM(C3322)</f>
        <v>5000</v>
      </c>
      <c r="D3321" s="30">
        <v>5000</v>
      </c>
      <c r="F3321" s="30">
        <f t="shared" ref="F3321:H3321" si="3291">SUM(F3322)</f>
        <v>0</v>
      </c>
      <c r="G3321" s="30">
        <f t="shared" si="3291"/>
        <v>0</v>
      </c>
      <c r="H3321" s="30">
        <f t="shared" si="3291"/>
        <v>0</v>
      </c>
      <c r="I3321" s="34">
        <v>3</v>
      </c>
      <c r="J3321" s="26"/>
    </row>
    <row r="3322" spans="1:10">
      <c r="A3322" s="212">
        <v>3132</v>
      </c>
      <c r="B3322" s="213" t="s">
        <v>49</v>
      </c>
      <c r="C3322" s="29">
        <v>5000</v>
      </c>
      <c r="D3322" s="175">
        <v>5000</v>
      </c>
      <c r="F3322" s="175"/>
      <c r="G3322" s="175"/>
      <c r="H3322" s="175"/>
      <c r="I3322" s="34">
        <v>4</v>
      </c>
      <c r="J3322" s="26"/>
    </row>
    <row r="3323" spans="1:10">
      <c r="A3323" s="208">
        <v>32</v>
      </c>
      <c r="B3323" s="209" t="s">
        <v>16</v>
      </c>
      <c r="C3323" s="182">
        <f t="shared" ref="C3323:C3324" si="3292">SUM(C3324)</f>
        <v>0</v>
      </c>
      <c r="D3323" s="32">
        <v>7000</v>
      </c>
      <c r="F3323" s="32">
        <f t="shared" ref="F3323:H3324" si="3293">SUM(F3324)</f>
        <v>0</v>
      </c>
      <c r="G3323" s="32">
        <f t="shared" si="3293"/>
        <v>0</v>
      </c>
      <c r="H3323" s="32">
        <f t="shared" si="3293"/>
        <v>0</v>
      </c>
      <c r="I3323" s="34">
        <v>2</v>
      </c>
      <c r="J3323" s="26"/>
    </row>
    <row r="3324" spans="1:10">
      <c r="A3324" s="210">
        <v>321</v>
      </c>
      <c r="B3324" s="211" t="s">
        <v>27</v>
      </c>
      <c r="C3324" s="30">
        <f t="shared" si="3292"/>
        <v>0</v>
      </c>
      <c r="D3324" s="30">
        <v>7000</v>
      </c>
      <c r="F3324" s="30">
        <f t="shared" si="3293"/>
        <v>0</v>
      </c>
      <c r="G3324" s="30">
        <f t="shared" si="3293"/>
        <v>0</v>
      </c>
      <c r="H3324" s="30">
        <f t="shared" si="3293"/>
        <v>0</v>
      </c>
      <c r="I3324" s="34">
        <v>3</v>
      </c>
      <c r="J3324" s="26"/>
    </row>
    <row r="3325" spans="1:10" ht="28.5">
      <c r="A3325" s="212">
        <v>3212</v>
      </c>
      <c r="B3325" s="213" t="s">
        <v>50</v>
      </c>
      <c r="C3325" s="29"/>
      <c r="D3325" s="175">
        <v>7000</v>
      </c>
      <c r="F3325" s="175"/>
      <c r="G3325" s="175"/>
      <c r="H3325" s="175"/>
      <c r="I3325" s="34">
        <v>4</v>
      </c>
      <c r="J3325" s="26"/>
    </row>
    <row r="3326" spans="1:10" ht="28.5">
      <c r="A3326" s="206">
        <v>71</v>
      </c>
      <c r="B3326" s="207" t="s">
        <v>349</v>
      </c>
      <c r="C3326" s="31">
        <f t="shared" ref="C3326:C3328" si="3294">SUM(C3327)</f>
        <v>355</v>
      </c>
      <c r="D3326" s="31">
        <v>355</v>
      </c>
      <c r="F3326" s="31">
        <f t="shared" ref="F3326:H3328" si="3295">SUM(F3327)</f>
        <v>0</v>
      </c>
      <c r="G3326" s="31">
        <f t="shared" si="3295"/>
        <v>0</v>
      </c>
      <c r="H3326" s="31">
        <f t="shared" si="3295"/>
        <v>0</v>
      </c>
      <c r="I3326" s="34" t="s">
        <v>145</v>
      </c>
      <c r="J3326" s="26"/>
    </row>
    <row r="3327" spans="1:10">
      <c r="A3327" s="208">
        <v>32</v>
      </c>
      <c r="B3327" s="209" t="s">
        <v>16</v>
      </c>
      <c r="C3327" s="182">
        <f t="shared" si="3294"/>
        <v>355</v>
      </c>
      <c r="D3327" s="32">
        <v>355</v>
      </c>
      <c r="F3327" s="32">
        <f t="shared" si="3295"/>
        <v>0</v>
      </c>
      <c r="G3327" s="32">
        <f t="shared" si="3295"/>
        <v>0</v>
      </c>
      <c r="H3327" s="32">
        <f t="shared" si="3295"/>
        <v>0</v>
      </c>
      <c r="I3327" s="34">
        <v>2</v>
      </c>
      <c r="J3327" s="26"/>
    </row>
    <row r="3328" spans="1:10">
      <c r="A3328" s="210">
        <v>323</v>
      </c>
      <c r="B3328" s="211" t="s">
        <v>17</v>
      </c>
      <c r="C3328" s="30">
        <f t="shared" si="3294"/>
        <v>355</v>
      </c>
      <c r="D3328" s="30">
        <v>355</v>
      </c>
      <c r="F3328" s="30">
        <f t="shared" si="3295"/>
        <v>0</v>
      </c>
      <c r="G3328" s="30">
        <f t="shared" si="3295"/>
        <v>0</v>
      </c>
      <c r="H3328" s="30">
        <f t="shared" si="3295"/>
        <v>0</v>
      </c>
      <c r="I3328" s="34">
        <v>3</v>
      </c>
      <c r="J3328" s="26"/>
    </row>
    <row r="3329" spans="1:10">
      <c r="A3329" s="212">
        <v>3232</v>
      </c>
      <c r="B3329" s="213" t="s">
        <v>105</v>
      </c>
      <c r="C3329" s="29">
        <v>355</v>
      </c>
      <c r="D3329" s="175">
        <v>355</v>
      </c>
      <c r="F3329" s="175"/>
      <c r="G3329" s="175"/>
      <c r="H3329" s="175"/>
      <c r="I3329" s="34">
        <v>4</v>
      </c>
      <c r="J3329" s="26"/>
    </row>
    <row r="3330" spans="1:10">
      <c r="A3330" s="264">
        <v>26459</v>
      </c>
      <c r="B3330" s="265" t="s">
        <v>247</v>
      </c>
      <c r="C3330" s="198">
        <f>C3331+C3526</f>
        <v>52050487</v>
      </c>
      <c r="D3330" s="198">
        <v>52640355</v>
      </c>
      <c r="F3330" s="198">
        <f>F3331+F3526</f>
        <v>0</v>
      </c>
      <c r="G3330" s="198">
        <f>G3331+G3526</f>
        <v>0</v>
      </c>
      <c r="H3330" s="198">
        <f>H3331+H3526</f>
        <v>0</v>
      </c>
      <c r="I3330" s="199" t="s">
        <v>5</v>
      </c>
      <c r="J3330" s="26"/>
    </row>
    <row r="3331" spans="1:10" ht="28.5">
      <c r="A3331" s="200">
        <v>3602</v>
      </c>
      <c r="B3331" s="201" t="s">
        <v>82</v>
      </c>
      <c r="C3331" s="202">
        <f>C3332+C3447+C3508</f>
        <v>11476432</v>
      </c>
      <c r="D3331" s="202">
        <v>9359038</v>
      </c>
      <c r="F3331" s="202">
        <f>F3332+F3447+F3508</f>
        <v>0</v>
      </c>
      <c r="G3331" s="202">
        <f>G3332+G3447+G3508</f>
        <v>0</v>
      </c>
      <c r="H3331" s="202">
        <f>H3332+H3447+H3508</f>
        <v>0</v>
      </c>
      <c r="I3331" s="34" t="s">
        <v>7</v>
      </c>
      <c r="J3331" s="26"/>
    </row>
    <row r="3332" spans="1:10" ht="42.75">
      <c r="A3332" s="203" t="s">
        <v>248</v>
      </c>
      <c r="B3332" s="204" t="s">
        <v>249</v>
      </c>
      <c r="C3332" s="205">
        <f>C3333+C3356+C3374+C3382+C3388+C3394+C3408+C3431+C3435</f>
        <v>11476432</v>
      </c>
      <c r="D3332" s="205">
        <v>9359038</v>
      </c>
      <c r="F3332" s="205">
        <f>F3333+F3356+F3374+F3382+F3388+F3394+F3408+F3431+F3435</f>
        <v>0</v>
      </c>
      <c r="G3332" s="205">
        <f>G3333+G3356+G3374+G3382+G3388+G3394+G3408+G3431+G3435</f>
        <v>0</v>
      </c>
      <c r="H3332" s="205">
        <f>H3333+H3356+H3374+H3382+H3388+H3394+H3408+H3431+H3435</f>
        <v>0</v>
      </c>
      <c r="I3332" s="34" t="s">
        <v>8</v>
      </c>
      <c r="J3332" s="26"/>
    </row>
    <row r="3333" spans="1:10" ht="15">
      <c r="A3333" s="206">
        <v>11</v>
      </c>
      <c r="B3333" s="207" t="s">
        <v>14</v>
      </c>
      <c r="C3333" s="375">
        <f t="shared" ref="C3333" si="3296">C3334+C3337+C3351</f>
        <v>7761782</v>
      </c>
      <c r="D3333" s="375">
        <v>7761782</v>
      </c>
      <c r="F3333" s="375">
        <f t="shared" ref="F3333:G3333" si="3297">F3334+F3337+F3351</f>
        <v>0</v>
      </c>
      <c r="G3333" s="375">
        <f t="shared" si="3297"/>
        <v>0</v>
      </c>
      <c r="H3333" s="375">
        <f t="shared" ref="H3333" si="3298">H3334+H3337+H3351</f>
        <v>0</v>
      </c>
      <c r="I3333" s="34" t="s">
        <v>15</v>
      </c>
      <c r="J3333" s="26"/>
    </row>
    <row r="3334" spans="1:10" ht="28.5">
      <c r="A3334" s="208">
        <v>41</v>
      </c>
      <c r="B3334" s="209" t="s">
        <v>70</v>
      </c>
      <c r="C3334" s="182">
        <f t="shared" ref="C3334:C3335" si="3299">C3335</f>
        <v>6636</v>
      </c>
      <c r="D3334" s="32">
        <v>13725</v>
      </c>
      <c r="F3334" s="32">
        <f t="shared" ref="F3334:H3335" si="3300">F3335</f>
        <v>0</v>
      </c>
      <c r="G3334" s="32">
        <f t="shared" si="3300"/>
        <v>0</v>
      </c>
      <c r="H3334" s="32">
        <f t="shared" si="3300"/>
        <v>0</v>
      </c>
      <c r="I3334" s="34">
        <v>2</v>
      </c>
      <c r="J3334" s="26"/>
    </row>
    <row r="3335" spans="1:10">
      <c r="A3335" s="210">
        <v>412</v>
      </c>
      <c r="B3335" s="211" t="s">
        <v>71</v>
      </c>
      <c r="C3335" s="30">
        <f t="shared" si="3299"/>
        <v>6636</v>
      </c>
      <c r="D3335" s="30">
        <v>13725</v>
      </c>
      <c r="F3335" s="30">
        <f t="shared" si="3300"/>
        <v>0</v>
      </c>
      <c r="G3335" s="30">
        <f t="shared" si="3300"/>
        <v>0</v>
      </c>
      <c r="H3335" s="30">
        <f t="shared" si="3300"/>
        <v>0</v>
      </c>
      <c r="I3335" s="34">
        <v>3</v>
      </c>
      <c r="J3335" s="26"/>
    </row>
    <row r="3336" spans="1:10">
      <c r="A3336" s="212">
        <v>4123</v>
      </c>
      <c r="B3336" s="213" t="s">
        <v>72</v>
      </c>
      <c r="C3336" s="29">
        <v>6636</v>
      </c>
      <c r="D3336" s="175">
        <v>13725</v>
      </c>
      <c r="F3336" s="175"/>
      <c r="G3336" s="175"/>
      <c r="H3336" s="175"/>
      <c r="I3336" s="34">
        <v>4</v>
      </c>
      <c r="J3336" s="26"/>
    </row>
    <row r="3337" spans="1:10" ht="28.5">
      <c r="A3337" s="208">
        <v>42</v>
      </c>
      <c r="B3337" s="209" t="s">
        <v>30</v>
      </c>
      <c r="C3337" s="182">
        <f t="shared" ref="C3337" si="3301">C3338+C3340+C3347+C3349</f>
        <v>7340388</v>
      </c>
      <c r="D3337" s="32">
        <v>6427731</v>
      </c>
      <c r="F3337" s="32">
        <f t="shared" ref="F3337:G3337" si="3302">F3338+F3340+F3347+F3349</f>
        <v>0</v>
      </c>
      <c r="G3337" s="32">
        <f t="shared" si="3302"/>
        <v>0</v>
      </c>
      <c r="H3337" s="32">
        <f t="shared" ref="H3337" si="3303">H3338+H3340+H3347+H3349</f>
        <v>0</v>
      </c>
      <c r="I3337" s="34">
        <v>2</v>
      </c>
      <c r="J3337" s="26"/>
    </row>
    <row r="3338" spans="1:10">
      <c r="A3338" s="210">
        <v>421</v>
      </c>
      <c r="B3338" s="211" t="s">
        <v>96</v>
      </c>
      <c r="C3338" s="30">
        <f t="shared" ref="C3338" si="3304">C3339</f>
        <v>6700000</v>
      </c>
      <c r="D3338" s="30">
        <v>750017</v>
      </c>
      <c r="F3338" s="30">
        <f t="shared" ref="F3338:H3338" si="3305">F3339</f>
        <v>0</v>
      </c>
      <c r="G3338" s="30">
        <f t="shared" si="3305"/>
        <v>0</v>
      </c>
      <c r="H3338" s="30">
        <f t="shared" si="3305"/>
        <v>0</v>
      </c>
      <c r="I3338" s="34">
        <v>3</v>
      </c>
      <c r="J3338" s="26"/>
    </row>
    <row r="3339" spans="1:10">
      <c r="A3339" s="212">
        <v>4212</v>
      </c>
      <c r="B3339" s="213" t="s">
        <v>97</v>
      </c>
      <c r="C3339" s="29">
        <v>6700000</v>
      </c>
      <c r="D3339" s="175">
        <v>750017</v>
      </c>
      <c r="F3339" s="175"/>
      <c r="G3339" s="175"/>
      <c r="H3339" s="175"/>
      <c r="I3339" s="34">
        <v>4</v>
      </c>
      <c r="J3339" s="26"/>
    </row>
    <row r="3340" spans="1:10">
      <c r="A3340" s="210">
        <v>422</v>
      </c>
      <c r="B3340" s="211" t="s">
        <v>57</v>
      </c>
      <c r="C3340" s="30">
        <f t="shared" ref="C3340" si="3306">SUM(C3341:C3346)</f>
        <v>627116</v>
      </c>
      <c r="D3340" s="30">
        <v>5664442</v>
      </c>
      <c r="F3340" s="30">
        <f t="shared" ref="F3340:G3340" si="3307">SUM(F3341:F3346)</f>
        <v>0</v>
      </c>
      <c r="G3340" s="30">
        <f t="shared" si="3307"/>
        <v>0</v>
      </c>
      <c r="H3340" s="30">
        <f t="shared" ref="H3340" si="3308">SUM(H3341:H3346)</f>
        <v>0</v>
      </c>
      <c r="I3340" s="34">
        <v>3</v>
      </c>
      <c r="J3340" s="26"/>
    </row>
    <row r="3341" spans="1:10">
      <c r="A3341" s="212">
        <v>4221</v>
      </c>
      <c r="B3341" s="213" t="s">
        <v>65</v>
      </c>
      <c r="C3341" s="29">
        <v>113731</v>
      </c>
      <c r="D3341" s="175">
        <v>113731</v>
      </c>
      <c r="F3341" s="175"/>
      <c r="G3341" s="175"/>
      <c r="H3341" s="175"/>
      <c r="I3341" s="34">
        <v>4</v>
      </c>
      <c r="J3341" s="26"/>
    </row>
    <row r="3342" spans="1:10">
      <c r="A3342" s="212">
        <v>4222</v>
      </c>
      <c r="B3342" s="213" t="s">
        <v>73</v>
      </c>
      <c r="C3342" s="29">
        <v>6636</v>
      </c>
      <c r="D3342" s="175">
        <v>6636</v>
      </c>
      <c r="F3342" s="175"/>
      <c r="G3342" s="175"/>
      <c r="H3342" s="175"/>
      <c r="I3342" s="214">
        <v>4</v>
      </c>
      <c r="J3342" s="218"/>
    </row>
    <row r="3343" spans="1:10">
      <c r="A3343" s="212">
        <v>4223</v>
      </c>
      <c r="B3343" s="213" t="s">
        <v>86</v>
      </c>
      <c r="C3343" s="29">
        <v>53089</v>
      </c>
      <c r="D3343" s="175">
        <v>53089</v>
      </c>
      <c r="F3343" s="175"/>
      <c r="G3343" s="175"/>
      <c r="H3343" s="175"/>
      <c r="I3343" s="34">
        <v>4</v>
      </c>
      <c r="J3343" s="26"/>
    </row>
    <row r="3344" spans="1:10">
      <c r="A3344" s="212">
        <v>4224</v>
      </c>
      <c r="B3344" s="213" t="s">
        <v>58</v>
      </c>
      <c r="C3344" s="29">
        <v>400571</v>
      </c>
      <c r="D3344" s="175">
        <v>5437897</v>
      </c>
      <c r="F3344" s="175"/>
      <c r="G3344" s="175"/>
      <c r="H3344" s="175"/>
      <c r="I3344" s="34">
        <v>4</v>
      </c>
      <c r="J3344" s="26"/>
    </row>
    <row r="3345" spans="1:10">
      <c r="A3345" s="212">
        <v>4225</v>
      </c>
      <c r="B3345" s="213" t="s">
        <v>87</v>
      </c>
      <c r="C3345" s="29">
        <v>6636</v>
      </c>
      <c r="D3345" s="175">
        <v>6636</v>
      </c>
      <c r="F3345" s="175"/>
      <c r="G3345" s="175"/>
      <c r="H3345" s="175"/>
      <c r="I3345" s="214">
        <v>4</v>
      </c>
      <c r="J3345" s="218"/>
    </row>
    <row r="3346" spans="1:10">
      <c r="A3346" s="212">
        <v>4227</v>
      </c>
      <c r="B3346" s="213" t="s">
        <v>88</v>
      </c>
      <c r="C3346" s="29">
        <v>46453</v>
      </c>
      <c r="D3346" s="175">
        <v>46453</v>
      </c>
      <c r="F3346" s="175"/>
      <c r="G3346" s="175"/>
      <c r="H3346" s="175"/>
      <c r="I3346" s="34">
        <v>4</v>
      </c>
      <c r="J3346" s="26"/>
    </row>
    <row r="3347" spans="1:10">
      <c r="A3347" s="210">
        <v>423</v>
      </c>
      <c r="B3347" s="211" t="s">
        <v>98</v>
      </c>
      <c r="C3347" s="30">
        <f t="shared" ref="C3347" si="3309">C3348</f>
        <v>6636</v>
      </c>
      <c r="D3347" s="30">
        <v>6636</v>
      </c>
      <c r="F3347" s="30">
        <f t="shared" ref="F3347:H3347" si="3310">F3348</f>
        <v>0</v>
      </c>
      <c r="G3347" s="30">
        <f t="shared" si="3310"/>
        <v>0</v>
      </c>
      <c r="H3347" s="30">
        <f t="shared" si="3310"/>
        <v>0</v>
      </c>
      <c r="I3347" s="34">
        <v>3</v>
      </c>
      <c r="J3347" s="26"/>
    </row>
    <row r="3348" spans="1:10">
      <c r="A3348" s="212">
        <v>4231</v>
      </c>
      <c r="B3348" s="213" t="s">
        <v>106</v>
      </c>
      <c r="C3348" s="29">
        <v>6636</v>
      </c>
      <c r="D3348" s="175">
        <v>6636</v>
      </c>
      <c r="F3348" s="175"/>
      <c r="G3348" s="175"/>
      <c r="H3348" s="175"/>
      <c r="I3348" s="34">
        <v>4</v>
      </c>
      <c r="J3348" s="26"/>
    </row>
    <row r="3349" spans="1:10">
      <c r="A3349" s="210">
        <v>426</v>
      </c>
      <c r="B3349" s="211" t="s">
        <v>31</v>
      </c>
      <c r="C3349" s="30">
        <f t="shared" ref="C3349" si="3311">C3350</f>
        <v>6636</v>
      </c>
      <c r="D3349" s="30">
        <v>6636</v>
      </c>
      <c r="F3349" s="30">
        <f t="shared" ref="F3349:H3349" si="3312">F3350</f>
        <v>0</v>
      </c>
      <c r="G3349" s="30">
        <f t="shared" si="3312"/>
        <v>0</v>
      </c>
      <c r="H3349" s="30">
        <f t="shared" si="3312"/>
        <v>0</v>
      </c>
      <c r="I3349" s="34">
        <v>3</v>
      </c>
      <c r="J3349" s="26"/>
    </row>
    <row r="3350" spans="1:10">
      <c r="A3350" s="212">
        <v>4262</v>
      </c>
      <c r="B3350" s="213" t="s">
        <v>32</v>
      </c>
      <c r="C3350" s="29">
        <v>6636</v>
      </c>
      <c r="D3350" s="175">
        <v>6636</v>
      </c>
      <c r="F3350" s="175"/>
      <c r="G3350" s="175"/>
      <c r="H3350" s="175"/>
      <c r="I3350" s="34">
        <v>4</v>
      </c>
      <c r="J3350" s="26"/>
    </row>
    <row r="3351" spans="1:10" ht="28.5">
      <c r="A3351" s="208">
        <v>45</v>
      </c>
      <c r="B3351" s="209" t="s">
        <v>74</v>
      </c>
      <c r="C3351" s="182">
        <f t="shared" ref="C3351" si="3313">C3352+C3354</f>
        <v>414758</v>
      </c>
      <c r="D3351" s="32">
        <v>1320326</v>
      </c>
      <c r="F3351" s="32">
        <f t="shared" ref="F3351:G3351" si="3314">F3352+F3354</f>
        <v>0</v>
      </c>
      <c r="G3351" s="32">
        <f t="shared" si="3314"/>
        <v>0</v>
      </c>
      <c r="H3351" s="32">
        <f t="shared" ref="H3351" si="3315">H3352+H3354</f>
        <v>0</v>
      </c>
      <c r="I3351" s="34">
        <v>2</v>
      </c>
      <c r="J3351" s="26"/>
    </row>
    <row r="3352" spans="1:10">
      <c r="A3352" s="210">
        <v>451</v>
      </c>
      <c r="B3352" s="211" t="s">
        <v>75</v>
      </c>
      <c r="C3352" s="30">
        <f t="shared" ref="C3352" si="3316">C3353</f>
        <v>348397</v>
      </c>
      <c r="D3352" s="30">
        <v>1253965</v>
      </c>
      <c r="F3352" s="30">
        <f t="shared" ref="F3352:H3352" si="3317">F3353</f>
        <v>0</v>
      </c>
      <c r="G3352" s="30">
        <f t="shared" si="3317"/>
        <v>0</v>
      </c>
      <c r="H3352" s="30">
        <f t="shared" si="3317"/>
        <v>0</v>
      </c>
      <c r="I3352" s="34">
        <v>3</v>
      </c>
      <c r="J3352" s="26"/>
    </row>
    <row r="3353" spans="1:10">
      <c r="A3353" s="212">
        <v>4511</v>
      </c>
      <c r="B3353" s="213" t="s">
        <v>75</v>
      </c>
      <c r="C3353" s="29">
        <v>348397</v>
      </c>
      <c r="D3353" s="175">
        <v>1253965</v>
      </c>
      <c r="F3353" s="175"/>
      <c r="G3353" s="175"/>
      <c r="H3353" s="175"/>
      <c r="I3353" s="34">
        <v>4</v>
      </c>
      <c r="J3353" s="26"/>
    </row>
    <row r="3354" spans="1:10">
      <c r="A3354" s="210">
        <v>452</v>
      </c>
      <c r="B3354" s="211" t="s">
        <v>89</v>
      </c>
      <c r="C3354" s="30">
        <f t="shared" ref="C3354" si="3318">C3355</f>
        <v>66361</v>
      </c>
      <c r="D3354" s="30">
        <v>66361</v>
      </c>
      <c r="F3354" s="30">
        <f t="shared" ref="F3354:H3354" si="3319">F3355</f>
        <v>0</v>
      </c>
      <c r="G3354" s="30">
        <f t="shared" si="3319"/>
        <v>0</v>
      </c>
      <c r="H3354" s="30">
        <f t="shared" si="3319"/>
        <v>0</v>
      </c>
      <c r="I3354" s="34">
        <v>3</v>
      </c>
      <c r="J3354" s="26"/>
    </row>
    <row r="3355" spans="1:10">
      <c r="A3355" s="212">
        <v>4521</v>
      </c>
      <c r="B3355" s="213" t="s">
        <v>89</v>
      </c>
      <c r="C3355" s="29">
        <v>66361</v>
      </c>
      <c r="D3355" s="175">
        <v>66361</v>
      </c>
      <c r="F3355" s="175"/>
      <c r="G3355" s="175"/>
      <c r="H3355" s="175"/>
      <c r="I3355" s="34">
        <v>4</v>
      </c>
      <c r="J3355" s="26"/>
    </row>
    <row r="3356" spans="1:10" ht="15">
      <c r="A3356" s="206">
        <v>31</v>
      </c>
      <c r="B3356" s="207" t="s">
        <v>63</v>
      </c>
      <c r="C3356" s="375">
        <f>C3357+C3360+C3369</f>
        <v>38490</v>
      </c>
      <c r="D3356" s="375">
        <v>221120</v>
      </c>
      <c r="F3356" s="375">
        <f>F3357+F3360+F3369</f>
        <v>0</v>
      </c>
      <c r="G3356" s="375">
        <f>G3357+G3360+G3369</f>
        <v>0</v>
      </c>
      <c r="H3356" s="375">
        <f>H3357+H3360+H3369</f>
        <v>0</v>
      </c>
      <c r="I3356" s="34" t="s">
        <v>64</v>
      </c>
      <c r="J3356" s="26"/>
    </row>
    <row r="3357" spans="1:10" ht="28.5">
      <c r="A3357" s="208">
        <v>41</v>
      </c>
      <c r="B3357" s="209" t="s">
        <v>70</v>
      </c>
      <c r="C3357" s="182">
        <f t="shared" ref="C3357:C3358" si="3320">C3358</f>
        <v>6636</v>
      </c>
      <c r="D3357" s="32">
        <v>6636</v>
      </c>
      <c r="F3357" s="32">
        <f t="shared" ref="F3357:H3358" si="3321">F3358</f>
        <v>0</v>
      </c>
      <c r="G3357" s="32">
        <f t="shared" si="3321"/>
        <v>0</v>
      </c>
      <c r="H3357" s="32">
        <f t="shared" si="3321"/>
        <v>0</v>
      </c>
      <c r="I3357" s="34">
        <v>2</v>
      </c>
      <c r="J3357" s="26"/>
    </row>
    <row r="3358" spans="1:10">
      <c r="A3358" s="210">
        <v>412</v>
      </c>
      <c r="B3358" s="211" t="s">
        <v>71</v>
      </c>
      <c r="C3358" s="30">
        <f t="shared" si="3320"/>
        <v>6636</v>
      </c>
      <c r="D3358" s="30">
        <v>6636</v>
      </c>
      <c r="F3358" s="30">
        <f t="shared" si="3321"/>
        <v>0</v>
      </c>
      <c r="G3358" s="30">
        <f t="shared" si="3321"/>
        <v>0</v>
      </c>
      <c r="H3358" s="30">
        <f t="shared" si="3321"/>
        <v>0</v>
      </c>
      <c r="I3358" s="34">
        <v>3</v>
      </c>
      <c r="J3358" s="26"/>
    </row>
    <row r="3359" spans="1:10">
      <c r="A3359" s="212">
        <v>4123</v>
      </c>
      <c r="B3359" s="213" t="s">
        <v>72</v>
      </c>
      <c r="C3359" s="29">
        <v>6636</v>
      </c>
      <c r="D3359" s="175">
        <v>6636</v>
      </c>
      <c r="F3359" s="175"/>
      <c r="G3359" s="175"/>
      <c r="H3359" s="175"/>
      <c r="I3359" s="34">
        <v>4</v>
      </c>
      <c r="J3359" s="26"/>
    </row>
    <row r="3360" spans="1:10" ht="28.5">
      <c r="A3360" s="208">
        <v>42</v>
      </c>
      <c r="B3360" s="209" t="s">
        <v>30</v>
      </c>
      <c r="C3360" s="182">
        <f t="shared" ref="C3360" si="3322">C3361+C3367</f>
        <v>31854</v>
      </c>
      <c r="D3360" s="32">
        <v>31854</v>
      </c>
      <c r="F3360" s="32">
        <f t="shared" ref="F3360:G3360" si="3323">F3361+F3367</f>
        <v>0</v>
      </c>
      <c r="G3360" s="32">
        <f t="shared" si="3323"/>
        <v>0</v>
      </c>
      <c r="H3360" s="32">
        <f t="shared" ref="H3360" si="3324">H3361+H3367</f>
        <v>0</v>
      </c>
      <c r="I3360" s="34">
        <v>2</v>
      </c>
      <c r="J3360" s="26"/>
    </row>
    <row r="3361" spans="1:10">
      <c r="A3361" s="210">
        <v>422</v>
      </c>
      <c r="B3361" s="211" t="s">
        <v>57</v>
      </c>
      <c r="C3361" s="30">
        <f t="shared" ref="C3361" si="3325">SUM(C3362:C3366)</f>
        <v>25218</v>
      </c>
      <c r="D3361" s="30">
        <v>25218</v>
      </c>
      <c r="F3361" s="30">
        <f t="shared" ref="F3361:G3361" si="3326">SUM(F3362:F3366)</f>
        <v>0</v>
      </c>
      <c r="G3361" s="30">
        <f t="shared" si="3326"/>
        <v>0</v>
      </c>
      <c r="H3361" s="30">
        <f t="shared" ref="H3361" si="3327">SUM(H3362:H3366)</f>
        <v>0</v>
      </c>
      <c r="I3361" s="34">
        <v>3</v>
      </c>
      <c r="J3361" s="26"/>
    </row>
    <row r="3362" spans="1:10">
      <c r="A3362" s="212">
        <v>4221</v>
      </c>
      <c r="B3362" s="213" t="s">
        <v>65</v>
      </c>
      <c r="C3362" s="29">
        <v>6636</v>
      </c>
      <c r="D3362" s="175">
        <v>6636</v>
      </c>
      <c r="F3362" s="175"/>
      <c r="G3362" s="175"/>
      <c r="H3362" s="175"/>
      <c r="I3362" s="34">
        <v>4</v>
      </c>
      <c r="J3362" s="26"/>
    </row>
    <row r="3363" spans="1:10">
      <c r="A3363" s="212">
        <v>4222</v>
      </c>
      <c r="B3363" s="213" t="s">
        <v>73</v>
      </c>
      <c r="C3363" s="29">
        <v>3983</v>
      </c>
      <c r="D3363" s="175">
        <v>3983</v>
      </c>
      <c r="F3363" s="175"/>
      <c r="G3363" s="175"/>
      <c r="H3363" s="175"/>
      <c r="I3363" s="34">
        <v>4</v>
      </c>
      <c r="J3363" s="26"/>
    </row>
    <row r="3364" spans="1:10">
      <c r="A3364" s="212">
        <v>4223</v>
      </c>
      <c r="B3364" s="213" t="s">
        <v>86</v>
      </c>
      <c r="C3364" s="29">
        <v>1327</v>
      </c>
      <c r="D3364" s="175">
        <v>1327</v>
      </c>
      <c r="F3364" s="175"/>
      <c r="G3364" s="175"/>
      <c r="H3364" s="175"/>
      <c r="I3364" s="34">
        <v>4</v>
      </c>
      <c r="J3364" s="26"/>
    </row>
    <row r="3365" spans="1:10">
      <c r="A3365" s="212">
        <v>4224</v>
      </c>
      <c r="B3365" s="213" t="s">
        <v>58</v>
      </c>
      <c r="C3365" s="29">
        <v>6636</v>
      </c>
      <c r="D3365" s="175">
        <v>6636</v>
      </c>
      <c r="F3365" s="175"/>
      <c r="G3365" s="175"/>
      <c r="H3365" s="175"/>
      <c r="I3365" s="34">
        <v>4</v>
      </c>
      <c r="J3365" s="26"/>
    </row>
    <row r="3366" spans="1:10">
      <c r="A3366" s="212">
        <v>4227</v>
      </c>
      <c r="B3366" s="213" t="s">
        <v>88</v>
      </c>
      <c r="C3366" s="29">
        <v>6636</v>
      </c>
      <c r="D3366" s="175">
        <v>6636</v>
      </c>
      <c r="F3366" s="175"/>
      <c r="G3366" s="175"/>
      <c r="H3366" s="175"/>
      <c r="I3366" s="34">
        <v>4</v>
      </c>
      <c r="J3366" s="26"/>
    </row>
    <row r="3367" spans="1:10">
      <c r="A3367" s="210">
        <v>423</v>
      </c>
      <c r="B3367" s="211" t="s">
        <v>98</v>
      </c>
      <c r="C3367" s="30">
        <f t="shared" ref="C3367" si="3328">C3368</f>
        <v>6636</v>
      </c>
      <c r="D3367" s="30">
        <v>6636</v>
      </c>
      <c r="F3367" s="30">
        <f t="shared" ref="F3367:H3367" si="3329">F3368</f>
        <v>0</v>
      </c>
      <c r="G3367" s="30">
        <f t="shared" si="3329"/>
        <v>0</v>
      </c>
      <c r="H3367" s="30">
        <f t="shared" si="3329"/>
        <v>0</v>
      </c>
      <c r="I3367" s="34">
        <v>3</v>
      </c>
      <c r="J3367" s="26"/>
    </row>
    <row r="3368" spans="1:10">
      <c r="A3368" s="212">
        <v>4231</v>
      </c>
      <c r="B3368" s="213" t="s">
        <v>106</v>
      </c>
      <c r="C3368" s="29">
        <v>6636</v>
      </c>
      <c r="D3368" s="175">
        <v>6636</v>
      </c>
      <c r="F3368" s="175"/>
      <c r="G3368" s="175"/>
      <c r="H3368" s="175"/>
      <c r="I3368" s="34">
        <v>4</v>
      </c>
      <c r="J3368" s="26"/>
    </row>
    <row r="3369" spans="1:10" ht="28.5">
      <c r="A3369" s="208">
        <v>45</v>
      </c>
      <c r="B3369" s="209" t="s">
        <v>74</v>
      </c>
      <c r="C3369" s="32">
        <f>C3370+C3372</f>
        <v>0</v>
      </c>
      <c r="D3369" s="32">
        <v>182630</v>
      </c>
      <c r="F3369" s="32">
        <f>F3370+F3372</f>
        <v>0</v>
      </c>
      <c r="G3369" s="32">
        <f>G3370+G3372</f>
        <v>0</v>
      </c>
      <c r="H3369" s="32">
        <f>H3370+H3372</f>
        <v>0</v>
      </c>
      <c r="I3369" s="295">
        <v>2</v>
      </c>
      <c r="J3369" s="218"/>
    </row>
    <row r="3370" spans="1:10">
      <c r="A3370" s="210">
        <v>451</v>
      </c>
      <c r="B3370" s="211" t="s">
        <v>75</v>
      </c>
      <c r="C3370" s="30">
        <f>C3371</f>
        <v>0</v>
      </c>
      <c r="D3370" s="30">
        <v>182630</v>
      </c>
      <c r="F3370" s="30">
        <f>F3371</f>
        <v>0</v>
      </c>
      <c r="G3370" s="30">
        <f>G3371</f>
        <v>0</v>
      </c>
      <c r="H3370" s="30">
        <f>H3371</f>
        <v>0</v>
      </c>
      <c r="I3370" s="295">
        <v>3</v>
      </c>
      <c r="J3370" s="218"/>
    </row>
    <row r="3371" spans="1:10">
      <c r="A3371" s="212">
        <v>4511</v>
      </c>
      <c r="B3371" s="213" t="s">
        <v>75</v>
      </c>
      <c r="C3371" s="29"/>
      <c r="D3371" s="175">
        <v>182630</v>
      </c>
      <c r="F3371" s="175"/>
      <c r="G3371" s="175"/>
      <c r="H3371" s="175"/>
      <c r="I3371" s="214">
        <v>4</v>
      </c>
      <c r="J3371" s="218"/>
    </row>
    <row r="3372" spans="1:10">
      <c r="A3372" s="210">
        <v>452</v>
      </c>
      <c r="B3372" s="211" t="s">
        <v>89</v>
      </c>
      <c r="C3372" s="30">
        <v>0</v>
      </c>
      <c r="D3372" s="30">
        <v>0</v>
      </c>
      <c r="F3372" s="30">
        <v>0</v>
      </c>
      <c r="G3372" s="30">
        <v>0</v>
      </c>
      <c r="H3372" s="30">
        <v>0</v>
      </c>
      <c r="I3372" s="295">
        <v>3</v>
      </c>
      <c r="J3372" s="218"/>
    </row>
    <row r="3373" spans="1:10">
      <c r="A3373" s="212">
        <v>4521</v>
      </c>
      <c r="B3373" s="213" t="s">
        <v>89</v>
      </c>
      <c r="C3373" s="29"/>
      <c r="D3373" s="175">
        <v>0</v>
      </c>
      <c r="F3373" s="175"/>
      <c r="G3373" s="175"/>
      <c r="H3373" s="175"/>
      <c r="I3373" s="214">
        <v>4</v>
      </c>
      <c r="J3373" s="218"/>
    </row>
    <row r="3374" spans="1:10">
      <c r="A3374" s="206">
        <v>43</v>
      </c>
      <c r="B3374" s="207" t="s">
        <v>40</v>
      </c>
      <c r="C3374" s="31">
        <f t="shared" ref="C3374:C3375" si="3330">C3375</f>
        <v>0</v>
      </c>
      <c r="D3374" s="31">
        <v>0</v>
      </c>
      <c r="F3374" s="31">
        <f t="shared" ref="F3374:H3375" si="3331">F3375</f>
        <v>0</v>
      </c>
      <c r="G3374" s="31">
        <f t="shared" si="3331"/>
        <v>0</v>
      </c>
      <c r="H3374" s="31">
        <f t="shared" si="3331"/>
        <v>0</v>
      </c>
      <c r="I3374" s="34" t="s">
        <v>41</v>
      </c>
      <c r="J3374" s="26"/>
    </row>
    <row r="3375" spans="1:10" ht="28.5">
      <c r="A3375" s="208">
        <v>42</v>
      </c>
      <c r="B3375" s="209" t="s">
        <v>30</v>
      </c>
      <c r="C3375" s="182">
        <f t="shared" si="3330"/>
        <v>0</v>
      </c>
      <c r="D3375" s="32">
        <v>0</v>
      </c>
      <c r="F3375" s="32">
        <f t="shared" si="3331"/>
        <v>0</v>
      </c>
      <c r="G3375" s="32">
        <f t="shared" si="3331"/>
        <v>0</v>
      </c>
      <c r="H3375" s="32">
        <f t="shared" si="3331"/>
        <v>0</v>
      </c>
      <c r="I3375" s="34">
        <v>2</v>
      </c>
      <c r="J3375" s="26"/>
    </row>
    <row r="3376" spans="1:10">
      <c r="A3376" s="210">
        <v>422</v>
      </c>
      <c r="B3376" s="211" t="s">
        <v>57</v>
      </c>
      <c r="C3376" s="30">
        <f t="shared" ref="C3376" si="3332">SUM(C3377:C3381)</f>
        <v>0</v>
      </c>
      <c r="D3376" s="30">
        <v>0</v>
      </c>
      <c r="F3376" s="30">
        <f t="shared" ref="F3376:G3376" si="3333">SUM(F3377:F3381)</f>
        <v>0</v>
      </c>
      <c r="G3376" s="30">
        <f t="shared" si="3333"/>
        <v>0</v>
      </c>
      <c r="H3376" s="30">
        <f t="shared" ref="H3376" si="3334">SUM(H3377:H3381)</f>
        <v>0</v>
      </c>
      <c r="I3376" s="34">
        <v>3</v>
      </c>
      <c r="J3376" s="26"/>
    </row>
    <row r="3377" spans="1:10">
      <c r="A3377" s="212">
        <v>4221</v>
      </c>
      <c r="B3377" s="216" t="s">
        <v>65</v>
      </c>
      <c r="C3377" s="29"/>
      <c r="D3377" s="175">
        <v>0</v>
      </c>
      <c r="F3377" s="175"/>
      <c r="G3377" s="175"/>
      <c r="H3377" s="175"/>
      <c r="I3377" s="34">
        <v>4</v>
      </c>
      <c r="J3377" s="26"/>
    </row>
    <row r="3378" spans="1:10">
      <c r="A3378" s="212">
        <v>4223</v>
      </c>
      <c r="B3378" s="216" t="s">
        <v>86</v>
      </c>
      <c r="C3378" s="29"/>
      <c r="D3378" s="175">
        <v>0</v>
      </c>
      <c r="F3378" s="175"/>
      <c r="G3378" s="175"/>
      <c r="H3378" s="175"/>
      <c r="I3378" s="34">
        <v>4</v>
      </c>
      <c r="J3378" s="26"/>
    </row>
    <row r="3379" spans="1:10">
      <c r="A3379" s="212">
        <v>4224</v>
      </c>
      <c r="B3379" s="216" t="s">
        <v>58</v>
      </c>
      <c r="C3379" s="29"/>
      <c r="D3379" s="175">
        <v>0</v>
      </c>
      <c r="F3379" s="175"/>
      <c r="G3379" s="175"/>
      <c r="H3379" s="175"/>
      <c r="I3379" s="34">
        <v>4</v>
      </c>
      <c r="J3379" s="26"/>
    </row>
    <row r="3380" spans="1:10">
      <c r="A3380" s="212">
        <v>4225</v>
      </c>
      <c r="B3380" s="216" t="s">
        <v>87</v>
      </c>
      <c r="C3380" s="29"/>
      <c r="D3380" s="175">
        <v>0</v>
      </c>
      <c r="F3380" s="175"/>
      <c r="G3380" s="175"/>
      <c r="H3380" s="175"/>
      <c r="I3380" s="34">
        <v>4</v>
      </c>
      <c r="J3380" s="26"/>
    </row>
    <row r="3381" spans="1:10">
      <c r="A3381" s="212">
        <v>4227</v>
      </c>
      <c r="B3381" s="216" t="s">
        <v>88</v>
      </c>
      <c r="C3381" s="29"/>
      <c r="D3381" s="175">
        <v>0</v>
      </c>
      <c r="F3381" s="175"/>
      <c r="G3381" s="175"/>
      <c r="H3381" s="175"/>
      <c r="I3381" s="34">
        <v>4</v>
      </c>
      <c r="J3381" s="26"/>
    </row>
    <row r="3382" spans="1:10">
      <c r="A3382" s="206">
        <v>51</v>
      </c>
      <c r="B3382" s="207" t="s">
        <v>25</v>
      </c>
      <c r="C3382" s="31">
        <f t="shared" ref="C3382:C3383" si="3335">C3383</f>
        <v>16279</v>
      </c>
      <c r="D3382" s="31">
        <v>16279</v>
      </c>
      <c r="F3382" s="31">
        <f t="shared" ref="F3382:H3383" si="3336">F3383</f>
        <v>0</v>
      </c>
      <c r="G3382" s="31">
        <f t="shared" si="3336"/>
        <v>0</v>
      </c>
      <c r="H3382" s="31">
        <f t="shared" si="3336"/>
        <v>0</v>
      </c>
      <c r="I3382" s="34" t="s">
        <v>26</v>
      </c>
      <c r="J3382" s="26"/>
    </row>
    <row r="3383" spans="1:10" ht="28.5">
      <c r="A3383" s="208">
        <v>42</v>
      </c>
      <c r="B3383" s="209" t="s">
        <v>30</v>
      </c>
      <c r="C3383" s="182">
        <f t="shared" si="3335"/>
        <v>16279</v>
      </c>
      <c r="D3383" s="32">
        <v>16279</v>
      </c>
      <c r="F3383" s="32">
        <f t="shared" si="3336"/>
        <v>0</v>
      </c>
      <c r="G3383" s="32">
        <f t="shared" si="3336"/>
        <v>0</v>
      </c>
      <c r="H3383" s="32">
        <f t="shared" si="3336"/>
        <v>0</v>
      </c>
      <c r="I3383" s="34">
        <v>2</v>
      </c>
      <c r="J3383" s="26"/>
    </row>
    <row r="3384" spans="1:10">
      <c r="A3384" s="210">
        <v>422</v>
      </c>
      <c r="B3384" s="211" t="s">
        <v>57</v>
      </c>
      <c r="C3384" s="30">
        <f t="shared" ref="C3384" si="3337">SUM(C3385:C3387)</f>
        <v>16279</v>
      </c>
      <c r="D3384" s="30">
        <v>16279</v>
      </c>
      <c r="F3384" s="30">
        <f t="shared" ref="F3384:G3384" si="3338">SUM(F3385:F3387)</f>
        <v>0</v>
      </c>
      <c r="G3384" s="30">
        <f t="shared" si="3338"/>
        <v>0</v>
      </c>
      <c r="H3384" s="30">
        <f t="shared" ref="H3384" si="3339">SUM(H3385:H3387)</f>
        <v>0</v>
      </c>
      <c r="I3384" s="34">
        <v>3</v>
      </c>
      <c r="J3384" s="26"/>
    </row>
    <row r="3385" spans="1:10">
      <c r="A3385" s="212">
        <v>4221</v>
      </c>
      <c r="B3385" s="216" t="s">
        <v>65</v>
      </c>
      <c r="C3385" s="29">
        <v>16279</v>
      </c>
      <c r="D3385" s="175">
        <v>16279</v>
      </c>
      <c r="F3385" s="175"/>
      <c r="G3385" s="175"/>
      <c r="H3385" s="175"/>
      <c r="I3385" s="34">
        <v>4</v>
      </c>
      <c r="J3385" s="26"/>
    </row>
    <row r="3386" spans="1:10">
      <c r="A3386" s="212">
        <v>4222</v>
      </c>
      <c r="B3386" s="216" t="s">
        <v>73</v>
      </c>
      <c r="C3386" s="29"/>
      <c r="D3386" s="175">
        <v>0</v>
      </c>
      <c r="F3386" s="175"/>
      <c r="G3386" s="175"/>
      <c r="H3386" s="175"/>
      <c r="I3386" s="34">
        <v>4</v>
      </c>
      <c r="J3386" s="26"/>
    </row>
    <row r="3387" spans="1:10">
      <c r="A3387" s="212">
        <v>4224</v>
      </c>
      <c r="B3387" s="216" t="s">
        <v>58</v>
      </c>
      <c r="C3387" s="29"/>
      <c r="D3387" s="175">
        <v>0</v>
      </c>
      <c r="F3387" s="175"/>
      <c r="G3387" s="175"/>
      <c r="H3387" s="175"/>
      <c r="I3387" s="34">
        <v>4</v>
      </c>
      <c r="J3387" s="26"/>
    </row>
    <row r="3388" spans="1:10">
      <c r="A3388" s="206">
        <v>52</v>
      </c>
      <c r="B3388" s="207" t="s">
        <v>52</v>
      </c>
      <c r="C3388" s="31">
        <f t="shared" ref="C3388:C3389" si="3340">C3389</f>
        <v>0</v>
      </c>
      <c r="D3388" s="31">
        <v>0</v>
      </c>
      <c r="F3388" s="31">
        <f t="shared" ref="F3388:H3389" si="3341">F3389</f>
        <v>0</v>
      </c>
      <c r="G3388" s="31">
        <f t="shared" si="3341"/>
        <v>0</v>
      </c>
      <c r="H3388" s="31">
        <f t="shared" si="3341"/>
        <v>0</v>
      </c>
      <c r="I3388" s="34" t="s">
        <v>53</v>
      </c>
      <c r="J3388" s="26"/>
    </row>
    <row r="3389" spans="1:10" ht="28.5">
      <c r="A3389" s="208">
        <v>42</v>
      </c>
      <c r="B3389" s="209" t="s">
        <v>30</v>
      </c>
      <c r="C3389" s="182">
        <f t="shared" si="3340"/>
        <v>0</v>
      </c>
      <c r="D3389" s="32">
        <v>0</v>
      </c>
      <c r="F3389" s="32">
        <f t="shared" si="3341"/>
        <v>0</v>
      </c>
      <c r="G3389" s="32">
        <f t="shared" si="3341"/>
        <v>0</v>
      </c>
      <c r="H3389" s="32">
        <f t="shared" si="3341"/>
        <v>0</v>
      </c>
      <c r="I3389" s="34">
        <v>2</v>
      </c>
      <c r="J3389" s="26"/>
    </row>
    <row r="3390" spans="1:10">
      <c r="A3390" s="210">
        <v>422</v>
      </c>
      <c r="B3390" s="211" t="s">
        <v>57</v>
      </c>
      <c r="C3390" s="30">
        <f t="shared" ref="C3390" si="3342">SUM(C3391:C3393)</f>
        <v>0</v>
      </c>
      <c r="D3390" s="30">
        <v>0</v>
      </c>
      <c r="F3390" s="30">
        <f t="shared" ref="F3390:G3390" si="3343">SUM(F3391:F3393)</f>
        <v>0</v>
      </c>
      <c r="G3390" s="30">
        <f t="shared" si="3343"/>
        <v>0</v>
      </c>
      <c r="H3390" s="30">
        <f t="shared" ref="H3390" si="3344">SUM(H3391:H3393)</f>
        <v>0</v>
      </c>
      <c r="I3390" s="34">
        <v>3</v>
      </c>
      <c r="J3390" s="26"/>
    </row>
    <row r="3391" spans="1:10">
      <c r="A3391" s="212">
        <v>4221</v>
      </c>
      <c r="B3391" s="213" t="s">
        <v>65</v>
      </c>
      <c r="C3391" s="29"/>
      <c r="D3391" s="175">
        <v>0</v>
      </c>
      <c r="F3391" s="175"/>
      <c r="G3391" s="175"/>
      <c r="H3391" s="175"/>
      <c r="I3391" s="34">
        <v>4</v>
      </c>
      <c r="J3391" s="26"/>
    </row>
    <row r="3392" spans="1:10">
      <c r="A3392" s="212">
        <v>4224</v>
      </c>
      <c r="B3392" s="213" t="s">
        <v>58</v>
      </c>
      <c r="C3392" s="29"/>
      <c r="D3392" s="175">
        <v>0</v>
      </c>
      <c r="F3392" s="175"/>
      <c r="G3392" s="175"/>
      <c r="H3392" s="175"/>
      <c r="I3392" s="34">
        <v>4</v>
      </c>
      <c r="J3392" s="26"/>
    </row>
    <row r="3393" spans="1:10">
      <c r="A3393" s="212">
        <v>4227</v>
      </c>
      <c r="B3393" s="213" t="s">
        <v>88</v>
      </c>
      <c r="C3393" s="29"/>
      <c r="D3393" s="175">
        <v>0</v>
      </c>
      <c r="F3393" s="175"/>
      <c r="G3393" s="175"/>
      <c r="H3393" s="175"/>
      <c r="I3393" s="34">
        <v>4</v>
      </c>
      <c r="J3393" s="26"/>
    </row>
    <row r="3394" spans="1:10" ht="15">
      <c r="A3394" s="206">
        <v>581</v>
      </c>
      <c r="B3394" s="231" t="s">
        <v>102</v>
      </c>
      <c r="C3394" s="375">
        <f t="shared" ref="C3394" si="3345">C3395+C3403</f>
        <v>0</v>
      </c>
      <c r="D3394" s="375">
        <v>0</v>
      </c>
      <c r="F3394" s="375">
        <f t="shared" ref="F3394:G3394" si="3346">F3395+F3403</f>
        <v>0</v>
      </c>
      <c r="G3394" s="375">
        <f t="shared" si="3346"/>
        <v>0</v>
      </c>
      <c r="H3394" s="375">
        <f t="shared" ref="H3394" si="3347">H3395+H3403</f>
        <v>0</v>
      </c>
      <c r="I3394" s="34" t="s">
        <v>103</v>
      </c>
      <c r="J3394" s="26"/>
    </row>
    <row r="3395" spans="1:10" ht="28.5">
      <c r="A3395" s="208">
        <v>42</v>
      </c>
      <c r="B3395" s="209" t="s">
        <v>30</v>
      </c>
      <c r="C3395" s="182">
        <f t="shared" ref="C3395" si="3348">C3396+C3401</f>
        <v>0</v>
      </c>
      <c r="D3395" s="32">
        <v>0</v>
      </c>
      <c r="F3395" s="32">
        <f t="shared" ref="F3395:G3395" si="3349">F3396+F3401</f>
        <v>0</v>
      </c>
      <c r="G3395" s="32">
        <f t="shared" si="3349"/>
        <v>0</v>
      </c>
      <c r="H3395" s="32">
        <f t="shared" ref="H3395" si="3350">H3396+H3401</f>
        <v>0</v>
      </c>
      <c r="I3395" s="295">
        <v>2</v>
      </c>
      <c r="J3395" s="218"/>
    </row>
    <row r="3396" spans="1:10">
      <c r="A3396" s="210">
        <v>422</v>
      </c>
      <c r="B3396" s="211" t="s">
        <v>57</v>
      </c>
      <c r="C3396" s="30">
        <f t="shared" ref="C3396" si="3351">SUM(C3397:C3400)</f>
        <v>0</v>
      </c>
      <c r="D3396" s="30">
        <v>0</v>
      </c>
      <c r="F3396" s="30">
        <f t="shared" ref="F3396:G3396" si="3352">SUM(F3397:F3400)</f>
        <v>0</v>
      </c>
      <c r="G3396" s="30">
        <f t="shared" si="3352"/>
        <v>0</v>
      </c>
      <c r="H3396" s="30">
        <f t="shared" ref="H3396" si="3353">SUM(H3397:H3400)</f>
        <v>0</v>
      </c>
      <c r="I3396" s="295">
        <v>3</v>
      </c>
      <c r="J3396" s="218"/>
    </row>
    <row r="3397" spans="1:10">
      <c r="A3397" s="212">
        <v>4221</v>
      </c>
      <c r="B3397" s="213" t="s">
        <v>65</v>
      </c>
      <c r="C3397" s="29"/>
      <c r="D3397" s="175">
        <v>0</v>
      </c>
      <c r="F3397" s="175"/>
      <c r="G3397" s="175"/>
      <c r="H3397" s="175"/>
      <c r="I3397" s="214">
        <v>4</v>
      </c>
      <c r="J3397" s="218"/>
    </row>
    <row r="3398" spans="1:10">
      <c r="A3398" s="212">
        <v>4222</v>
      </c>
      <c r="B3398" s="213" t="s">
        <v>73</v>
      </c>
      <c r="C3398" s="29"/>
      <c r="D3398" s="175">
        <v>0</v>
      </c>
      <c r="F3398" s="175"/>
      <c r="G3398" s="175"/>
      <c r="H3398" s="175"/>
      <c r="I3398" s="214">
        <v>4</v>
      </c>
      <c r="J3398" s="218"/>
    </row>
    <row r="3399" spans="1:10">
      <c r="A3399" s="212">
        <v>4224</v>
      </c>
      <c r="B3399" s="213" t="s">
        <v>58</v>
      </c>
      <c r="C3399" s="29"/>
      <c r="D3399" s="175">
        <v>0</v>
      </c>
      <c r="F3399" s="175"/>
      <c r="G3399" s="175"/>
      <c r="H3399" s="175"/>
      <c r="I3399" s="295">
        <v>4</v>
      </c>
      <c r="J3399" s="218"/>
    </row>
    <row r="3400" spans="1:10">
      <c r="A3400" s="212">
        <v>4227</v>
      </c>
      <c r="B3400" s="213" t="s">
        <v>88</v>
      </c>
      <c r="C3400" s="29"/>
      <c r="D3400" s="175">
        <v>0</v>
      </c>
      <c r="F3400" s="175"/>
      <c r="G3400" s="175"/>
      <c r="H3400" s="175"/>
      <c r="I3400" s="214">
        <v>4</v>
      </c>
      <c r="J3400" s="218"/>
    </row>
    <row r="3401" spans="1:10" ht="28.5">
      <c r="A3401" s="210">
        <v>424</v>
      </c>
      <c r="B3401" s="211" t="s">
        <v>138</v>
      </c>
      <c r="C3401" s="30">
        <f t="shared" ref="C3401" si="3354">C3402</f>
        <v>0</v>
      </c>
      <c r="D3401" s="30">
        <v>0</v>
      </c>
      <c r="F3401" s="30">
        <f t="shared" ref="F3401:H3401" si="3355">F3402</f>
        <v>0</v>
      </c>
      <c r="G3401" s="30">
        <f t="shared" si="3355"/>
        <v>0</v>
      </c>
      <c r="H3401" s="30">
        <f t="shared" si="3355"/>
        <v>0</v>
      </c>
      <c r="I3401" s="295">
        <v>3</v>
      </c>
      <c r="J3401" s="218"/>
    </row>
    <row r="3402" spans="1:10">
      <c r="A3402" s="212">
        <v>4241</v>
      </c>
      <c r="B3402" s="216" t="s">
        <v>139</v>
      </c>
      <c r="C3402" s="29"/>
      <c r="D3402" s="175">
        <v>0</v>
      </c>
      <c r="F3402" s="175"/>
      <c r="G3402" s="175"/>
      <c r="H3402" s="175"/>
      <c r="I3402" s="295">
        <v>4</v>
      </c>
      <c r="J3402" s="218"/>
    </row>
    <row r="3403" spans="1:10" ht="28.5">
      <c r="A3403" s="208">
        <v>45</v>
      </c>
      <c r="B3403" s="209" t="s">
        <v>74</v>
      </c>
      <c r="C3403" s="182">
        <f t="shared" ref="C3403" si="3356">C3404+C3406</f>
        <v>0</v>
      </c>
      <c r="D3403" s="32">
        <v>0</v>
      </c>
      <c r="F3403" s="32">
        <f t="shared" ref="F3403:G3403" si="3357">F3404+F3406</f>
        <v>0</v>
      </c>
      <c r="G3403" s="32">
        <f t="shared" si="3357"/>
        <v>0</v>
      </c>
      <c r="H3403" s="32">
        <f t="shared" ref="H3403" si="3358">H3404+H3406</f>
        <v>0</v>
      </c>
      <c r="I3403" s="295">
        <v>2</v>
      </c>
      <c r="J3403" s="218"/>
    </row>
    <row r="3404" spans="1:10">
      <c r="A3404" s="210">
        <v>451</v>
      </c>
      <c r="B3404" s="211" t="s">
        <v>75</v>
      </c>
      <c r="C3404" s="30">
        <f t="shared" ref="C3404" si="3359">C3405</f>
        <v>0</v>
      </c>
      <c r="D3404" s="30">
        <v>0</v>
      </c>
      <c r="F3404" s="30">
        <f t="shared" ref="F3404:H3404" si="3360">F3405</f>
        <v>0</v>
      </c>
      <c r="G3404" s="30">
        <f t="shared" si="3360"/>
        <v>0</v>
      </c>
      <c r="H3404" s="30">
        <f t="shared" si="3360"/>
        <v>0</v>
      </c>
      <c r="I3404" s="295">
        <v>3</v>
      </c>
      <c r="J3404" s="218"/>
    </row>
    <row r="3405" spans="1:10">
      <c r="A3405" s="212">
        <v>4511</v>
      </c>
      <c r="B3405" s="213" t="s">
        <v>75</v>
      </c>
      <c r="C3405" s="29">
        <v>0</v>
      </c>
      <c r="D3405" s="175">
        <v>0</v>
      </c>
      <c r="F3405" s="175"/>
      <c r="G3405" s="175"/>
      <c r="H3405" s="175"/>
      <c r="I3405" s="295">
        <v>4</v>
      </c>
      <c r="J3405" s="218"/>
    </row>
    <row r="3406" spans="1:10">
      <c r="A3406" s="210">
        <v>452</v>
      </c>
      <c r="B3406" s="211" t="s">
        <v>89</v>
      </c>
      <c r="C3406" s="30">
        <f t="shared" ref="C3406" si="3361">C3407</f>
        <v>0</v>
      </c>
      <c r="D3406" s="30">
        <v>0</v>
      </c>
      <c r="F3406" s="30">
        <f t="shared" ref="F3406:H3406" si="3362">F3407</f>
        <v>0</v>
      </c>
      <c r="G3406" s="30">
        <f t="shared" si="3362"/>
        <v>0</v>
      </c>
      <c r="H3406" s="30">
        <f t="shared" si="3362"/>
        <v>0</v>
      </c>
      <c r="I3406" s="295">
        <v>3</v>
      </c>
      <c r="J3406" s="218"/>
    </row>
    <row r="3407" spans="1:10">
      <c r="A3407" s="212">
        <v>4521</v>
      </c>
      <c r="B3407" s="213" t="s">
        <v>89</v>
      </c>
      <c r="C3407" s="29"/>
      <c r="D3407" s="175">
        <v>0</v>
      </c>
      <c r="F3407" s="175"/>
      <c r="G3407" s="175"/>
      <c r="H3407" s="175"/>
      <c r="I3407" s="214">
        <v>4</v>
      </c>
      <c r="J3407" s="218"/>
    </row>
    <row r="3408" spans="1:10" ht="15">
      <c r="A3408" s="206">
        <v>61</v>
      </c>
      <c r="B3408" s="207" t="s">
        <v>80</v>
      </c>
      <c r="C3408" s="375">
        <f>C3412+C3426+C3409</f>
        <v>33181</v>
      </c>
      <c r="D3408" s="375">
        <v>475571</v>
      </c>
      <c r="F3408" s="375">
        <f>F3412+F3426+F3409</f>
        <v>0</v>
      </c>
      <c r="G3408" s="375">
        <f>G3412+G3426+G3409</f>
        <v>0</v>
      </c>
      <c r="H3408" s="375">
        <f>H3412+H3426+H3409</f>
        <v>0</v>
      </c>
      <c r="I3408" s="34" t="s">
        <v>81</v>
      </c>
      <c r="J3408" s="26"/>
    </row>
    <row r="3409" spans="1:10">
      <c r="A3409" s="752">
        <v>32</v>
      </c>
      <c r="B3409" s="753" t="s">
        <v>16</v>
      </c>
      <c r="C3409" s="761">
        <v>0</v>
      </c>
      <c r="D3409" s="761">
        <v>7016</v>
      </c>
      <c r="F3409" s="761">
        <v>0</v>
      </c>
      <c r="G3409" s="761">
        <v>0</v>
      </c>
      <c r="H3409" s="761">
        <v>0</v>
      </c>
      <c r="I3409" s="747">
        <v>2</v>
      </c>
      <c r="J3409" s="751"/>
    </row>
    <row r="3410" spans="1:10">
      <c r="A3410" s="754">
        <v>322</v>
      </c>
      <c r="B3410" s="755" t="s">
        <v>42</v>
      </c>
      <c r="C3410" s="760">
        <v>0</v>
      </c>
      <c r="D3410" s="760">
        <v>7016</v>
      </c>
      <c r="F3410" s="760">
        <v>0</v>
      </c>
      <c r="G3410" s="760">
        <v>0</v>
      </c>
      <c r="H3410" s="760">
        <v>0</v>
      </c>
      <c r="I3410" s="747">
        <v>3</v>
      </c>
      <c r="J3410" s="751"/>
    </row>
    <row r="3411" spans="1:10">
      <c r="A3411" s="756" t="s">
        <v>565</v>
      </c>
      <c r="B3411" s="757" t="s">
        <v>92</v>
      </c>
      <c r="C3411" s="758"/>
      <c r="D3411" s="759">
        <v>7016</v>
      </c>
      <c r="F3411" s="758"/>
      <c r="G3411" s="758"/>
      <c r="H3411" s="758"/>
      <c r="I3411" s="747">
        <v>4</v>
      </c>
      <c r="J3411" s="751"/>
    </row>
    <row r="3412" spans="1:10" ht="28.5">
      <c r="A3412" s="208">
        <v>42</v>
      </c>
      <c r="B3412" s="209" t="s">
        <v>30</v>
      </c>
      <c r="C3412" s="182">
        <f t="shared" ref="C3412" si="3363">C3413+C3417</f>
        <v>33181</v>
      </c>
      <c r="D3412" s="32">
        <v>394524</v>
      </c>
      <c r="F3412" s="32">
        <f t="shared" ref="F3412:G3412" si="3364">F3413+F3417</f>
        <v>0</v>
      </c>
      <c r="G3412" s="32">
        <f t="shared" si="3364"/>
        <v>0</v>
      </c>
      <c r="H3412" s="32">
        <f t="shared" ref="H3412" si="3365">H3413+H3417</f>
        <v>0</v>
      </c>
      <c r="I3412" s="34">
        <v>2</v>
      </c>
      <c r="J3412" s="26"/>
    </row>
    <row r="3413" spans="1:10">
      <c r="A3413" s="210">
        <v>421</v>
      </c>
      <c r="B3413" s="211" t="s">
        <v>96</v>
      </c>
      <c r="C3413" s="30">
        <f t="shared" ref="C3413" si="3366">SUM(C3414:C3416)</f>
        <v>0</v>
      </c>
      <c r="D3413" s="30">
        <v>11250</v>
      </c>
      <c r="F3413" s="30">
        <f t="shared" ref="F3413:G3413" si="3367">SUM(F3414:F3416)</f>
        <v>0</v>
      </c>
      <c r="G3413" s="30">
        <f t="shared" si="3367"/>
        <v>0</v>
      </c>
      <c r="H3413" s="30">
        <f t="shared" ref="H3413" si="3368">SUM(H3414:H3416)</f>
        <v>0</v>
      </c>
      <c r="I3413" s="34">
        <v>3</v>
      </c>
      <c r="J3413" s="26"/>
    </row>
    <row r="3414" spans="1:10">
      <c r="A3414" s="212">
        <v>4212</v>
      </c>
      <c r="B3414" s="216" t="s">
        <v>97</v>
      </c>
      <c r="C3414" s="29"/>
      <c r="D3414" s="175">
        <v>0</v>
      </c>
      <c r="F3414" s="175"/>
      <c r="G3414" s="175"/>
      <c r="H3414" s="175"/>
      <c r="I3414" s="34">
        <v>4</v>
      </c>
      <c r="J3414" s="26"/>
    </row>
    <row r="3415" spans="1:10">
      <c r="A3415" s="212">
        <v>4123</v>
      </c>
      <c r="B3415" s="216" t="s">
        <v>72</v>
      </c>
      <c r="C3415" s="29"/>
      <c r="D3415" s="175">
        <v>11250</v>
      </c>
      <c r="F3415" s="175"/>
      <c r="G3415" s="175"/>
      <c r="H3415" s="175"/>
      <c r="I3415" s="34">
        <v>4</v>
      </c>
      <c r="J3415" s="26"/>
    </row>
    <row r="3416" spans="1:10">
      <c r="A3416" s="212">
        <v>4214</v>
      </c>
      <c r="B3416" s="216" t="s">
        <v>158</v>
      </c>
      <c r="C3416" s="29"/>
      <c r="D3416" s="175">
        <v>0</v>
      </c>
      <c r="F3416" s="175"/>
      <c r="G3416" s="175"/>
      <c r="H3416" s="175"/>
      <c r="I3416" s="34">
        <v>4</v>
      </c>
      <c r="J3416" s="26"/>
    </row>
    <row r="3417" spans="1:10">
      <c r="A3417" s="210">
        <v>422</v>
      </c>
      <c r="B3417" s="211" t="s">
        <v>57</v>
      </c>
      <c r="C3417" s="30">
        <f t="shared" ref="C3417" si="3369">SUM(C3418:C3423)</f>
        <v>33181</v>
      </c>
      <c r="D3417" s="30">
        <v>383108</v>
      </c>
      <c r="F3417" s="30">
        <f t="shared" ref="F3417:G3417" si="3370">SUM(F3418:F3423)</f>
        <v>0</v>
      </c>
      <c r="G3417" s="30">
        <f t="shared" si="3370"/>
        <v>0</v>
      </c>
      <c r="H3417" s="30">
        <f t="shared" ref="H3417" si="3371">SUM(H3418:H3423)</f>
        <v>0</v>
      </c>
      <c r="I3417" s="34">
        <v>3</v>
      </c>
      <c r="J3417" s="26"/>
    </row>
    <row r="3418" spans="1:10">
      <c r="A3418" s="212">
        <v>4221</v>
      </c>
      <c r="B3418" s="213" t="s">
        <v>65</v>
      </c>
      <c r="C3418" s="29"/>
      <c r="D3418" s="175">
        <v>171621</v>
      </c>
      <c r="F3418" s="175"/>
      <c r="G3418" s="175"/>
      <c r="H3418" s="175"/>
      <c r="I3418" s="34">
        <v>4</v>
      </c>
      <c r="J3418" s="26"/>
    </row>
    <row r="3419" spans="1:10">
      <c r="A3419" s="212">
        <v>4222</v>
      </c>
      <c r="B3419" s="213" t="s">
        <v>73</v>
      </c>
      <c r="C3419" s="29"/>
      <c r="D3419" s="175">
        <v>200</v>
      </c>
      <c r="F3419" s="175"/>
      <c r="G3419" s="175"/>
      <c r="H3419" s="175"/>
      <c r="I3419" s="34">
        <v>4</v>
      </c>
      <c r="J3419" s="26"/>
    </row>
    <row r="3420" spans="1:10">
      <c r="A3420" s="763">
        <v>4223</v>
      </c>
      <c r="B3420" s="764" t="s">
        <v>86</v>
      </c>
      <c r="C3420" s="762"/>
      <c r="D3420" s="746">
        <v>1850</v>
      </c>
      <c r="F3420" s="746"/>
      <c r="G3420" s="746"/>
      <c r="H3420" s="746"/>
      <c r="I3420" s="747">
        <v>4</v>
      </c>
      <c r="J3420" s="751"/>
    </row>
    <row r="3421" spans="1:10">
      <c r="A3421" s="212">
        <v>4224</v>
      </c>
      <c r="B3421" s="213" t="s">
        <v>58</v>
      </c>
      <c r="C3421" s="29">
        <v>33181</v>
      </c>
      <c r="D3421" s="175">
        <v>106081</v>
      </c>
      <c r="F3421" s="175"/>
      <c r="G3421" s="175"/>
      <c r="H3421" s="175"/>
      <c r="I3421" s="34">
        <v>4</v>
      </c>
      <c r="J3421" s="26"/>
    </row>
    <row r="3422" spans="1:10">
      <c r="A3422" s="212">
        <v>4225</v>
      </c>
      <c r="B3422" s="213" t="s">
        <v>87</v>
      </c>
      <c r="C3422" s="29"/>
      <c r="D3422" s="175">
        <v>11200</v>
      </c>
      <c r="F3422" s="175"/>
      <c r="G3422" s="175"/>
      <c r="H3422" s="175"/>
      <c r="I3422" s="34">
        <v>4</v>
      </c>
      <c r="J3422" s="26"/>
    </row>
    <row r="3423" spans="1:10">
      <c r="A3423" s="212">
        <v>4227</v>
      </c>
      <c r="B3423" s="216" t="s">
        <v>88</v>
      </c>
      <c r="C3423" s="29"/>
      <c r="D3423" s="175">
        <v>92156</v>
      </c>
      <c r="F3423" s="175"/>
      <c r="G3423" s="175"/>
      <c r="H3423" s="175"/>
      <c r="I3423" s="34">
        <v>4</v>
      </c>
      <c r="J3423" s="26"/>
    </row>
    <row r="3424" spans="1:10" ht="28.5">
      <c r="A3424" s="754">
        <v>424</v>
      </c>
      <c r="B3424" s="765" t="s">
        <v>138</v>
      </c>
      <c r="C3424" s="760">
        <f>SUM(C3425)</f>
        <v>0</v>
      </c>
      <c r="D3424" s="760">
        <v>166</v>
      </c>
      <c r="F3424" s="760">
        <f>SUM(F3425)</f>
        <v>0</v>
      </c>
      <c r="G3424" s="760">
        <f>SUM(G3425)</f>
        <v>0</v>
      </c>
      <c r="H3424" s="760">
        <f>SUM(H3425)</f>
        <v>0</v>
      </c>
      <c r="I3424" s="747">
        <v>3</v>
      </c>
      <c r="J3424" s="751"/>
    </row>
    <row r="3425" spans="1:10">
      <c r="A3425" s="766">
        <v>4241</v>
      </c>
      <c r="B3425" s="767" t="s">
        <v>139</v>
      </c>
      <c r="C3425" s="768"/>
      <c r="D3425" s="769">
        <v>166</v>
      </c>
      <c r="F3425" s="768"/>
      <c r="G3425" s="768"/>
      <c r="H3425" s="768"/>
      <c r="I3425" s="747">
        <v>4</v>
      </c>
      <c r="J3425" s="751"/>
    </row>
    <row r="3426" spans="1:10" ht="28.5">
      <c r="A3426" s="208">
        <v>45</v>
      </c>
      <c r="B3426" s="209" t="s">
        <v>74</v>
      </c>
      <c r="C3426" s="182">
        <f t="shared" ref="C3426" si="3372">C3427+C3429</f>
        <v>0</v>
      </c>
      <c r="D3426" s="32">
        <v>74031</v>
      </c>
      <c r="F3426" s="32">
        <f t="shared" ref="F3426:G3426" si="3373">F3427+F3429</f>
        <v>0</v>
      </c>
      <c r="G3426" s="32">
        <f t="shared" si="3373"/>
        <v>0</v>
      </c>
      <c r="H3426" s="32">
        <f t="shared" ref="H3426" si="3374">H3427+H3429</f>
        <v>0</v>
      </c>
      <c r="I3426" s="34">
        <v>2</v>
      </c>
      <c r="J3426" s="26"/>
    </row>
    <row r="3427" spans="1:10">
      <c r="A3427" s="210">
        <v>451</v>
      </c>
      <c r="B3427" s="211" t="s">
        <v>75</v>
      </c>
      <c r="C3427" s="30">
        <f t="shared" ref="C3427" si="3375">C3428</f>
        <v>0</v>
      </c>
      <c r="D3427" s="30">
        <v>73558</v>
      </c>
      <c r="F3427" s="30">
        <f t="shared" ref="F3427:H3427" si="3376">F3428</f>
        <v>0</v>
      </c>
      <c r="G3427" s="30">
        <f t="shared" si="3376"/>
        <v>0</v>
      </c>
      <c r="H3427" s="30">
        <f t="shared" si="3376"/>
        <v>0</v>
      </c>
      <c r="I3427" s="34">
        <v>3</v>
      </c>
      <c r="J3427" s="26"/>
    </row>
    <row r="3428" spans="1:10">
      <c r="A3428" s="212">
        <v>4511</v>
      </c>
      <c r="B3428" s="216" t="s">
        <v>75</v>
      </c>
      <c r="C3428" s="29"/>
      <c r="D3428" s="175">
        <v>73558</v>
      </c>
      <c r="F3428" s="175"/>
      <c r="G3428" s="175"/>
      <c r="H3428" s="175"/>
      <c r="I3428" s="34">
        <v>4</v>
      </c>
      <c r="J3428" s="26"/>
    </row>
    <row r="3429" spans="1:10">
      <c r="A3429" s="210">
        <v>452</v>
      </c>
      <c r="B3429" s="211" t="s">
        <v>89</v>
      </c>
      <c r="C3429" s="30">
        <f t="shared" ref="C3429" si="3377">C3430</f>
        <v>0</v>
      </c>
      <c r="D3429" s="30">
        <v>473</v>
      </c>
      <c r="F3429" s="30">
        <f t="shared" ref="F3429:H3429" si="3378">F3430</f>
        <v>0</v>
      </c>
      <c r="G3429" s="30">
        <f t="shared" si="3378"/>
        <v>0</v>
      </c>
      <c r="H3429" s="30">
        <f t="shared" si="3378"/>
        <v>0</v>
      </c>
      <c r="I3429" s="34">
        <v>3</v>
      </c>
      <c r="J3429" s="26"/>
    </row>
    <row r="3430" spans="1:10">
      <c r="A3430" s="212">
        <v>4521</v>
      </c>
      <c r="B3430" s="213" t="s">
        <v>89</v>
      </c>
      <c r="C3430" s="29"/>
      <c r="D3430" s="175">
        <v>473</v>
      </c>
      <c r="F3430" s="175"/>
      <c r="G3430" s="175"/>
      <c r="H3430" s="175"/>
      <c r="I3430" s="34">
        <v>4</v>
      </c>
      <c r="J3430" s="26"/>
    </row>
    <row r="3431" spans="1:10" ht="28.5">
      <c r="A3431" s="206">
        <v>71</v>
      </c>
      <c r="B3431" s="207" t="s">
        <v>349</v>
      </c>
      <c r="C3431" s="375">
        <f t="shared" ref="C3431:C3433" si="3379">C3432</f>
        <v>0</v>
      </c>
      <c r="D3431" s="375">
        <v>0</v>
      </c>
      <c r="F3431" s="375">
        <f t="shared" ref="F3431:H3433" si="3380">F3432</f>
        <v>0</v>
      </c>
      <c r="G3431" s="375">
        <f t="shared" si="3380"/>
        <v>0</v>
      </c>
      <c r="H3431" s="375">
        <f t="shared" si="3380"/>
        <v>0</v>
      </c>
      <c r="I3431" s="34" t="s">
        <v>145</v>
      </c>
      <c r="J3431" s="26"/>
    </row>
    <row r="3432" spans="1:10" ht="28.5">
      <c r="A3432" s="208">
        <v>42</v>
      </c>
      <c r="B3432" s="209" t="s">
        <v>30</v>
      </c>
      <c r="C3432" s="182">
        <f t="shared" si="3379"/>
        <v>0</v>
      </c>
      <c r="D3432" s="32">
        <v>0</v>
      </c>
      <c r="F3432" s="32">
        <f t="shared" si="3380"/>
        <v>0</v>
      </c>
      <c r="G3432" s="32">
        <f t="shared" si="3380"/>
        <v>0</v>
      </c>
      <c r="H3432" s="32">
        <f t="shared" si="3380"/>
        <v>0</v>
      </c>
      <c r="I3432" s="34">
        <v>2</v>
      </c>
      <c r="J3432" s="26"/>
    </row>
    <row r="3433" spans="1:10">
      <c r="A3433" s="210">
        <v>422</v>
      </c>
      <c r="B3433" s="211" t="s">
        <v>57</v>
      </c>
      <c r="C3433" s="30">
        <f t="shared" si="3379"/>
        <v>0</v>
      </c>
      <c r="D3433" s="30">
        <v>0</v>
      </c>
      <c r="F3433" s="30">
        <f t="shared" si="3380"/>
        <v>0</v>
      </c>
      <c r="G3433" s="30">
        <f t="shared" si="3380"/>
        <v>0</v>
      </c>
      <c r="H3433" s="30">
        <f t="shared" si="3380"/>
        <v>0</v>
      </c>
      <c r="I3433" s="34">
        <v>3</v>
      </c>
      <c r="J3433" s="26"/>
    </row>
    <row r="3434" spans="1:10">
      <c r="A3434" s="212">
        <v>4221</v>
      </c>
      <c r="B3434" s="216" t="s">
        <v>65</v>
      </c>
      <c r="C3434" s="29"/>
      <c r="D3434" s="175">
        <v>0</v>
      </c>
      <c r="F3434" s="175"/>
      <c r="G3434" s="175"/>
      <c r="H3434" s="175"/>
      <c r="I3434" s="34">
        <v>4</v>
      </c>
      <c r="J3434" s="26"/>
    </row>
    <row r="3435" spans="1:10" ht="15">
      <c r="A3435" s="206">
        <v>815</v>
      </c>
      <c r="B3435" s="207" t="s">
        <v>527</v>
      </c>
      <c r="C3435" s="375">
        <f>C3444+C3436</f>
        <v>3626700</v>
      </c>
      <c r="D3435" s="375">
        <v>884286</v>
      </c>
      <c r="F3435" s="375">
        <f>F3444+F3436</f>
        <v>0</v>
      </c>
      <c r="G3435" s="375">
        <f>G3444+G3436</f>
        <v>0</v>
      </c>
      <c r="H3435" s="375">
        <f>H3444+H3436</f>
        <v>0</v>
      </c>
      <c r="I3435" s="34" t="s">
        <v>481</v>
      </c>
      <c r="J3435" s="26"/>
    </row>
    <row r="3436" spans="1:10" ht="30">
      <c r="A3436" s="773">
        <v>42</v>
      </c>
      <c r="B3436" s="774" t="s">
        <v>30</v>
      </c>
      <c r="C3436" s="775">
        <f>C3437+C3439</f>
        <v>0</v>
      </c>
      <c r="D3436" s="775">
        <v>884286</v>
      </c>
      <c r="F3436" s="775">
        <f>F3437+F3439</f>
        <v>0</v>
      </c>
      <c r="G3436" s="775">
        <f>G3437+G3439</f>
        <v>0</v>
      </c>
      <c r="H3436" s="775">
        <f>H3437+H3439</f>
        <v>0</v>
      </c>
      <c r="I3436" s="73">
        <v>2</v>
      </c>
      <c r="J3436" s="228"/>
    </row>
    <row r="3437" spans="1:10" ht="15">
      <c r="A3437" s="776">
        <v>421</v>
      </c>
      <c r="B3437" s="777" t="s">
        <v>96</v>
      </c>
      <c r="C3437" s="778">
        <f>C3438</f>
        <v>0</v>
      </c>
      <c r="D3437" s="778">
        <v>81539</v>
      </c>
      <c r="F3437" s="778">
        <f>F3438</f>
        <v>0</v>
      </c>
      <c r="G3437" s="778">
        <f>G3438</f>
        <v>0</v>
      </c>
      <c r="H3437" s="778">
        <f>H3438</f>
        <v>0</v>
      </c>
      <c r="I3437" s="73">
        <v>3</v>
      </c>
      <c r="J3437" s="228"/>
    </row>
    <row r="3438" spans="1:10" ht="15">
      <c r="A3438" s="779">
        <v>4212</v>
      </c>
      <c r="B3438" s="780" t="s">
        <v>97</v>
      </c>
      <c r="C3438" s="781"/>
      <c r="D3438" s="782">
        <v>81539</v>
      </c>
      <c r="F3438" s="782"/>
      <c r="G3438" s="782"/>
      <c r="H3438" s="782"/>
      <c r="I3438" s="73">
        <v>4</v>
      </c>
      <c r="J3438" s="228"/>
    </row>
    <row r="3439" spans="1:10" ht="15">
      <c r="A3439" s="776">
        <v>422</v>
      </c>
      <c r="B3439" s="777" t="s">
        <v>57</v>
      </c>
      <c r="C3439" s="778">
        <f>SUM(C3440:C3443)</f>
        <v>0</v>
      </c>
      <c r="D3439" s="778">
        <v>802747</v>
      </c>
      <c r="F3439" s="778">
        <f>SUM(F3440:F3443)</f>
        <v>0</v>
      </c>
      <c r="G3439" s="778">
        <f>SUM(G3440:G3443)</f>
        <v>0</v>
      </c>
      <c r="H3439" s="778">
        <f>SUM(H3440:H3443)</f>
        <v>0</v>
      </c>
      <c r="I3439" s="73">
        <v>3</v>
      </c>
      <c r="J3439" s="228"/>
    </row>
    <row r="3440" spans="1:10" ht="15">
      <c r="A3440" s="779">
        <v>4221</v>
      </c>
      <c r="B3440" s="780" t="s">
        <v>65</v>
      </c>
      <c r="C3440" s="781"/>
      <c r="D3440" s="783"/>
      <c r="F3440" s="782"/>
      <c r="G3440" s="782"/>
      <c r="H3440" s="782"/>
      <c r="I3440" s="73">
        <v>4</v>
      </c>
      <c r="J3440" s="228"/>
    </row>
    <row r="3441" spans="1:10" ht="15">
      <c r="A3441" s="779">
        <v>4222</v>
      </c>
      <c r="B3441" s="780" t="s">
        <v>73</v>
      </c>
      <c r="C3441" s="781"/>
      <c r="D3441" s="783"/>
      <c r="F3441" s="782"/>
      <c r="G3441" s="782"/>
      <c r="H3441" s="782"/>
      <c r="I3441" s="73">
        <v>4</v>
      </c>
      <c r="J3441" s="228"/>
    </row>
    <row r="3442" spans="1:10" ht="15">
      <c r="A3442" s="779">
        <v>4224</v>
      </c>
      <c r="B3442" s="780" t="s">
        <v>58</v>
      </c>
      <c r="C3442" s="781"/>
      <c r="D3442" s="782">
        <v>802747</v>
      </c>
      <c r="F3442" s="782"/>
      <c r="G3442" s="782"/>
      <c r="H3442" s="782"/>
      <c r="I3442" s="73">
        <v>4</v>
      </c>
      <c r="J3442" s="228"/>
    </row>
    <row r="3443" spans="1:10" ht="15">
      <c r="A3443" s="779">
        <v>4227</v>
      </c>
      <c r="B3443" s="780" t="s">
        <v>88</v>
      </c>
      <c r="C3443" s="781"/>
      <c r="D3443" s="783"/>
      <c r="F3443" s="782"/>
      <c r="G3443" s="782"/>
      <c r="H3443" s="782"/>
      <c r="I3443" s="73">
        <v>4</v>
      </c>
      <c r="J3443" s="228"/>
    </row>
    <row r="3444" spans="1:10" ht="28.5">
      <c r="A3444" s="208">
        <v>45</v>
      </c>
      <c r="B3444" s="209" t="s">
        <v>74</v>
      </c>
      <c r="C3444" s="182">
        <f>C3445</f>
        <v>3626700</v>
      </c>
      <c r="D3444" s="32">
        <v>0</v>
      </c>
      <c r="F3444" s="32">
        <f>F3445</f>
        <v>0</v>
      </c>
      <c r="G3444" s="32">
        <f>G3445</f>
        <v>0</v>
      </c>
      <c r="H3444" s="32">
        <f>H3445</f>
        <v>0</v>
      </c>
      <c r="I3444" s="34">
        <v>2</v>
      </c>
      <c r="J3444" s="26"/>
    </row>
    <row r="3445" spans="1:10">
      <c r="A3445" s="210">
        <v>451</v>
      </c>
      <c r="B3445" s="211" t="s">
        <v>75</v>
      </c>
      <c r="C3445" s="30">
        <f t="shared" ref="C3445" si="3381">C3446</f>
        <v>3626700</v>
      </c>
      <c r="D3445" s="30">
        <v>0</v>
      </c>
      <c r="F3445" s="30">
        <f t="shared" ref="F3445:H3445" si="3382">F3446</f>
        <v>0</v>
      </c>
      <c r="G3445" s="30">
        <f t="shared" si="3382"/>
        <v>0</v>
      </c>
      <c r="H3445" s="30">
        <f t="shared" si="3382"/>
        <v>0</v>
      </c>
      <c r="I3445" s="34">
        <v>3</v>
      </c>
      <c r="J3445" s="26"/>
    </row>
    <row r="3446" spans="1:10">
      <c r="A3446" s="212">
        <v>4511</v>
      </c>
      <c r="B3446" s="216" t="s">
        <v>75</v>
      </c>
      <c r="C3446" s="29">
        <v>3626700</v>
      </c>
      <c r="D3446" s="175">
        <v>0</v>
      </c>
      <c r="F3446" s="772"/>
      <c r="G3446" s="772"/>
      <c r="H3446" s="772"/>
      <c r="I3446" s="34">
        <v>4</v>
      </c>
      <c r="J3446" s="26"/>
    </row>
    <row r="3447" spans="1:10" ht="28.5">
      <c r="A3447" s="203" t="s">
        <v>250</v>
      </c>
      <c r="B3447" s="204" t="s">
        <v>176</v>
      </c>
      <c r="C3447" s="205">
        <f t="shared" ref="C3447" si="3383">C3448+C3478</f>
        <v>0</v>
      </c>
      <c r="D3447" s="205">
        <v>0</v>
      </c>
      <c r="F3447" s="205">
        <f t="shared" ref="F3447:G3447" si="3384">F3448+F3478</f>
        <v>0</v>
      </c>
      <c r="G3447" s="205">
        <f t="shared" si="3384"/>
        <v>0</v>
      </c>
      <c r="H3447" s="205">
        <f t="shared" ref="H3447" si="3385">H3448+H3478</f>
        <v>0</v>
      </c>
      <c r="I3447" s="34" t="s">
        <v>8</v>
      </c>
      <c r="J3447" s="26"/>
    </row>
    <row r="3448" spans="1:10" ht="15">
      <c r="A3448" s="206">
        <v>12</v>
      </c>
      <c r="B3448" s="207" t="s">
        <v>61</v>
      </c>
      <c r="C3448" s="375">
        <f t="shared" ref="C3448" si="3386">C3449+C3455+C3465+C3475</f>
        <v>0</v>
      </c>
      <c r="D3448" s="375">
        <v>0</v>
      </c>
      <c r="F3448" s="375">
        <f t="shared" ref="F3448:G3448" si="3387">F3449+F3455+F3465+F3475</f>
        <v>0</v>
      </c>
      <c r="G3448" s="375">
        <f t="shared" si="3387"/>
        <v>0</v>
      </c>
      <c r="H3448" s="375">
        <f t="shared" ref="H3448" si="3388">H3449+H3455+H3465+H3475</f>
        <v>0</v>
      </c>
      <c r="I3448" s="34" t="s">
        <v>62</v>
      </c>
      <c r="J3448" s="26"/>
    </row>
    <row r="3449" spans="1:10">
      <c r="A3449" s="208">
        <v>31</v>
      </c>
      <c r="B3449" s="209" t="s">
        <v>44</v>
      </c>
      <c r="C3449" s="182">
        <f t="shared" ref="C3449" si="3389">C3450+C3453</f>
        <v>0</v>
      </c>
      <c r="D3449" s="32">
        <v>0</v>
      </c>
      <c r="F3449" s="32">
        <f t="shared" ref="F3449:G3449" si="3390">F3450+F3453</f>
        <v>0</v>
      </c>
      <c r="G3449" s="32">
        <f t="shared" si="3390"/>
        <v>0</v>
      </c>
      <c r="H3449" s="32">
        <f t="shared" ref="H3449" si="3391">H3450+H3453</f>
        <v>0</v>
      </c>
      <c r="I3449" s="34">
        <v>2</v>
      </c>
      <c r="J3449" s="26"/>
    </row>
    <row r="3450" spans="1:10">
      <c r="A3450" s="210">
        <v>311</v>
      </c>
      <c r="B3450" s="211" t="s">
        <v>45</v>
      </c>
      <c r="C3450" s="30">
        <f t="shared" ref="C3450" si="3392">SUM(C3451:C3452)</f>
        <v>0</v>
      </c>
      <c r="D3450" s="30">
        <v>0</v>
      </c>
      <c r="F3450" s="30">
        <f t="shared" ref="F3450:G3450" si="3393">SUM(F3451:F3452)</f>
        <v>0</v>
      </c>
      <c r="G3450" s="30">
        <f t="shared" si="3393"/>
        <v>0</v>
      </c>
      <c r="H3450" s="30">
        <f t="shared" ref="H3450" si="3394">SUM(H3451:H3452)</f>
        <v>0</v>
      </c>
      <c r="I3450" s="34">
        <v>3</v>
      </c>
      <c r="J3450" s="26"/>
    </row>
    <row r="3451" spans="1:10">
      <c r="A3451" s="212">
        <v>3111</v>
      </c>
      <c r="B3451" s="213" t="s">
        <v>46</v>
      </c>
      <c r="C3451" s="29"/>
      <c r="D3451" s="175">
        <v>0</v>
      </c>
      <c r="F3451" s="175"/>
      <c r="G3451" s="175"/>
      <c r="H3451" s="175"/>
      <c r="I3451" s="34">
        <v>4</v>
      </c>
      <c r="J3451" s="26"/>
    </row>
    <row r="3452" spans="1:10">
      <c r="A3452" s="376">
        <v>3121</v>
      </c>
      <c r="B3452" s="213" t="s">
        <v>67</v>
      </c>
      <c r="C3452" s="29"/>
      <c r="D3452" s="175">
        <v>0</v>
      </c>
      <c r="F3452" s="175"/>
      <c r="G3452" s="175"/>
      <c r="H3452" s="175"/>
      <c r="I3452" s="34">
        <v>4</v>
      </c>
      <c r="J3452" s="26"/>
    </row>
    <row r="3453" spans="1:10">
      <c r="A3453" s="210">
        <v>313</v>
      </c>
      <c r="B3453" s="211" t="s">
        <v>48</v>
      </c>
      <c r="C3453" s="30">
        <f t="shared" ref="C3453" si="3395">C3454</f>
        <v>0</v>
      </c>
      <c r="D3453" s="30">
        <v>0</v>
      </c>
      <c r="F3453" s="30">
        <f t="shared" ref="F3453:H3453" si="3396">F3454</f>
        <v>0</v>
      </c>
      <c r="G3453" s="30">
        <f t="shared" si="3396"/>
        <v>0</v>
      </c>
      <c r="H3453" s="30">
        <f t="shared" si="3396"/>
        <v>0</v>
      </c>
      <c r="I3453" s="34">
        <v>3</v>
      </c>
      <c r="J3453" s="26"/>
    </row>
    <row r="3454" spans="1:10">
      <c r="A3454" s="212">
        <v>3132</v>
      </c>
      <c r="B3454" s="213" t="s">
        <v>49</v>
      </c>
      <c r="C3454" s="29"/>
      <c r="D3454" s="175">
        <v>0</v>
      </c>
      <c r="F3454" s="175"/>
      <c r="G3454" s="175"/>
      <c r="H3454" s="175"/>
      <c r="I3454" s="34">
        <v>4</v>
      </c>
      <c r="J3454" s="26"/>
    </row>
    <row r="3455" spans="1:10">
      <c r="A3455" s="208">
        <v>32</v>
      </c>
      <c r="B3455" s="209" t="s">
        <v>16</v>
      </c>
      <c r="C3455" s="182">
        <f t="shared" ref="C3455" si="3397">C3456+C3458+C3460</f>
        <v>0</v>
      </c>
      <c r="D3455" s="32">
        <v>0</v>
      </c>
      <c r="F3455" s="32">
        <f t="shared" ref="F3455:G3455" si="3398">F3456+F3458+F3460</f>
        <v>0</v>
      </c>
      <c r="G3455" s="32">
        <f t="shared" si="3398"/>
        <v>0</v>
      </c>
      <c r="H3455" s="32">
        <f t="shared" ref="H3455" si="3399">H3456+H3458+H3460</f>
        <v>0</v>
      </c>
      <c r="I3455" s="34">
        <v>2</v>
      </c>
      <c r="J3455" s="26"/>
    </row>
    <row r="3456" spans="1:10">
      <c r="A3456" s="210">
        <v>321</v>
      </c>
      <c r="B3456" s="211" t="s">
        <v>27</v>
      </c>
      <c r="C3456" s="30">
        <f t="shared" ref="C3456" si="3400">C3457</f>
        <v>0</v>
      </c>
      <c r="D3456" s="30">
        <v>0</v>
      </c>
      <c r="F3456" s="30">
        <f t="shared" ref="F3456:H3456" si="3401">F3457</f>
        <v>0</v>
      </c>
      <c r="G3456" s="30">
        <f t="shared" si="3401"/>
        <v>0</v>
      </c>
      <c r="H3456" s="30">
        <f t="shared" si="3401"/>
        <v>0</v>
      </c>
      <c r="I3456" s="34">
        <v>3</v>
      </c>
      <c r="J3456" s="26"/>
    </row>
    <row r="3457" spans="1:10" ht="28.5">
      <c r="A3457" s="212">
        <v>3212</v>
      </c>
      <c r="B3457" s="213" t="s">
        <v>251</v>
      </c>
      <c r="C3457" s="29"/>
      <c r="D3457" s="175">
        <v>0</v>
      </c>
      <c r="F3457" s="175"/>
      <c r="G3457" s="175"/>
      <c r="H3457" s="175"/>
      <c r="I3457" s="34">
        <v>4</v>
      </c>
      <c r="J3457" s="26"/>
    </row>
    <row r="3458" spans="1:10">
      <c r="A3458" s="210">
        <v>322</v>
      </c>
      <c r="B3458" s="211" t="s">
        <v>42</v>
      </c>
      <c r="C3458" s="30">
        <f t="shared" ref="C3458" si="3402">C3459</f>
        <v>0</v>
      </c>
      <c r="D3458" s="30">
        <v>0</v>
      </c>
      <c r="F3458" s="30">
        <f t="shared" ref="F3458:H3458" si="3403">F3459</f>
        <v>0</v>
      </c>
      <c r="G3458" s="30">
        <f t="shared" si="3403"/>
        <v>0</v>
      </c>
      <c r="H3458" s="30">
        <f t="shared" si="3403"/>
        <v>0</v>
      </c>
      <c r="I3458" s="34">
        <v>3</v>
      </c>
      <c r="J3458" s="26"/>
    </row>
    <row r="3459" spans="1:10">
      <c r="A3459" s="212">
        <v>3225</v>
      </c>
      <c r="B3459" s="213" t="s">
        <v>92</v>
      </c>
      <c r="C3459" s="29"/>
      <c r="D3459" s="175">
        <v>0</v>
      </c>
      <c r="F3459" s="175"/>
      <c r="G3459" s="175"/>
      <c r="H3459" s="175"/>
      <c r="I3459" s="34">
        <v>4</v>
      </c>
      <c r="J3459" s="26"/>
    </row>
    <row r="3460" spans="1:10">
      <c r="A3460" s="210">
        <v>323</v>
      </c>
      <c r="B3460" s="211" t="s">
        <v>17</v>
      </c>
      <c r="C3460" s="30">
        <f t="shared" ref="C3460" si="3404">SUM(C3461:C3464)</f>
        <v>0</v>
      </c>
      <c r="D3460" s="30">
        <v>0</v>
      </c>
      <c r="F3460" s="30">
        <f t="shared" ref="F3460:G3460" si="3405">SUM(F3461:F3464)</f>
        <v>0</v>
      </c>
      <c r="G3460" s="30">
        <f t="shared" si="3405"/>
        <v>0</v>
      </c>
      <c r="H3460" s="30">
        <f t="shared" ref="H3460" si="3406">SUM(H3461:H3464)</f>
        <v>0</v>
      </c>
      <c r="I3460" s="34">
        <v>3</v>
      </c>
      <c r="J3460" s="26"/>
    </row>
    <row r="3461" spans="1:10">
      <c r="A3461" s="212">
        <v>3231</v>
      </c>
      <c r="B3461" s="213" t="s">
        <v>18</v>
      </c>
      <c r="C3461" s="29"/>
      <c r="D3461" s="175">
        <v>0</v>
      </c>
      <c r="F3461" s="175"/>
      <c r="G3461" s="175"/>
      <c r="H3461" s="175"/>
      <c r="I3461" s="34">
        <v>4</v>
      </c>
      <c r="J3461" s="26"/>
    </row>
    <row r="3462" spans="1:10">
      <c r="A3462" s="212">
        <v>3232</v>
      </c>
      <c r="B3462" s="213" t="s">
        <v>105</v>
      </c>
      <c r="C3462" s="29"/>
      <c r="D3462" s="175">
        <v>0</v>
      </c>
      <c r="F3462" s="175"/>
      <c r="G3462" s="175"/>
      <c r="H3462" s="175"/>
      <c r="I3462" s="34">
        <v>4</v>
      </c>
      <c r="J3462" s="26"/>
    </row>
    <row r="3463" spans="1:10">
      <c r="A3463" s="212">
        <v>3233</v>
      </c>
      <c r="B3463" s="213" t="s">
        <v>19</v>
      </c>
      <c r="C3463" s="29"/>
      <c r="D3463" s="175">
        <v>0</v>
      </c>
      <c r="F3463" s="175"/>
      <c r="G3463" s="175"/>
      <c r="H3463" s="175"/>
      <c r="I3463" s="34">
        <v>4</v>
      </c>
      <c r="J3463" s="26"/>
    </row>
    <row r="3464" spans="1:10">
      <c r="A3464" s="212">
        <v>3237</v>
      </c>
      <c r="B3464" s="213" t="s">
        <v>20</v>
      </c>
      <c r="C3464" s="29"/>
      <c r="D3464" s="175">
        <v>0</v>
      </c>
      <c r="F3464" s="175"/>
      <c r="G3464" s="175"/>
      <c r="H3464" s="175"/>
      <c r="I3464" s="34">
        <v>4</v>
      </c>
      <c r="J3464" s="26"/>
    </row>
    <row r="3465" spans="1:10" ht="28.5">
      <c r="A3465" s="208">
        <v>42</v>
      </c>
      <c r="B3465" s="209" t="s">
        <v>30</v>
      </c>
      <c r="C3465" s="182">
        <f t="shared" ref="C3465" si="3407">C3466+C3473</f>
        <v>0</v>
      </c>
      <c r="D3465" s="32">
        <v>0</v>
      </c>
      <c r="F3465" s="32">
        <f t="shared" ref="F3465:G3465" si="3408">F3466+F3473</f>
        <v>0</v>
      </c>
      <c r="G3465" s="32">
        <f t="shared" si="3408"/>
        <v>0</v>
      </c>
      <c r="H3465" s="32">
        <f t="shared" ref="H3465" si="3409">H3466+H3473</f>
        <v>0</v>
      </c>
      <c r="I3465" s="34">
        <v>2</v>
      </c>
      <c r="J3465" s="26"/>
    </row>
    <row r="3466" spans="1:10">
      <c r="A3466" s="210">
        <v>422</v>
      </c>
      <c r="B3466" s="211" t="s">
        <v>57</v>
      </c>
      <c r="C3466" s="30">
        <f t="shared" ref="C3466" si="3410">SUM(C3467:C3472)</f>
        <v>0</v>
      </c>
      <c r="D3466" s="30">
        <v>0</v>
      </c>
      <c r="F3466" s="30">
        <f t="shared" ref="F3466:G3466" si="3411">SUM(F3467:F3472)</f>
        <v>0</v>
      </c>
      <c r="G3466" s="30">
        <f t="shared" si="3411"/>
        <v>0</v>
      </c>
      <c r="H3466" s="30">
        <f t="shared" ref="H3466" si="3412">SUM(H3467:H3472)</f>
        <v>0</v>
      </c>
      <c r="I3466" s="34">
        <v>3</v>
      </c>
      <c r="J3466" s="26"/>
    </row>
    <row r="3467" spans="1:10">
      <c r="A3467" s="377">
        <v>4221</v>
      </c>
      <c r="B3467" s="213" t="s">
        <v>65</v>
      </c>
      <c r="C3467" s="29"/>
      <c r="D3467" s="175">
        <v>0</v>
      </c>
      <c r="F3467" s="175"/>
      <c r="G3467" s="175"/>
      <c r="H3467" s="175"/>
      <c r="I3467" s="34">
        <v>4</v>
      </c>
      <c r="J3467" s="26"/>
    </row>
    <row r="3468" spans="1:10">
      <c r="A3468" s="377">
        <v>4222</v>
      </c>
      <c r="B3468" s="213" t="s">
        <v>73</v>
      </c>
      <c r="C3468" s="29"/>
      <c r="D3468" s="175">
        <v>0</v>
      </c>
      <c r="F3468" s="175"/>
      <c r="G3468" s="175"/>
      <c r="H3468" s="175"/>
      <c r="I3468" s="34">
        <v>4</v>
      </c>
      <c r="J3468" s="26"/>
    </row>
    <row r="3469" spans="1:10">
      <c r="A3469" s="377">
        <v>4223</v>
      </c>
      <c r="B3469" s="213" t="s">
        <v>86</v>
      </c>
      <c r="C3469" s="29"/>
      <c r="D3469" s="175">
        <v>0</v>
      </c>
      <c r="F3469" s="175"/>
      <c r="G3469" s="175"/>
      <c r="H3469" s="175"/>
      <c r="I3469" s="34">
        <v>4</v>
      </c>
      <c r="J3469" s="26"/>
    </row>
    <row r="3470" spans="1:10">
      <c r="A3470" s="377">
        <v>4224</v>
      </c>
      <c r="B3470" s="213" t="s">
        <v>58</v>
      </c>
      <c r="C3470" s="29"/>
      <c r="D3470" s="175">
        <v>0</v>
      </c>
      <c r="F3470" s="175"/>
      <c r="G3470" s="175"/>
      <c r="H3470" s="175"/>
      <c r="I3470" s="34">
        <v>4</v>
      </c>
      <c r="J3470" s="26"/>
    </row>
    <row r="3471" spans="1:10">
      <c r="A3471" s="377">
        <v>4225</v>
      </c>
      <c r="B3471" s="213" t="s">
        <v>87</v>
      </c>
      <c r="C3471" s="29"/>
      <c r="D3471" s="175">
        <v>0</v>
      </c>
      <c r="F3471" s="175"/>
      <c r="G3471" s="175"/>
      <c r="H3471" s="175"/>
      <c r="I3471" s="34">
        <v>4</v>
      </c>
      <c r="J3471" s="26"/>
    </row>
    <row r="3472" spans="1:10">
      <c r="A3472" s="377">
        <v>4227</v>
      </c>
      <c r="B3472" s="213" t="s">
        <v>88</v>
      </c>
      <c r="C3472" s="29"/>
      <c r="D3472" s="175">
        <v>0</v>
      </c>
      <c r="F3472" s="175"/>
      <c r="G3472" s="175"/>
      <c r="H3472" s="175"/>
      <c r="I3472" s="34">
        <v>4</v>
      </c>
      <c r="J3472" s="26"/>
    </row>
    <row r="3473" spans="1:10">
      <c r="A3473" s="210">
        <v>423</v>
      </c>
      <c r="B3473" s="211" t="s">
        <v>98</v>
      </c>
      <c r="C3473" s="30">
        <f t="shared" ref="C3473" si="3413">C3474</f>
        <v>0</v>
      </c>
      <c r="D3473" s="30">
        <v>0</v>
      </c>
      <c r="F3473" s="30">
        <f t="shared" ref="F3473:H3473" si="3414">F3474</f>
        <v>0</v>
      </c>
      <c r="G3473" s="30">
        <f t="shared" si="3414"/>
        <v>0</v>
      </c>
      <c r="H3473" s="30">
        <f t="shared" si="3414"/>
        <v>0</v>
      </c>
      <c r="I3473" s="34">
        <v>3</v>
      </c>
      <c r="J3473" s="26"/>
    </row>
    <row r="3474" spans="1:10">
      <c r="A3474" s="377">
        <v>4231</v>
      </c>
      <c r="B3474" s="213" t="s">
        <v>106</v>
      </c>
      <c r="C3474" s="29"/>
      <c r="D3474" s="175">
        <v>0</v>
      </c>
      <c r="F3474" s="175"/>
      <c r="G3474" s="175"/>
      <c r="H3474" s="175"/>
      <c r="I3474" s="34">
        <v>4</v>
      </c>
      <c r="J3474" s="26"/>
    </row>
    <row r="3475" spans="1:10" ht="28.5">
      <c r="A3475" s="208">
        <v>45</v>
      </c>
      <c r="B3475" s="209" t="s">
        <v>74</v>
      </c>
      <c r="C3475" s="182">
        <f t="shared" ref="C3475:C3476" si="3415">C3476</f>
        <v>0</v>
      </c>
      <c r="D3475" s="32">
        <v>0</v>
      </c>
      <c r="F3475" s="32">
        <f t="shared" ref="F3475:H3476" si="3416">F3476</f>
        <v>0</v>
      </c>
      <c r="G3475" s="32">
        <f t="shared" si="3416"/>
        <v>0</v>
      </c>
      <c r="H3475" s="32">
        <f t="shared" si="3416"/>
        <v>0</v>
      </c>
      <c r="I3475" s="34">
        <v>2</v>
      </c>
      <c r="J3475" s="26"/>
    </row>
    <row r="3476" spans="1:10">
      <c r="A3476" s="210">
        <v>451</v>
      </c>
      <c r="B3476" s="211" t="s">
        <v>75</v>
      </c>
      <c r="C3476" s="30">
        <f t="shared" si="3415"/>
        <v>0</v>
      </c>
      <c r="D3476" s="30">
        <v>0</v>
      </c>
      <c r="F3476" s="30">
        <f t="shared" si="3416"/>
        <v>0</v>
      </c>
      <c r="G3476" s="30">
        <f t="shared" si="3416"/>
        <v>0</v>
      </c>
      <c r="H3476" s="30">
        <f t="shared" si="3416"/>
        <v>0</v>
      </c>
      <c r="I3476" s="34">
        <v>3</v>
      </c>
      <c r="J3476" s="26"/>
    </row>
    <row r="3477" spans="1:10">
      <c r="A3477" s="212">
        <v>4511</v>
      </c>
      <c r="B3477" s="213" t="s">
        <v>75</v>
      </c>
      <c r="C3477" s="29"/>
      <c r="D3477" s="175">
        <v>0</v>
      </c>
      <c r="F3477" s="175"/>
      <c r="G3477" s="175"/>
      <c r="H3477" s="175"/>
      <c r="I3477" s="34">
        <v>4</v>
      </c>
      <c r="J3477" s="26"/>
    </row>
    <row r="3478" spans="1:10">
      <c r="A3478" s="206">
        <v>563</v>
      </c>
      <c r="B3478" s="207" t="s">
        <v>326</v>
      </c>
      <c r="C3478" s="31">
        <f t="shared" ref="C3478" si="3417">C3479+C3485+C3495+C3505</f>
        <v>0</v>
      </c>
      <c r="D3478" s="31">
        <v>0</v>
      </c>
      <c r="F3478" s="31">
        <f t="shared" ref="F3478:G3478" si="3418">F3479+F3485+F3495+F3505</f>
        <v>0</v>
      </c>
      <c r="G3478" s="31">
        <f t="shared" si="3418"/>
        <v>0</v>
      </c>
      <c r="H3478" s="31">
        <f t="shared" ref="H3478" si="3419">H3479+H3485+H3495+H3505</f>
        <v>0</v>
      </c>
      <c r="I3478" s="34" t="s">
        <v>104</v>
      </c>
      <c r="J3478" s="26"/>
    </row>
    <row r="3479" spans="1:10">
      <c r="A3479" s="208">
        <v>31</v>
      </c>
      <c r="B3479" s="209" t="s">
        <v>44</v>
      </c>
      <c r="C3479" s="182">
        <f t="shared" ref="C3479" si="3420">C3480+C3483</f>
        <v>0</v>
      </c>
      <c r="D3479" s="32">
        <v>0</v>
      </c>
      <c r="F3479" s="32">
        <f t="shared" ref="F3479:G3479" si="3421">F3480+F3483</f>
        <v>0</v>
      </c>
      <c r="G3479" s="32">
        <f t="shared" si="3421"/>
        <v>0</v>
      </c>
      <c r="H3479" s="32">
        <f t="shared" ref="H3479" si="3422">H3480+H3483</f>
        <v>0</v>
      </c>
      <c r="I3479" s="34">
        <v>2</v>
      </c>
      <c r="J3479" s="26"/>
    </row>
    <row r="3480" spans="1:10">
      <c r="A3480" s="210">
        <v>311</v>
      </c>
      <c r="B3480" s="211" t="s">
        <v>45</v>
      </c>
      <c r="C3480" s="30">
        <f t="shared" ref="C3480" si="3423">C3481+C3482</f>
        <v>0</v>
      </c>
      <c r="D3480" s="30">
        <v>0</v>
      </c>
      <c r="F3480" s="30">
        <f t="shared" ref="F3480:G3480" si="3424">F3481+F3482</f>
        <v>0</v>
      </c>
      <c r="G3480" s="30">
        <f t="shared" si="3424"/>
        <v>0</v>
      </c>
      <c r="H3480" s="30">
        <f t="shared" ref="H3480" si="3425">H3481+H3482</f>
        <v>0</v>
      </c>
      <c r="I3480" s="34">
        <v>3</v>
      </c>
      <c r="J3480" s="26"/>
    </row>
    <row r="3481" spans="1:10">
      <c r="A3481" s="212">
        <v>3111</v>
      </c>
      <c r="B3481" s="213" t="s">
        <v>46</v>
      </c>
      <c r="C3481" s="29"/>
      <c r="D3481" s="175">
        <v>0</v>
      </c>
      <c r="F3481" s="175"/>
      <c r="G3481" s="175"/>
      <c r="H3481" s="175"/>
      <c r="I3481" s="34">
        <v>4</v>
      </c>
      <c r="J3481" s="26"/>
    </row>
    <row r="3482" spans="1:10">
      <c r="A3482" s="376">
        <v>3121</v>
      </c>
      <c r="B3482" s="213" t="s">
        <v>67</v>
      </c>
      <c r="C3482" s="29"/>
      <c r="D3482" s="175">
        <v>0</v>
      </c>
      <c r="F3482" s="175"/>
      <c r="G3482" s="175"/>
      <c r="H3482" s="175"/>
      <c r="I3482" s="34">
        <v>4</v>
      </c>
      <c r="J3482" s="26"/>
    </row>
    <row r="3483" spans="1:10">
      <c r="A3483" s="210">
        <v>313</v>
      </c>
      <c r="B3483" s="211" t="s">
        <v>48</v>
      </c>
      <c r="C3483" s="30">
        <f t="shared" ref="C3483" si="3426">C3484</f>
        <v>0</v>
      </c>
      <c r="D3483" s="30">
        <v>0</v>
      </c>
      <c r="F3483" s="30">
        <f t="shared" ref="F3483:H3483" si="3427">F3484</f>
        <v>0</v>
      </c>
      <c r="G3483" s="30">
        <f t="shared" si="3427"/>
        <v>0</v>
      </c>
      <c r="H3483" s="30">
        <f t="shared" si="3427"/>
        <v>0</v>
      </c>
      <c r="I3483" s="34">
        <v>3</v>
      </c>
      <c r="J3483" s="26"/>
    </row>
    <row r="3484" spans="1:10">
      <c r="A3484" s="212">
        <v>3132</v>
      </c>
      <c r="B3484" s="213" t="s">
        <v>49</v>
      </c>
      <c r="C3484" s="29"/>
      <c r="D3484" s="175">
        <v>0</v>
      </c>
      <c r="F3484" s="175"/>
      <c r="G3484" s="175"/>
      <c r="H3484" s="175"/>
      <c r="I3484" s="34">
        <v>4</v>
      </c>
      <c r="J3484" s="26"/>
    </row>
    <row r="3485" spans="1:10">
      <c r="A3485" s="208">
        <v>32</v>
      </c>
      <c r="B3485" s="209" t="s">
        <v>16</v>
      </c>
      <c r="C3485" s="182">
        <f t="shared" ref="C3485" si="3428">C3486+C3488+C3490</f>
        <v>0</v>
      </c>
      <c r="D3485" s="32">
        <v>0</v>
      </c>
      <c r="F3485" s="32">
        <f t="shared" ref="F3485:G3485" si="3429">F3486+F3488+F3490</f>
        <v>0</v>
      </c>
      <c r="G3485" s="32">
        <f t="shared" si="3429"/>
        <v>0</v>
      </c>
      <c r="H3485" s="32">
        <f t="shared" ref="H3485" si="3430">H3486+H3488+H3490</f>
        <v>0</v>
      </c>
      <c r="I3485" s="34">
        <v>2</v>
      </c>
      <c r="J3485" s="26"/>
    </row>
    <row r="3486" spans="1:10">
      <c r="A3486" s="210">
        <v>321</v>
      </c>
      <c r="B3486" s="211" t="s">
        <v>27</v>
      </c>
      <c r="C3486" s="30">
        <f t="shared" ref="C3486" si="3431">C3487</f>
        <v>0</v>
      </c>
      <c r="D3486" s="30">
        <v>0</v>
      </c>
      <c r="F3486" s="30">
        <f t="shared" ref="F3486:H3486" si="3432">F3487</f>
        <v>0</v>
      </c>
      <c r="G3486" s="30">
        <f t="shared" si="3432"/>
        <v>0</v>
      </c>
      <c r="H3486" s="30">
        <f t="shared" si="3432"/>
        <v>0</v>
      </c>
      <c r="I3486" s="34">
        <v>3</v>
      </c>
      <c r="J3486" s="26"/>
    </row>
    <row r="3487" spans="1:10" ht="28.5">
      <c r="A3487" s="212">
        <v>3212</v>
      </c>
      <c r="B3487" s="213" t="s">
        <v>251</v>
      </c>
      <c r="C3487" s="29"/>
      <c r="D3487" s="175">
        <v>0</v>
      </c>
      <c r="F3487" s="175"/>
      <c r="G3487" s="175"/>
      <c r="H3487" s="175"/>
      <c r="I3487" s="34">
        <v>4</v>
      </c>
      <c r="J3487" s="26"/>
    </row>
    <row r="3488" spans="1:10">
      <c r="A3488" s="210">
        <v>322</v>
      </c>
      <c r="B3488" s="211" t="s">
        <v>42</v>
      </c>
      <c r="C3488" s="30">
        <f t="shared" ref="C3488" si="3433">C3489</f>
        <v>0</v>
      </c>
      <c r="D3488" s="30">
        <v>0</v>
      </c>
      <c r="F3488" s="30">
        <f t="shared" ref="F3488:H3488" si="3434">F3489</f>
        <v>0</v>
      </c>
      <c r="G3488" s="30">
        <f t="shared" si="3434"/>
        <v>0</v>
      </c>
      <c r="H3488" s="30">
        <f t="shared" si="3434"/>
        <v>0</v>
      </c>
      <c r="I3488" s="34">
        <v>3</v>
      </c>
      <c r="J3488" s="26"/>
    </row>
    <row r="3489" spans="1:10">
      <c r="A3489" s="212">
        <v>3225</v>
      </c>
      <c r="B3489" s="213" t="s">
        <v>92</v>
      </c>
      <c r="C3489" s="29"/>
      <c r="D3489" s="175">
        <v>0</v>
      </c>
      <c r="F3489" s="175"/>
      <c r="G3489" s="175"/>
      <c r="H3489" s="175"/>
      <c r="I3489" s="34">
        <v>4</v>
      </c>
      <c r="J3489" s="26"/>
    </row>
    <row r="3490" spans="1:10">
      <c r="A3490" s="210">
        <v>323</v>
      </c>
      <c r="B3490" s="211" t="s">
        <v>17</v>
      </c>
      <c r="C3490" s="30">
        <f t="shared" ref="C3490" si="3435">SUM(C3491:C3494)</f>
        <v>0</v>
      </c>
      <c r="D3490" s="30">
        <v>0</v>
      </c>
      <c r="F3490" s="30">
        <f t="shared" ref="F3490:G3490" si="3436">SUM(F3491:F3494)</f>
        <v>0</v>
      </c>
      <c r="G3490" s="30">
        <f t="shared" si="3436"/>
        <v>0</v>
      </c>
      <c r="H3490" s="30">
        <f t="shared" ref="H3490" si="3437">SUM(H3491:H3494)</f>
        <v>0</v>
      </c>
      <c r="I3490" s="34">
        <v>3</v>
      </c>
      <c r="J3490" s="26"/>
    </row>
    <row r="3491" spans="1:10">
      <c r="A3491" s="212">
        <v>3231</v>
      </c>
      <c r="B3491" s="213" t="s">
        <v>18</v>
      </c>
      <c r="C3491" s="29"/>
      <c r="D3491" s="175">
        <v>0</v>
      </c>
      <c r="F3491" s="175"/>
      <c r="G3491" s="175"/>
      <c r="H3491" s="175"/>
      <c r="I3491" s="34">
        <v>4</v>
      </c>
      <c r="J3491" s="26"/>
    </row>
    <row r="3492" spans="1:10">
      <c r="A3492" s="212">
        <v>3232</v>
      </c>
      <c r="B3492" s="213" t="s">
        <v>105</v>
      </c>
      <c r="C3492" s="29"/>
      <c r="D3492" s="175">
        <v>0</v>
      </c>
      <c r="F3492" s="175"/>
      <c r="G3492" s="175"/>
      <c r="H3492" s="175"/>
      <c r="I3492" s="34">
        <v>4</v>
      </c>
      <c r="J3492" s="26"/>
    </row>
    <row r="3493" spans="1:10">
      <c r="A3493" s="212">
        <v>3233</v>
      </c>
      <c r="B3493" s="213" t="s">
        <v>19</v>
      </c>
      <c r="C3493" s="29"/>
      <c r="D3493" s="175">
        <v>0</v>
      </c>
      <c r="F3493" s="175"/>
      <c r="G3493" s="175"/>
      <c r="H3493" s="175"/>
      <c r="I3493" s="34">
        <v>4</v>
      </c>
      <c r="J3493" s="26"/>
    </row>
    <row r="3494" spans="1:10">
      <c r="A3494" s="212">
        <v>3237</v>
      </c>
      <c r="B3494" s="213" t="s">
        <v>20</v>
      </c>
      <c r="C3494" s="29"/>
      <c r="D3494" s="175">
        <v>0</v>
      </c>
      <c r="F3494" s="175"/>
      <c r="G3494" s="175"/>
      <c r="H3494" s="175"/>
      <c r="I3494" s="34">
        <v>4</v>
      </c>
      <c r="J3494" s="26"/>
    </row>
    <row r="3495" spans="1:10" ht="28.5">
      <c r="A3495" s="208">
        <v>42</v>
      </c>
      <c r="B3495" s="209" t="s">
        <v>30</v>
      </c>
      <c r="C3495" s="182">
        <f t="shared" ref="C3495" si="3438">C3496+C3503</f>
        <v>0</v>
      </c>
      <c r="D3495" s="32">
        <v>0</v>
      </c>
      <c r="F3495" s="32">
        <f t="shared" ref="F3495:G3495" si="3439">F3496+F3503</f>
        <v>0</v>
      </c>
      <c r="G3495" s="32">
        <f t="shared" si="3439"/>
        <v>0</v>
      </c>
      <c r="H3495" s="32">
        <f t="shared" ref="H3495" si="3440">H3496+H3503</f>
        <v>0</v>
      </c>
      <c r="I3495" s="34">
        <v>2</v>
      </c>
      <c r="J3495" s="26"/>
    </row>
    <row r="3496" spans="1:10">
      <c r="A3496" s="210">
        <v>422</v>
      </c>
      <c r="B3496" s="211" t="s">
        <v>57</v>
      </c>
      <c r="C3496" s="30">
        <f t="shared" ref="C3496" si="3441">SUM(C3497:C3502)</f>
        <v>0</v>
      </c>
      <c r="D3496" s="30">
        <v>0</v>
      </c>
      <c r="F3496" s="30">
        <f t="shared" ref="F3496:G3496" si="3442">SUM(F3497:F3502)</f>
        <v>0</v>
      </c>
      <c r="G3496" s="30">
        <f t="shared" si="3442"/>
        <v>0</v>
      </c>
      <c r="H3496" s="30">
        <f t="shared" ref="H3496" si="3443">SUM(H3497:H3502)</f>
        <v>0</v>
      </c>
      <c r="I3496" s="34">
        <v>3</v>
      </c>
      <c r="J3496" s="26"/>
    </row>
    <row r="3497" spans="1:10">
      <c r="A3497" s="377">
        <v>4221</v>
      </c>
      <c r="B3497" s="213" t="s">
        <v>65</v>
      </c>
      <c r="C3497" s="29"/>
      <c r="D3497" s="175">
        <v>0</v>
      </c>
      <c r="F3497" s="175"/>
      <c r="G3497" s="175"/>
      <c r="H3497" s="175"/>
      <c r="I3497" s="34">
        <v>4</v>
      </c>
      <c r="J3497" s="26"/>
    </row>
    <row r="3498" spans="1:10">
      <c r="A3498" s="377">
        <v>4222</v>
      </c>
      <c r="B3498" s="213" t="s">
        <v>73</v>
      </c>
      <c r="C3498" s="29"/>
      <c r="D3498" s="175">
        <v>0</v>
      </c>
      <c r="F3498" s="175"/>
      <c r="G3498" s="175"/>
      <c r="H3498" s="175"/>
      <c r="I3498" s="34">
        <v>4</v>
      </c>
      <c r="J3498" s="26"/>
    </row>
    <row r="3499" spans="1:10">
      <c r="A3499" s="377">
        <v>4223</v>
      </c>
      <c r="B3499" s="213" t="s">
        <v>86</v>
      </c>
      <c r="C3499" s="29"/>
      <c r="D3499" s="175">
        <v>0</v>
      </c>
      <c r="F3499" s="175"/>
      <c r="G3499" s="175"/>
      <c r="H3499" s="175"/>
      <c r="I3499" s="34">
        <v>4</v>
      </c>
      <c r="J3499" s="26"/>
    </row>
    <row r="3500" spans="1:10">
      <c r="A3500" s="377">
        <v>4224</v>
      </c>
      <c r="B3500" s="213" t="s">
        <v>58</v>
      </c>
      <c r="C3500" s="29"/>
      <c r="D3500" s="175">
        <v>0</v>
      </c>
      <c r="F3500" s="175"/>
      <c r="G3500" s="175"/>
      <c r="H3500" s="175"/>
      <c r="I3500" s="34">
        <v>4</v>
      </c>
      <c r="J3500" s="26"/>
    </row>
    <row r="3501" spans="1:10">
      <c r="A3501" s="377">
        <v>4225</v>
      </c>
      <c r="B3501" s="213" t="s">
        <v>87</v>
      </c>
      <c r="C3501" s="29"/>
      <c r="D3501" s="175">
        <v>0</v>
      </c>
      <c r="F3501" s="175"/>
      <c r="G3501" s="175"/>
      <c r="H3501" s="175"/>
      <c r="I3501" s="34">
        <v>4</v>
      </c>
      <c r="J3501" s="26"/>
    </row>
    <row r="3502" spans="1:10">
      <c r="A3502" s="377">
        <v>4227</v>
      </c>
      <c r="B3502" s="213" t="s">
        <v>88</v>
      </c>
      <c r="C3502" s="29"/>
      <c r="D3502" s="175">
        <v>0</v>
      </c>
      <c r="F3502" s="175"/>
      <c r="G3502" s="175"/>
      <c r="H3502" s="175"/>
      <c r="I3502" s="34">
        <v>4</v>
      </c>
      <c r="J3502" s="26"/>
    </row>
    <row r="3503" spans="1:10">
      <c r="A3503" s="210">
        <v>423</v>
      </c>
      <c r="B3503" s="211" t="s">
        <v>98</v>
      </c>
      <c r="C3503" s="30">
        <f t="shared" ref="C3503" si="3444">C3504</f>
        <v>0</v>
      </c>
      <c r="D3503" s="30">
        <v>0</v>
      </c>
      <c r="F3503" s="30">
        <f t="shared" ref="F3503:H3503" si="3445">F3504</f>
        <v>0</v>
      </c>
      <c r="G3503" s="30">
        <f t="shared" si="3445"/>
        <v>0</v>
      </c>
      <c r="H3503" s="30">
        <f t="shared" si="3445"/>
        <v>0</v>
      </c>
      <c r="I3503" s="34">
        <v>3</v>
      </c>
      <c r="J3503" s="26"/>
    </row>
    <row r="3504" spans="1:10">
      <c r="A3504" s="377">
        <v>4231</v>
      </c>
      <c r="B3504" s="213" t="s">
        <v>106</v>
      </c>
      <c r="C3504" s="29"/>
      <c r="D3504" s="175">
        <v>0</v>
      </c>
      <c r="F3504" s="175"/>
      <c r="G3504" s="175"/>
      <c r="H3504" s="175"/>
      <c r="I3504" s="34">
        <v>4</v>
      </c>
      <c r="J3504" s="26"/>
    </row>
    <row r="3505" spans="1:10" ht="28.5">
      <c r="A3505" s="208">
        <v>45</v>
      </c>
      <c r="B3505" s="209" t="s">
        <v>74</v>
      </c>
      <c r="C3505" s="182">
        <f t="shared" ref="C3505:C3506" si="3446">C3506</f>
        <v>0</v>
      </c>
      <c r="D3505" s="32">
        <v>0</v>
      </c>
      <c r="F3505" s="32">
        <f t="shared" ref="F3505:H3506" si="3447">F3506</f>
        <v>0</v>
      </c>
      <c r="G3505" s="32">
        <f t="shared" si="3447"/>
        <v>0</v>
      </c>
      <c r="H3505" s="32">
        <f t="shared" si="3447"/>
        <v>0</v>
      </c>
      <c r="I3505" s="34">
        <v>2</v>
      </c>
      <c r="J3505" s="26"/>
    </row>
    <row r="3506" spans="1:10">
      <c r="A3506" s="210">
        <v>451</v>
      </c>
      <c r="B3506" s="211" t="s">
        <v>75</v>
      </c>
      <c r="C3506" s="30">
        <f t="shared" si="3446"/>
        <v>0</v>
      </c>
      <c r="D3506" s="30">
        <v>0</v>
      </c>
      <c r="F3506" s="30">
        <f t="shared" si="3447"/>
        <v>0</v>
      </c>
      <c r="G3506" s="30">
        <f t="shared" si="3447"/>
        <v>0</v>
      </c>
      <c r="H3506" s="30">
        <f t="shared" si="3447"/>
        <v>0</v>
      </c>
      <c r="I3506" s="34">
        <v>3</v>
      </c>
      <c r="J3506" s="26"/>
    </row>
    <row r="3507" spans="1:10">
      <c r="A3507" s="212">
        <v>4511</v>
      </c>
      <c r="B3507" s="213" t="s">
        <v>75</v>
      </c>
      <c r="C3507" s="29"/>
      <c r="D3507" s="175">
        <v>0</v>
      </c>
      <c r="F3507" s="175"/>
      <c r="G3507" s="175"/>
      <c r="H3507" s="175"/>
      <c r="I3507" s="34">
        <v>4</v>
      </c>
      <c r="J3507" s="26"/>
    </row>
    <row r="3508" spans="1:10">
      <c r="A3508" s="203" t="s">
        <v>252</v>
      </c>
      <c r="B3508" s="204" t="s">
        <v>151</v>
      </c>
      <c r="C3508" s="205">
        <f t="shared" ref="C3508" si="3448">C3509+C3514+C3519</f>
        <v>0</v>
      </c>
      <c r="D3508" s="205">
        <v>0</v>
      </c>
      <c r="F3508" s="205">
        <f t="shared" ref="F3508:G3508" si="3449">F3509+F3514+F3519</f>
        <v>0</v>
      </c>
      <c r="G3508" s="205">
        <f t="shared" si="3449"/>
        <v>0</v>
      </c>
      <c r="H3508" s="205">
        <f t="shared" ref="H3508" si="3450">H3509+H3514+H3519</f>
        <v>0</v>
      </c>
      <c r="I3508" s="34" t="s">
        <v>8</v>
      </c>
      <c r="J3508" s="26"/>
    </row>
    <row r="3509" spans="1:10" ht="28.5">
      <c r="A3509" s="206">
        <v>5761</v>
      </c>
      <c r="B3509" s="207" t="s">
        <v>99</v>
      </c>
      <c r="C3509" s="375">
        <f t="shared" ref="C3509:C3510" si="3451">C3510</f>
        <v>0</v>
      </c>
      <c r="D3509" s="375">
        <v>0</v>
      </c>
      <c r="F3509" s="375">
        <f t="shared" ref="F3509:H3510" si="3452">F3510</f>
        <v>0</v>
      </c>
      <c r="G3509" s="375">
        <f t="shared" si="3452"/>
        <v>0</v>
      </c>
      <c r="H3509" s="375">
        <f t="shared" si="3452"/>
        <v>0</v>
      </c>
      <c r="I3509" s="34" t="s">
        <v>100</v>
      </c>
      <c r="J3509" s="26"/>
    </row>
    <row r="3510" spans="1:10" ht="28.5">
      <c r="A3510" s="208">
        <v>45</v>
      </c>
      <c r="B3510" s="209" t="s">
        <v>74</v>
      </c>
      <c r="C3510" s="182">
        <f t="shared" si="3451"/>
        <v>0</v>
      </c>
      <c r="D3510" s="32">
        <v>0</v>
      </c>
      <c r="F3510" s="32">
        <f t="shared" si="3452"/>
        <v>0</v>
      </c>
      <c r="G3510" s="32">
        <f t="shared" si="3452"/>
        <v>0</v>
      </c>
      <c r="H3510" s="32">
        <f t="shared" si="3452"/>
        <v>0</v>
      </c>
      <c r="I3510" s="295">
        <v>2</v>
      </c>
      <c r="J3510" s="218"/>
    </row>
    <row r="3511" spans="1:10">
      <c r="A3511" s="210">
        <v>451</v>
      </c>
      <c r="B3511" s="211" t="s">
        <v>75</v>
      </c>
      <c r="C3511" s="30">
        <f t="shared" ref="C3511" si="3453">C3512+C3513</f>
        <v>0</v>
      </c>
      <c r="D3511" s="30">
        <v>0</v>
      </c>
      <c r="F3511" s="30">
        <f t="shared" ref="F3511:G3511" si="3454">F3512+F3513</f>
        <v>0</v>
      </c>
      <c r="G3511" s="30">
        <f t="shared" si="3454"/>
        <v>0</v>
      </c>
      <c r="H3511" s="30">
        <f t="shared" ref="H3511" si="3455">H3512+H3513</f>
        <v>0</v>
      </c>
      <c r="I3511" s="295">
        <v>3</v>
      </c>
      <c r="J3511" s="218"/>
    </row>
    <row r="3512" spans="1:10">
      <c r="A3512" s="212">
        <v>3239</v>
      </c>
      <c r="B3512" s="213" t="s">
        <v>21</v>
      </c>
      <c r="C3512" s="29"/>
      <c r="D3512" s="175">
        <v>0</v>
      </c>
      <c r="F3512" s="175"/>
      <c r="G3512" s="175"/>
      <c r="H3512" s="175"/>
      <c r="I3512" s="34">
        <v>4</v>
      </c>
      <c r="J3512" s="26"/>
    </row>
    <row r="3513" spans="1:10">
      <c r="A3513" s="212">
        <v>4511</v>
      </c>
      <c r="B3513" s="213" t="s">
        <v>75</v>
      </c>
      <c r="C3513" s="29"/>
      <c r="D3513" s="175">
        <v>0</v>
      </c>
      <c r="F3513" s="175"/>
      <c r="G3513" s="175"/>
      <c r="H3513" s="175"/>
      <c r="I3513" s="34">
        <v>4</v>
      </c>
      <c r="J3513" s="26"/>
    </row>
    <row r="3514" spans="1:10" ht="28.5">
      <c r="A3514" s="206">
        <v>5762</v>
      </c>
      <c r="B3514" s="207" t="s">
        <v>152</v>
      </c>
      <c r="C3514" s="375">
        <f t="shared" ref="C3514:C3515" si="3456">C3515</f>
        <v>0</v>
      </c>
      <c r="D3514" s="375">
        <v>0</v>
      </c>
      <c r="F3514" s="375">
        <f t="shared" ref="F3514:H3515" si="3457">F3515</f>
        <v>0</v>
      </c>
      <c r="G3514" s="375">
        <f t="shared" si="3457"/>
        <v>0</v>
      </c>
      <c r="H3514" s="375">
        <f t="shared" si="3457"/>
        <v>0</v>
      </c>
      <c r="I3514" s="34" t="s">
        <v>101</v>
      </c>
      <c r="J3514" s="26"/>
    </row>
    <row r="3515" spans="1:10" ht="28.5">
      <c r="A3515" s="208">
        <v>45</v>
      </c>
      <c r="B3515" s="209" t="s">
        <v>74</v>
      </c>
      <c r="C3515" s="182">
        <f t="shared" si="3456"/>
        <v>0</v>
      </c>
      <c r="D3515" s="32">
        <v>0</v>
      </c>
      <c r="F3515" s="32">
        <f t="shared" si="3457"/>
        <v>0</v>
      </c>
      <c r="G3515" s="32">
        <f t="shared" si="3457"/>
        <v>0</v>
      </c>
      <c r="H3515" s="32">
        <f t="shared" si="3457"/>
        <v>0</v>
      </c>
      <c r="I3515" s="295">
        <v>2</v>
      </c>
      <c r="J3515" s="218"/>
    </row>
    <row r="3516" spans="1:10">
      <c r="A3516" s="210">
        <v>451</v>
      </c>
      <c r="B3516" s="211" t="s">
        <v>75</v>
      </c>
      <c r="C3516" s="30">
        <f t="shared" ref="C3516" si="3458">C3517+C3518</f>
        <v>0</v>
      </c>
      <c r="D3516" s="30">
        <v>0</v>
      </c>
      <c r="F3516" s="30">
        <f t="shared" ref="F3516:G3516" si="3459">F3517+F3518</f>
        <v>0</v>
      </c>
      <c r="G3516" s="30">
        <f t="shared" si="3459"/>
        <v>0</v>
      </c>
      <c r="H3516" s="30">
        <f t="shared" ref="H3516" si="3460">H3517+H3518</f>
        <v>0</v>
      </c>
      <c r="I3516" s="295">
        <v>3</v>
      </c>
      <c r="J3516" s="218"/>
    </row>
    <row r="3517" spans="1:10">
      <c r="A3517" s="212">
        <v>3239</v>
      </c>
      <c r="B3517" s="213" t="s">
        <v>21</v>
      </c>
      <c r="C3517" s="29"/>
      <c r="D3517" s="175">
        <v>0</v>
      </c>
      <c r="F3517" s="175"/>
      <c r="G3517" s="175"/>
      <c r="H3517" s="175"/>
      <c r="I3517" s="34">
        <v>4</v>
      </c>
      <c r="J3517" s="26"/>
    </row>
    <row r="3518" spans="1:10">
      <c r="A3518" s="212">
        <v>4511</v>
      </c>
      <c r="B3518" s="213" t="s">
        <v>75</v>
      </c>
      <c r="C3518" s="29"/>
      <c r="D3518" s="175">
        <v>0</v>
      </c>
      <c r="F3518" s="175"/>
      <c r="G3518" s="175"/>
      <c r="H3518" s="175"/>
      <c r="I3518" s="34">
        <v>4</v>
      </c>
      <c r="J3518" s="26"/>
    </row>
    <row r="3519" spans="1:10" ht="15">
      <c r="A3519" s="206">
        <v>581</v>
      </c>
      <c r="B3519" s="231" t="s">
        <v>102</v>
      </c>
      <c r="C3519" s="375">
        <f t="shared" ref="C3519" si="3461">C3523+C3520</f>
        <v>0</v>
      </c>
      <c r="D3519" s="375">
        <v>0</v>
      </c>
      <c r="F3519" s="375">
        <f t="shared" ref="F3519:G3519" si="3462">F3523+F3520</f>
        <v>0</v>
      </c>
      <c r="G3519" s="375">
        <f t="shared" si="3462"/>
        <v>0</v>
      </c>
      <c r="H3519" s="375">
        <f t="shared" ref="H3519" si="3463">H3523+H3520</f>
        <v>0</v>
      </c>
      <c r="I3519" s="34" t="s">
        <v>103</v>
      </c>
      <c r="J3519" s="26"/>
    </row>
    <row r="3520" spans="1:10">
      <c r="A3520" s="208">
        <v>32</v>
      </c>
      <c r="B3520" s="209" t="s">
        <v>16</v>
      </c>
      <c r="C3520" s="182">
        <f t="shared" ref="C3520:C3521" si="3464">C3521</f>
        <v>0</v>
      </c>
      <c r="D3520" s="32">
        <v>0</v>
      </c>
      <c r="F3520" s="32">
        <f t="shared" ref="F3520:H3521" si="3465">F3521</f>
        <v>0</v>
      </c>
      <c r="G3520" s="32">
        <f t="shared" si="3465"/>
        <v>0</v>
      </c>
      <c r="H3520" s="32">
        <f t="shared" si="3465"/>
        <v>0</v>
      </c>
      <c r="I3520" s="295">
        <v>2</v>
      </c>
      <c r="J3520" s="218"/>
    </row>
    <row r="3521" spans="1:10">
      <c r="A3521" s="210">
        <v>323</v>
      </c>
      <c r="B3521" s="211" t="s">
        <v>17</v>
      </c>
      <c r="C3521" s="30">
        <f t="shared" si="3464"/>
        <v>0</v>
      </c>
      <c r="D3521" s="30">
        <v>0</v>
      </c>
      <c r="F3521" s="30">
        <f t="shared" si="3465"/>
        <v>0</v>
      </c>
      <c r="G3521" s="30">
        <f t="shared" si="3465"/>
        <v>0</v>
      </c>
      <c r="H3521" s="30">
        <f t="shared" si="3465"/>
        <v>0</v>
      </c>
      <c r="I3521" s="295">
        <v>3</v>
      </c>
      <c r="J3521" s="218"/>
    </row>
    <row r="3522" spans="1:10">
      <c r="A3522" s="212">
        <v>3239</v>
      </c>
      <c r="B3522" s="213" t="s">
        <v>21</v>
      </c>
      <c r="C3522" s="29"/>
      <c r="D3522" s="175">
        <v>0</v>
      </c>
      <c r="F3522" s="175"/>
      <c r="G3522" s="175"/>
      <c r="H3522" s="175"/>
      <c r="I3522" s="34">
        <v>4</v>
      </c>
      <c r="J3522" s="26"/>
    </row>
    <row r="3523" spans="1:10" ht="28.5">
      <c r="A3523" s="208">
        <v>45</v>
      </c>
      <c r="B3523" s="209" t="s">
        <v>74</v>
      </c>
      <c r="C3523" s="182">
        <f t="shared" ref="C3523:C3524" si="3466">C3524</f>
        <v>0</v>
      </c>
      <c r="D3523" s="32">
        <v>0</v>
      </c>
      <c r="F3523" s="32">
        <f t="shared" ref="F3523:H3524" si="3467">F3524</f>
        <v>0</v>
      </c>
      <c r="G3523" s="32">
        <f t="shared" si="3467"/>
        <v>0</v>
      </c>
      <c r="H3523" s="32">
        <f t="shared" si="3467"/>
        <v>0</v>
      </c>
      <c r="I3523" s="295">
        <v>2</v>
      </c>
      <c r="J3523" s="218"/>
    </row>
    <row r="3524" spans="1:10">
      <c r="A3524" s="210">
        <v>451</v>
      </c>
      <c r="B3524" s="211" t="s">
        <v>75</v>
      </c>
      <c r="C3524" s="30">
        <f t="shared" si="3466"/>
        <v>0</v>
      </c>
      <c r="D3524" s="30">
        <v>0</v>
      </c>
      <c r="F3524" s="30">
        <f t="shared" si="3467"/>
        <v>0</v>
      </c>
      <c r="G3524" s="30">
        <f t="shared" si="3467"/>
        <v>0</v>
      </c>
      <c r="H3524" s="30">
        <f t="shared" si="3467"/>
        <v>0</v>
      </c>
      <c r="I3524" s="295">
        <v>3</v>
      </c>
      <c r="J3524" s="218"/>
    </row>
    <row r="3525" spans="1:10">
      <c r="A3525" s="212">
        <v>4511</v>
      </c>
      <c r="B3525" s="213" t="s">
        <v>75</v>
      </c>
      <c r="C3525" s="29"/>
      <c r="D3525" s="175">
        <v>0</v>
      </c>
      <c r="F3525" s="175"/>
      <c r="G3525" s="175"/>
      <c r="H3525" s="175"/>
      <c r="I3525" s="34">
        <v>4</v>
      </c>
      <c r="J3525" s="26"/>
    </row>
    <row r="3526" spans="1:10" ht="28.5">
      <c r="A3526" s="200">
        <v>3605</v>
      </c>
      <c r="B3526" s="201" t="s">
        <v>125</v>
      </c>
      <c r="C3526" s="202">
        <f t="shared" ref="C3526" si="3468">C3527+C3745+C3774+C3817</f>
        <v>40574055</v>
      </c>
      <c r="D3526" s="202">
        <v>43281317</v>
      </c>
      <c r="F3526" s="202">
        <f t="shared" ref="F3526:G3526" si="3469">F3527+F3745+F3774+F3817</f>
        <v>0</v>
      </c>
      <c r="G3526" s="202">
        <f t="shared" si="3469"/>
        <v>0</v>
      </c>
      <c r="H3526" s="202">
        <f t="shared" ref="H3526" si="3470">H3527+H3745+H3774+H3817</f>
        <v>0</v>
      </c>
      <c r="I3526" s="34" t="s">
        <v>7</v>
      </c>
      <c r="J3526" s="26"/>
    </row>
    <row r="3527" spans="1:10">
      <c r="A3527" s="203" t="s">
        <v>253</v>
      </c>
      <c r="B3527" s="204" t="s">
        <v>107</v>
      </c>
      <c r="C3527" s="205">
        <f>C3534+C3600+C3639+C3670+C3704+C3741+C3528</f>
        <v>40408558</v>
      </c>
      <c r="D3527" s="205">
        <v>43115820</v>
      </c>
      <c r="F3527" s="205">
        <f>F3534+F3600+F3639+F3670+F3704+F3741+F3528</f>
        <v>0</v>
      </c>
      <c r="G3527" s="205">
        <f>G3534+G3600+G3639+G3670+G3704+G3741+G3528</f>
        <v>0</v>
      </c>
      <c r="H3527" s="205">
        <f>H3534+H3600+H3639+H3670+H3704+H3741+H3528</f>
        <v>0</v>
      </c>
      <c r="I3527" s="34" t="s">
        <v>8</v>
      </c>
      <c r="J3527" s="26"/>
    </row>
    <row r="3528" spans="1:10" ht="15">
      <c r="A3528" s="206">
        <v>11</v>
      </c>
      <c r="B3528" s="207" t="s">
        <v>14</v>
      </c>
      <c r="C3528" s="375">
        <f>C3529</f>
        <v>0</v>
      </c>
      <c r="D3528" s="375">
        <v>267515</v>
      </c>
      <c r="F3528" s="375">
        <f>F3529</f>
        <v>0</v>
      </c>
      <c r="G3528" s="375">
        <f>G3529</f>
        <v>0</v>
      </c>
      <c r="H3528" s="375">
        <f>H3529</f>
        <v>0</v>
      </c>
      <c r="I3528" s="34" t="s">
        <v>15</v>
      </c>
      <c r="J3528" s="26"/>
    </row>
    <row r="3529" spans="1:10">
      <c r="A3529" s="208">
        <v>32</v>
      </c>
      <c r="B3529" s="209" t="s">
        <v>16</v>
      </c>
      <c r="C3529" s="32">
        <f>C3530+C3532</f>
        <v>0</v>
      </c>
      <c r="D3529" s="32">
        <v>267515</v>
      </c>
      <c r="F3529" s="32">
        <f>F3530+F3532</f>
        <v>0</v>
      </c>
      <c r="G3529" s="32">
        <f>G3530+G3532</f>
        <v>0</v>
      </c>
      <c r="H3529" s="32">
        <f>H3530+H3532</f>
        <v>0</v>
      </c>
      <c r="I3529" s="295">
        <v>2</v>
      </c>
      <c r="J3529" s="218"/>
    </row>
    <row r="3530" spans="1:10">
      <c r="A3530" s="210">
        <v>322</v>
      </c>
      <c r="B3530" s="211" t="s">
        <v>42</v>
      </c>
      <c r="C3530" s="30">
        <f t="shared" ref="C3530" si="3471">C3531</f>
        <v>0</v>
      </c>
      <c r="D3530" s="30">
        <v>119822</v>
      </c>
      <c r="F3530" s="30">
        <f t="shared" ref="F3530:H3530" si="3472">F3531</f>
        <v>0</v>
      </c>
      <c r="G3530" s="30">
        <f t="shared" si="3472"/>
        <v>0</v>
      </c>
      <c r="H3530" s="30">
        <f t="shared" si="3472"/>
        <v>0</v>
      </c>
      <c r="I3530" s="34">
        <v>3</v>
      </c>
      <c r="J3530" s="26"/>
    </row>
    <row r="3531" spans="1:10">
      <c r="A3531" s="212">
        <v>3222</v>
      </c>
      <c r="B3531" s="213" t="s">
        <v>91</v>
      </c>
      <c r="C3531" s="29"/>
      <c r="D3531" s="175">
        <v>119822</v>
      </c>
      <c r="F3531" s="175"/>
      <c r="G3531" s="175"/>
      <c r="H3531" s="175"/>
      <c r="I3531" s="34">
        <v>4</v>
      </c>
      <c r="J3531" s="26"/>
    </row>
    <row r="3532" spans="1:10" ht="15">
      <c r="A3532" s="210">
        <v>329</v>
      </c>
      <c r="B3532" s="211" t="s">
        <v>23</v>
      </c>
      <c r="C3532" s="792">
        <f>C3533</f>
        <v>0</v>
      </c>
      <c r="D3532" s="792">
        <v>147693</v>
      </c>
      <c r="F3532" s="792">
        <f>F3533</f>
        <v>0</v>
      </c>
      <c r="G3532" s="792">
        <f>G3533</f>
        <v>0</v>
      </c>
      <c r="H3532" s="792">
        <f>H3533</f>
        <v>0</v>
      </c>
      <c r="I3532" s="870">
        <v>3</v>
      </c>
      <c r="J3532" s="751"/>
    </row>
    <row r="3533" spans="1:10">
      <c r="A3533" s="212">
        <v>3292</v>
      </c>
      <c r="B3533" s="216" t="s">
        <v>112</v>
      </c>
      <c r="C3533" s="868"/>
      <c r="D3533" s="863">
        <v>147693</v>
      </c>
      <c r="F3533" s="863"/>
      <c r="G3533" s="863"/>
      <c r="H3533" s="863"/>
      <c r="I3533" s="870">
        <v>4</v>
      </c>
      <c r="J3533" s="751"/>
    </row>
    <row r="3534" spans="1:10">
      <c r="A3534" s="206">
        <v>31</v>
      </c>
      <c r="B3534" s="207" t="s">
        <v>63</v>
      </c>
      <c r="C3534" s="31">
        <f t="shared" ref="C3534" si="3473">C3535+C3541+C3574+C3579+C3582+C3585+C3597</f>
        <v>1197825</v>
      </c>
      <c r="D3534" s="31">
        <v>2061617</v>
      </c>
      <c r="F3534" s="31">
        <f t="shared" ref="F3534:G3534" si="3474">F3535+F3541+F3574+F3579+F3582+F3585+F3597</f>
        <v>0</v>
      </c>
      <c r="G3534" s="31">
        <f t="shared" si="3474"/>
        <v>0</v>
      </c>
      <c r="H3534" s="31">
        <f t="shared" ref="H3534" si="3475">H3535+H3541+H3574+H3579+H3582+H3585+H3597</f>
        <v>0</v>
      </c>
      <c r="I3534" s="34" t="s">
        <v>64</v>
      </c>
      <c r="J3534" s="26"/>
    </row>
    <row r="3535" spans="1:10">
      <c r="A3535" s="208">
        <v>31</v>
      </c>
      <c r="B3535" s="209" t="s">
        <v>44</v>
      </c>
      <c r="C3535" s="182">
        <f t="shared" ref="C3535" si="3476">C3536+C3538</f>
        <v>73785</v>
      </c>
      <c r="D3535" s="32">
        <v>170811</v>
      </c>
      <c r="F3535" s="32">
        <f t="shared" ref="F3535:G3535" si="3477">F3536+F3538</f>
        <v>0</v>
      </c>
      <c r="G3535" s="32">
        <f t="shared" si="3477"/>
        <v>0</v>
      </c>
      <c r="H3535" s="32">
        <f t="shared" ref="H3535" si="3478">H3536+H3538</f>
        <v>0</v>
      </c>
      <c r="I3535" s="34">
        <v>2</v>
      </c>
      <c r="J3535" s="26"/>
    </row>
    <row r="3536" spans="1:10">
      <c r="A3536" s="210">
        <v>311</v>
      </c>
      <c r="B3536" s="211" t="s">
        <v>45</v>
      </c>
      <c r="C3536" s="30">
        <f t="shared" ref="C3536" si="3479">C3537</f>
        <v>64469</v>
      </c>
      <c r="D3536" s="30">
        <v>150677</v>
      </c>
      <c r="F3536" s="30">
        <f t="shared" ref="F3536:H3536" si="3480">F3537</f>
        <v>0</v>
      </c>
      <c r="G3536" s="30">
        <f t="shared" si="3480"/>
        <v>0</v>
      </c>
      <c r="H3536" s="30">
        <f t="shared" si="3480"/>
        <v>0</v>
      </c>
      <c r="I3536" s="34">
        <v>3</v>
      </c>
      <c r="J3536" s="26"/>
    </row>
    <row r="3537" spans="1:10">
      <c r="A3537" s="212">
        <v>3111</v>
      </c>
      <c r="B3537" s="213" t="s">
        <v>46</v>
      </c>
      <c r="C3537" s="29">
        <v>64469</v>
      </c>
      <c r="D3537" s="175">
        <v>150677</v>
      </c>
      <c r="F3537" s="175"/>
      <c r="G3537" s="175"/>
      <c r="H3537" s="175"/>
      <c r="I3537" s="34">
        <v>4</v>
      </c>
      <c r="J3537" s="26"/>
    </row>
    <row r="3538" spans="1:10">
      <c r="A3538" s="210">
        <v>313</v>
      </c>
      <c r="B3538" s="211" t="s">
        <v>48</v>
      </c>
      <c r="C3538" s="30">
        <f t="shared" ref="C3538" si="3481">C3539+C3540</f>
        <v>9316</v>
      </c>
      <c r="D3538" s="30">
        <v>20134</v>
      </c>
      <c r="F3538" s="30">
        <f t="shared" ref="F3538:G3538" si="3482">F3539+F3540</f>
        <v>0</v>
      </c>
      <c r="G3538" s="30">
        <f t="shared" si="3482"/>
        <v>0</v>
      </c>
      <c r="H3538" s="30">
        <f t="shared" ref="H3538" si="3483">H3539+H3540</f>
        <v>0</v>
      </c>
      <c r="I3538" s="34">
        <v>3</v>
      </c>
      <c r="J3538" s="26"/>
    </row>
    <row r="3539" spans="1:10">
      <c r="A3539" s="212">
        <v>3132</v>
      </c>
      <c r="B3539" s="213" t="s">
        <v>49</v>
      </c>
      <c r="C3539" s="29">
        <v>8652</v>
      </c>
      <c r="D3539" s="175">
        <v>19470</v>
      </c>
      <c r="F3539" s="175"/>
      <c r="G3539" s="175"/>
      <c r="H3539" s="175"/>
      <c r="I3539" s="34">
        <v>4</v>
      </c>
      <c r="J3539" s="26"/>
    </row>
    <row r="3540" spans="1:10" ht="28.5">
      <c r="A3540" s="212">
        <v>3133</v>
      </c>
      <c r="B3540" s="213" t="s">
        <v>119</v>
      </c>
      <c r="C3540" s="29">
        <v>664</v>
      </c>
      <c r="D3540" s="175">
        <v>664</v>
      </c>
      <c r="F3540" s="175"/>
      <c r="G3540" s="175"/>
      <c r="H3540" s="175"/>
      <c r="I3540" s="34">
        <v>4</v>
      </c>
      <c r="J3540" s="26"/>
    </row>
    <row r="3541" spans="1:10">
      <c r="A3541" s="208">
        <v>32</v>
      </c>
      <c r="B3541" s="209" t="s">
        <v>16</v>
      </c>
      <c r="C3541" s="182">
        <f t="shared" ref="C3541" si="3484">C3542+C3547+C3554+C3564+C3566</f>
        <v>1112360</v>
      </c>
      <c r="D3541" s="32">
        <v>1879126</v>
      </c>
      <c r="F3541" s="32">
        <f t="shared" ref="F3541:G3541" si="3485">F3542+F3547+F3554+F3564+F3566</f>
        <v>0</v>
      </c>
      <c r="G3541" s="32">
        <f t="shared" si="3485"/>
        <v>0</v>
      </c>
      <c r="H3541" s="32">
        <f t="shared" ref="H3541" si="3486">H3542+H3547+H3554+H3564+H3566</f>
        <v>0</v>
      </c>
      <c r="I3541" s="34">
        <v>2</v>
      </c>
      <c r="J3541" s="26"/>
    </row>
    <row r="3542" spans="1:10">
      <c r="A3542" s="210">
        <v>321</v>
      </c>
      <c r="B3542" s="211" t="s">
        <v>27</v>
      </c>
      <c r="C3542" s="30">
        <f t="shared" ref="C3542" si="3487">SUM(C3543:C3546)</f>
        <v>29863</v>
      </c>
      <c r="D3542" s="30">
        <v>29863</v>
      </c>
      <c r="F3542" s="30">
        <f t="shared" ref="F3542:G3542" si="3488">SUM(F3543:F3546)</f>
        <v>0</v>
      </c>
      <c r="G3542" s="30">
        <f t="shared" si="3488"/>
        <v>0</v>
      </c>
      <c r="H3542" s="30">
        <f t="shared" ref="H3542" si="3489">SUM(H3543:H3546)</f>
        <v>0</v>
      </c>
      <c r="I3542" s="34">
        <v>3</v>
      </c>
      <c r="J3542" s="26"/>
    </row>
    <row r="3543" spans="1:10">
      <c r="A3543" s="212">
        <v>3211</v>
      </c>
      <c r="B3543" s="213" t="s">
        <v>28</v>
      </c>
      <c r="C3543" s="29">
        <v>14002</v>
      </c>
      <c r="D3543" s="175">
        <v>11244</v>
      </c>
      <c r="F3543" s="772"/>
      <c r="G3543" s="772"/>
      <c r="H3543" s="772"/>
      <c r="I3543" s="34">
        <v>4</v>
      </c>
      <c r="J3543" s="26"/>
    </row>
    <row r="3544" spans="1:10" ht="28.5">
      <c r="A3544" s="212">
        <v>3212</v>
      </c>
      <c r="B3544" s="213" t="s">
        <v>50</v>
      </c>
      <c r="C3544" s="29">
        <v>664</v>
      </c>
      <c r="D3544" s="175">
        <v>664</v>
      </c>
      <c r="F3544" s="784"/>
      <c r="G3544" s="784"/>
      <c r="H3544" s="784"/>
      <c r="I3544" s="34">
        <v>4</v>
      </c>
      <c r="J3544" s="26"/>
    </row>
    <row r="3545" spans="1:10">
      <c r="A3545" s="212">
        <v>3213</v>
      </c>
      <c r="B3545" s="213" t="s">
        <v>54</v>
      </c>
      <c r="C3545" s="29">
        <v>15197</v>
      </c>
      <c r="D3545" s="175">
        <v>16602</v>
      </c>
      <c r="F3545" s="784"/>
      <c r="G3545" s="784"/>
      <c r="H3545" s="784"/>
      <c r="I3545" s="34">
        <v>4</v>
      </c>
      <c r="J3545" s="26"/>
    </row>
    <row r="3546" spans="1:10">
      <c r="A3546" s="212">
        <v>3214</v>
      </c>
      <c r="B3546" s="213" t="s">
        <v>108</v>
      </c>
      <c r="C3546" s="29"/>
      <c r="D3546" s="175">
        <v>1353</v>
      </c>
      <c r="F3546" s="784"/>
      <c r="G3546" s="784"/>
      <c r="H3546" s="784"/>
      <c r="I3546" s="34">
        <v>4</v>
      </c>
      <c r="J3546" s="26"/>
    </row>
    <row r="3547" spans="1:10">
      <c r="A3547" s="210">
        <v>322</v>
      </c>
      <c r="B3547" s="211" t="s">
        <v>42</v>
      </c>
      <c r="C3547" s="30">
        <f t="shared" ref="C3547" si="3490">SUM(C3548:C3553)</f>
        <v>311427</v>
      </c>
      <c r="D3547" s="30">
        <v>471793</v>
      </c>
      <c r="F3547" s="30">
        <f>SUM(F3548:F3553)</f>
        <v>0</v>
      </c>
      <c r="G3547" s="30">
        <f>SUM(G3548:G3553)</f>
        <v>0</v>
      </c>
      <c r="H3547" s="30">
        <f>SUM(H3548:H3553)</f>
        <v>0</v>
      </c>
      <c r="I3547" s="34">
        <v>3</v>
      </c>
      <c r="J3547" s="26"/>
    </row>
    <row r="3548" spans="1:10">
      <c r="A3548" s="785">
        <v>3221</v>
      </c>
      <c r="B3548" s="786" t="s">
        <v>43</v>
      </c>
      <c r="C3548" s="768">
        <v>22563</v>
      </c>
      <c r="D3548" s="772">
        <v>22563</v>
      </c>
      <c r="F3548" s="784"/>
      <c r="G3548" s="784"/>
      <c r="H3548" s="784"/>
      <c r="I3548" s="34">
        <v>4</v>
      </c>
      <c r="J3548" s="26"/>
    </row>
    <row r="3549" spans="1:10">
      <c r="A3549" s="785">
        <v>3222</v>
      </c>
      <c r="B3549" s="786" t="s">
        <v>91</v>
      </c>
      <c r="C3549" s="768">
        <v>135131</v>
      </c>
      <c r="D3549" s="772">
        <v>25131</v>
      </c>
      <c r="F3549" s="772"/>
      <c r="G3549" s="772"/>
      <c r="H3549" s="772"/>
      <c r="I3549" s="34">
        <v>4</v>
      </c>
      <c r="J3549" s="26"/>
    </row>
    <row r="3550" spans="1:10">
      <c r="A3550" s="766">
        <v>3223</v>
      </c>
      <c r="B3550" s="787" t="s">
        <v>109</v>
      </c>
      <c r="C3550" s="769">
        <v>149751</v>
      </c>
      <c r="D3550" s="772">
        <v>399751</v>
      </c>
      <c r="F3550" s="784"/>
      <c r="G3550" s="784"/>
      <c r="H3550" s="784"/>
      <c r="I3550" s="73">
        <v>4</v>
      </c>
      <c r="J3550" s="228"/>
    </row>
    <row r="3551" spans="1:10">
      <c r="A3551" s="766">
        <v>3234</v>
      </c>
      <c r="B3551" s="787" t="s">
        <v>111</v>
      </c>
      <c r="C3551" s="769">
        <v>0</v>
      </c>
      <c r="D3551" s="772">
        <v>39</v>
      </c>
      <c r="F3551" s="784"/>
      <c r="G3551" s="784"/>
      <c r="H3551" s="784"/>
      <c r="I3551" s="73">
        <v>4</v>
      </c>
      <c r="J3551" s="228"/>
    </row>
    <row r="3552" spans="1:10">
      <c r="A3552" s="766">
        <v>3225</v>
      </c>
      <c r="B3552" s="787" t="s">
        <v>92</v>
      </c>
      <c r="C3552" s="769">
        <v>3982</v>
      </c>
      <c r="D3552" s="772">
        <v>23982</v>
      </c>
      <c r="F3552" s="784"/>
      <c r="G3552" s="784"/>
      <c r="H3552" s="784"/>
      <c r="I3552" s="34">
        <v>4</v>
      </c>
      <c r="J3552" s="26"/>
    </row>
    <row r="3553" spans="1:10">
      <c r="A3553" s="766">
        <v>3227</v>
      </c>
      <c r="B3553" s="787" t="s">
        <v>93</v>
      </c>
      <c r="C3553" s="769">
        <v>0</v>
      </c>
      <c r="D3553" s="772">
        <v>327</v>
      </c>
      <c r="F3553" s="784"/>
      <c r="G3553" s="784"/>
      <c r="H3553" s="784"/>
      <c r="I3553" s="34">
        <v>4</v>
      </c>
      <c r="J3553" s="26"/>
    </row>
    <row r="3554" spans="1:10">
      <c r="A3554" s="210">
        <v>323</v>
      </c>
      <c r="B3554" s="211" t="s">
        <v>17</v>
      </c>
      <c r="C3554" s="30">
        <f t="shared" ref="C3554" si="3491">SUM(C3555:C3563)</f>
        <v>721967</v>
      </c>
      <c r="D3554" s="30">
        <v>1180667</v>
      </c>
      <c r="F3554" s="30">
        <f t="shared" ref="F3554:G3554" si="3492">SUM(F3555:F3563)</f>
        <v>0</v>
      </c>
      <c r="G3554" s="30">
        <f t="shared" si="3492"/>
        <v>0</v>
      </c>
      <c r="H3554" s="30">
        <f t="shared" ref="H3554" si="3493">SUM(H3555:H3563)</f>
        <v>0</v>
      </c>
      <c r="I3554" s="34">
        <v>3</v>
      </c>
      <c r="J3554" s="26"/>
    </row>
    <row r="3555" spans="1:10">
      <c r="A3555" s="212">
        <v>3231</v>
      </c>
      <c r="B3555" s="213" t="s">
        <v>18</v>
      </c>
      <c r="C3555" s="29">
        <v>2285</v>
      </c>
      <c r="D3555" s="175">
        <v>52285</v>
      </c>
      <c r="F3555" s="784"/>
      <c r="G3555" s="784"/>
      <c r="H3555" s="784"/>
      <c r="I3555" s="34">
        <v>4</v>
      </c>
      <c r="J3555" s="26"/>
    </row>
    <row r="3556" spans="1:10">
      <c r="A3556" s="212">
        <v>3232</v>
      </c>
      <c r="B3556" s="213" t="s">
        <v>105</v>
      </c>
      <c r="C3556" s="29">
        <v>62765</v>
      </c>
      <c r="D3556" s="175">
        <v>82765</v>
      </c>
      <c r="F3556" s="784"/>
      <c r="G3556" s="784"/>
      <c r="H3556" s="784"/>
      <c r="I3556" s="34">
        <v>4</v>
      </c>
      <c r="J3556" s="26"/>
    </row>
    <row r="3557" spans="1:10">
      <c r="A3557" s="212">
        <v>3233</v>
      </c>
      <c r="B3557" s="213" t="s">
        <v>19</v>
      </c>
      <c r="C3557" s="29">
        <v>1327</v>
      </c>
      <c r="D3557" s="175">
        <v>3027</v>
      </c>
      <c r="F3557" s="784"/>
      <c r="G3557" s="784"/>
      <c r="H3557" s="784"/>
      <c r="I3557" s="34">
        <v>4</v>
      </c>
      <c r="J3557" s="26"/>
    </row>
    <row r="3558" spans="1:10">
      <c r="A3558" s="212">
        <v>3234</v>
      </c>
      <c r="B3558" s="213" t="s">
        <v>111</v>
      </c>
      <c r="C3558" s="29">
        <v>102832</v>
      </c>
      <c r="D3558" s="175">
        <v>182832</v>
      </c>
      <c r="F3558" s="784"/>
      <c r="G3558" s="784"/>
      <c r="H3558" s="784"/>
      <c r="I3558" s="34">
        <v>4</v>
      </c>
      <c r="J3558" s="26"/>
    </row>
    <row r="3559" spans="1:10">
      <c r="A3559" s="212">
        <v>3235</v>
      </c>
      <c r="B3559" s="213" t="s">
        <v>68</v>
      </c>
      <c r="C3559" s="29">
        <v>2455</v>
      </c>
      <c r="D3559" s="175">
        <v>9455</v>
      </c>
      <c r="F3559" s="784"/>
      <c r="G3559" s="784"/>
      <c r="H3559" s="784"/>
      <c r="I3559" s="34">
        <v>4</v>
      </c>
      <c r="J3559" s="26"/>
    </row>
    <row r="3560" spans="1:10">
      <c r="A3560" s="212">
        <v>3236</v>
      </c>
      <c r="B3560" s="213" t="s">
        <v>56</v>
      </c>
      <c r="C3560" s="29">
        <v>255114</v>
      </c>
      <c r="D3560" s="175">
        <v>455114</v>
      </c>
      <c r="F3560" s="784"/>
      <c r="G3560" s="784"/>
      <c r="H3560" s="784"/>
      <c r="I3560" s="34">
        <v>4</v>
      </c>
      <c r="J3560" s="26"/>
    </row>
    <row r="3561" spans="1:10">
      <c r="A3561" s="212">
        <v>3237</v>
      </c>
      <c r="B3561" s="213" t="s">
        <v>20</v>
      </c>
      <c r="C3561" s="29">
        <v>42471</v>
      </c>
      <c r="D3561" s="175">
        <v>42471</v>
      </c>
      <c r="F3561" s="784"/>
      <c r="G3561" s="784"/>
      <c r="H3561" s="784"/>
      <c r="I3561" s="34">
        <v>4</v>
      </c>
      <c r="J3561" s="26"/>
    </row>
    <row r="3562" spans="1:10">
      <c r="A3562" s="212">
        <v>3238</v>
      </c>
      <c r="B3562" s="213" t="s">
        <v>51</v>
      </c>
      <c r="C3562" s="29">
        <v>126087</v>
      </c>
      <c r="D3562" s="175">
        <v>226087</v>
      </c>
      <c r="F3562" s="784"/>
      <c r="G3562" s="784"/>
      <c r="H3562" s="784"/>
      <c r="I3562" s="34">
        <v>4</v>
      </c>
      <c r="J3562" s="26"/>
    </row>
    <row r="3563" spans="1:10">
      <c r="A3563" s="212">
        <v>3239</v>
      </c>
      <c r="B3563" s="213" t="s">
        <v>21</v>
      </c>
      <c r="C3563" s="29">
        <v>126631</v>
      </c>
      <c r="D3563" s="175">
        <v>126631</v>
      </c>
      <c r="F3563" s="175"/>
      <c r="G3563" s="175"/>
      <c r="H3563" s="175"/>
      <c r="I3563" s="34">
        <v>4</v>
      </c>
      <c r="J3563" s="26"/>
    </row>
    <row r="3564" spans="1:10" ht="28.5">
      <c r="A3564" s="210">
        <v>324</v>
      </c>
      <c r="B3564" s="211" t="s">
        <v>22</v>
      </c>
      <c r="C3564" s="30">
        <f t="shared" ref="C3564" si="3494">C3565</f>
        <v>0</v>
      </c>
      <c r="D3564" s="30">
        <v>0</v>
      </c>
      <c r="F3564" s="30">
        <f t="shared" ref="F3564:H3564" si="3495">F3565</f>
        <v>0</v>
      </c>
      <c r="G3564" s="30">
        <f t="shared" si="3495"/>
        <v>0</v>
      </c>
      <c r="H3564" s="30">
        <f t="shared" si="3495"/>
        <v>0</v>
      </c>
      <c r="I3564" s="34">
        <v>3</v>
      </c>
      <c r="J3564" s="26"/>
    </row>
    <row r="3565" spans="1:10" ht="28.5">
      <c r="A3565" s="212">
        <v>3241</v>
      </c>
      <c r="B3565" s="216" t="s">
        <v>22</v>
      </c>
      <c r="C3565" s="29"/>
      <c r="D3565" s="175">
        <v>0</v>
      </c>
      <c r="F3565" s="175"/>
      <c r="G3565" s="175"/>
      <c r="H3565" s="175"/>
      <c r="I3565" s="34">
        <v>4</v>
      </c>
      <c r="J3565" s="26"/>
    </row>
    <row r="3566" spans="1:10">
      <c r="A3566" s="210">
        <v>329</v>
      </c>
      <c r="B3566" s="211" t="s">
        <v>23</v>
      </c>
      <c r="C3566" s="30">
        <f t="shared" ref="C3566" si="3496">SUM(C3567:C3573)</f>
        <v>49103</v>
      </c>
      <c r="D3566" s="30">
        <v>196803</v>
      </c>
      <c r="F3566" s="30">
        <f t="shared" ref="F3566:G3566" si="3497">SUM(F3567:F3573)</f>
        <v>0</v>
      </c>
      <c r="G3566" s="30">
        <f t="shared" si="3497"/>
        <v>0</v>
      </c>
      <c r="H3566" s="30">
        <f t="shared" ref="H3566" si="3498">SUM(H3567:H3573)</f>
        <v>0</v>
      </c>
      <c r="I3566" s="34">
        <v>3</v>
      </c>
      <c r="J3566" s="26"/>
    </row>
    <row r="3567" spans="1:10" ht="28.5">
      <c r="A3567" s="212">
        <v>3291</v>
      </c>
      <c r="B3567" s="213" t="s">
        <v>24</v>
      </c>
      <c r="C3567" s="29">
        <v>9820</v>
      </c>
      <c r="D3567" s="175">
        <v>5820</v>
      </c>
      <c r="F3567" s="772"/>
      <c r="G3567" s="772"/>
      <c r="H3567" s="772"/>
      <c r="I3567" s="34">
        <v>4</v>
      </c>
      <c r="J3567" s="26"/>
    </row>
    <row r="3568" spans="1:10">
      <c r="A3568" s="212">
        <v>3292</v>
      </c>
      <c r="B3568" s="213" t="s">
        <v>112</v>
      </c>
      <c r="C3568" s="29">
        <v>3317</v>
      </c>
      <c r="D3568" s="175">
        <v>151317</v>
      </c>
      <c r="F3568" s="784"/>
      <c r="G3568" s="784"/>
      <c r="H3568" s="784"/>
      <c r="I3568" s="34">
        <v>4</v>
      </c>
      <c r="J3568" s="26"/>
    </row>
    <row r="3569" spans="1:10">
      <c r="A3569" s="212">
        <v>3293</v>
      </c>
      <c r="B3569" s="213" t="s">
        <v>29</v>
      </c>
      <c r="C3569" s="29">
        <v>7697</v>
      </c>
      <c r="D3569" s="175">
        <v>3697</v>
      </c>
      <c r="F3569" s="772"/>
      <c r="G3569" s="772"/>
      <c r="H3569" s="772"/>
      <c r="I3569" s="34">
        <v>4</v>
      </c>
      <c r="J3569" s="26"/>
    </row>
    <row r="3570" spans="1:10">
      <c r="A3570" s="212">
        <v>3294</v>
      </c>
      <c r="B3570" s="213" t="s">
        <v>55</v>
      </c>
      <c r="C3570" s="29">
        <v>3318</v>
      </c>
      <c r="D3570" s="175">
        <v>3318</v>
      </c>
      <c r="F3570" s="784"/>
      <c r="G3570" s="784"/>
      <c r="H3570" s="784"/>
      <c r="I3570" s="34">
        <v>4</v>
      </c>
      <c r="J3570" s="26"/>
    </row>
    <row r="3571" spans="1:10">
      <c r="A3571" s="212">
        <v>3295</v>
      </c>
      <c r="B3571" s="213" t="s">
        <v>113</v>
      </c>
      <c r="C3571" s="29">
        <v>9954</v>
      </c>
      <c r="D3571" s="175">
        <v>11954</v>
      </c>
      <c r="F3571" s="784"/>
      <c r="G3571" s="784"/>
      <c r="H3571" s="784"/>
      <c r="I3571" s="34">
        <v>4</v>
      </c>
      <c r="J3571" s="26"/>
    </row>
    <row r="3572" spans="1:10">
      <c r="A3572" s="212">
        <v>3296</v>
      </c>
      <c r="B3572" s="213" t="s">
        <v>120</v>
      </c>
      <c r="C3572" s="29">
        <v>1327</v>
      </c>
      <c r="D3572" s="175">
        <v>2027</v>
      </c>
      <c r="F3572" s="784"/>
      <c r="G3572" s="784"/>
      <c r="H3572" s="784"/>
      <c r="I3572" s="34">
        <v>4</v>
      </c>
      <c r="J3572" s="26"/>
    </row>
    <row r="3573" spans="1:10">
      <c r="A3573" s="212">
        <v>3299</v>
      </c>
      <c r="B3573" s="213" t="s">
        <v>23</v>
      </c>
      <c r="C3573" s="29">
        <v>13670</v>
      </c>
      <c r="D3573" s="175">
        <v>18670</v>
      </c>
      <c r="F3573" s="784"/>
      <c r="G3573" s="784"/>
      <c r="H3573" s="784"/>
      <c r="I3573" s="34">
        <v>4</v>
      </c>
      <c r="J3573" s="26"/>
    </row>
    <row r="3574" spans="1:10">
      <c r="A3574" s="208">
        <v>34</v>
      </c>
      <c r="B3574" s="209" t="s">
        <v>114</v>
      </c>
      <c r="C3574" s="182">
        <f t="shared" ref="C3574" si="3499">C3575</f>
        <v>10353</v>
      </c>
      <c r="D3574" s="32">
        <v>10353</v>
      </c>
      <c r="F3574" s="32">
        <f t="shared" ref="F3574:H3574" si="3500">F3575</f>
        <v>0</v>
      </c>
      <c r="G3574" s="32">
        <f t="shared" si="3500"/>
        <v>0</v>
      </c>
      <c r="H3574" s="32">
        <f t="shared" si="3500"/>
        <v>0</v>
      </c>
      <c r="I3574" s="34">
        <v>2</v>
      </c>
      <c r="J3574" s="26"/>
    </row>
    <row r="3575" spans="1:10">
      <c r="A3575" s="210">
        <v>343</v>
      </c>
      <c r="B3575" s="211" t="s">
        <v>115</v>
      </c>
      <c r="C3575" s="30">
        <f t="shared" ref="C3575" si="3501">SUM(C3576:C3578)</f>
        <v>10353</v>
      </c>
      <c r="D3575" s="30">
        <v>10353</v>
      </c>
      <c r="F3575" s="30">
        <f t="shared" ref="F3575:G3575" si="3502">SUM(F3576:F3578)</f>
        <v>0</v>
      </c>
      <c r="G3575" s="30">
        <f t="shared" si="3502"/>
        <v>0</v>
      </c>
      <c r="H3575" s="30">
        <f t="shared" ref="H3575" si="3503">SUM(H3576:H3578)</f>
        <v>0</v>
      </c>
      <c r="I3575" s="34">
        <v>3</v>
      </c>
      <c r="J3575" s="26"/>
    </row>
    <row r="3576" spans="1:10">
      <c r="A3576" s="212">
        <v>3431</v>
      </c>
      <c r="B3576" s="213" t="s">
        <v>116</v>
      </c>
      <c r="C3576" s="29">
        <v>9291</v>
      </c>
      <c r="D3576" s="175">
        <v>9291</v>
      </c>
      <c r="F3576" s="175"/>
      <c r="G3576" s="175"/>
      <c r="H3576" s="175"/>
      <c r="I3576" s="34">
        <v>4</v>
      </c>
      <c r="J3576" s="26"/>
    </row>
    <row r="3577" spans="1:10">
      <c r="A3577" s="212">
        <v>3433</v>
      </c>
      <c r="B3577" s="213" t="s">
        <v>117</v>
      </c>
      <c r="C3577" s="29">
        <v>531</v>
      </c>
      <c r="D3577" s="175">
        <v>531</v>
      </c>
      <c r="F3577" s="175"/>
      <c r="G3577" s="175"/>
      <c r="H3577" s="175"/>
      <c r="I3577" s="34">
        <v>4</v>
      </c>
      <c r="J3577" s="26"/>
    </row>
    <row r="3578" spans="1:10">
      <c r="A3578" s="212">
        <v>3434</v>
      </c>
      <c r="B3578" s="213" t="s">
        <v>118</v>
      </c>
      <c r="C3578" s="29">
        <v>531</v>
      </c>
      <c r="D3578" s="175">
        <v>531</v>
      </c>
      <c r="F3578" s="175"/>
      <c r="G3578" s="175"/>
      <c r="H3578" s="175"/>
      <c r="I3578" s="34">
        <v>4</v>
      </c>
      <c r="J3578" s="26"/>
    </row>
    <row r="3579" spans="1:10">
      <c r="A3579" s="208">
        <v>38</v>
      </c>
      <c r="B3579" s="209" t="s">
        <v>11</v>
      </c>
      <c r="C3579" s="182">
        <f t="shared" ref="C3579:C3580" si="3504">C3580</f>
        <v>1327</v>
      </c>
      <c r="D3579" s="32">
        <v>1327</v>
      </c>
      <c r="F3579" s="32">
        <f t="shared" ref="F3579:H3580" si="3505">F3580</f>
        <v>0</v>
      </c>
      <c r="G3579" s="32">
        <f t="shared" si="3505"/>
        <v>0</v>
      </c>
      <c r="H3579" s="32">
        <f t="shared" si="3505"/>
        <v>0</v>
      </c>
      <c r="I3579" s="34">
        <v>2</v>
      </c>
      <c r="J3579" s="26"/>
    </row>
    <row r="3580" spans="1:10">
      <c r="A3580" s="210">
        <v>383</v>
      </c>
      <c r="B3580" s="211" t="s">
        <v>121</v>
      </c>
      <c r="C3580" s="30">
        <f t="shared" si="3504"/>
        <v>1327</v>
      </c>
      <c r="D3580" s="30">
        <v>1327</v>
      </c>
      <c r="F3580" s="30">
        <f t="shared" si="3505"/>
        <v>0</v>
      </c>
      <c r="G3580" s="30">
        <f t="shared" si="3505"/>
        <v>0</v>
      </c>
      <c r="H3580" s="30">
        <f t="shared" si="3505"/>
        <v>0</v>
      </c>
      <c r="I3580" s="34">
        <v>3</v>
      </c>
      <c r="J3580" s="26"/>
    </row>
    <row r="3581" spans="1:10">
      <c r="A3581" s="212">
        <v>3834</v>
      </c>
      <c r="B3581" s="213" t="s">
        <v>123</v>
      </c>
      <c r="C3581" s="29">
        <v>1327</v>
      </c>
      <c r="D3581" s="175">
        <v>1327</v>
      </c>
      <c r="F3581" s="175"/>
      <c r="G3581" s="175"/>
      <c r="H3581" s="175"/>
      <c r="I3581" s="34">
        <v>4</v>
      </c>
      <c r="J3581" s="26"/>
    </row>
    <row r="3582" spans="1:10" ht="28.5">
      <c r="A3582" s="208">
        <v>41</v>
      </c>
      <c r="B3582" s="209" t="s">
        <v>70</v>
      </c>
      <c r="C3582" s="182">
        <f t="shared" ref="C3582:C3583" si="3506">C3583</f>
        <v>0</v>
      </c>
      <c r="D3582" s="32">
        <v>0</v>
      </c>
      <c r="F3582" s="32">
        <f t="shared" ref="F3582:H3583" si="3507">F3583</f>
        <v>0</v>
      </c>
      <c r="G3582" s="32">
        <f t="shared" si="3507"/>
        <v>0</v>
      </c>
      <c r="H3582" s="32">
        <f t="shared" si="3507"/>
        <v>0</v>
      </c>
      <c r="I3582" s="34">
        <v>2</v>
      </c>
      <c r="J3582" s="26"/>
    </row>
    <row r="3583" spans="1:10">
      <c r="A3583" s="210">
        <v>412</v>
      </c>
      <c r="B3583" s="211" t="s">
        <v>71</v>
      </c>
      <c r="C3583" s="30">
        <f t="shared" si="3506"/>
        <v>0</v>
      </c>
      <c r="D3583" s="30">
        <v>0</v>
      </c>
      <c r="F3583" s="30">
        <f t="shared" si="3507"/>
        <v>0</v>
      </c>
      <c r="G3583" s="30">
        <f t="shared" si="3507"/>
        <v>0</v>
      </c>
      <c r="H3583" s="30">
        <f t="shared" si="3507"/>
        <v>0</v>
      </c>
      <c r="I3583" s="34">
        <v>3</v>
      </c>
      <c r="J3583" s="26"/>
    </row>
    <row r="3584" spans="1:10">
      <c r="A3584" s="212">
        <v>4123</v>
      </c>
      <c r="B3584" s="216" t="s">
        <v>72</v>
      </c>
      <c r="C3584" s="29"/>
      <c r="D3584" s="175">
        <v>0</v>
      </c>
      <c r="F3584" s="175"/>
      <c r="G3584" s="175"/>
      <c r="H3584" s="175"/>
      <c r="I3584" s="34">
        <v>4</v>
      </c>
      <c r="J3584" s="26"/>
    </row>
    <row r="3585" spans="1:10" ht="28.5">
      <c r="A3585" s="208">
        <v>42</v>
      </c>
      <c r="B3585" s="209" t="s">
        <v>30</v>
      </c>
      <c r="C3585" s="182">
        <f t="shared" ref="C3585" si="3508">C3586+C3588</f>
        <v>0</v>
      </c>
      <c r="D3585" s="32">
        <v>0</v>
      </c>
      <c r="F3585" s="32">
        <f t="shared" ref="F3585:G3585" si="3509">F3586+F3588</f>
        <v>0</v>
      </c>
      <c r="G3585" s="32">
        <f t="shared" si="3509"/>
        <v>0</v>
      </c>
      <c r="H3585" s="32">
        <f t="shared" ref="H3585" si="3510">H3586+H3588</f>
        <v>0</v>
      </c>
      <c r="I3585" s="34">
        <v>2</v>
      </c>
      <c r="J3585" s="26"/>
    </row>
    <row r="3586" spans="1:10">
      <c r="A3586" s="210">
        <v>421</v>
      </c>
      <c r="B3586" s="211" t="s">
        <v>96</v>
      </c>
      <c r="C3586" s="30">
        <f t="shared" ref="C3586" si="3511">C3587</f>
        <v>0</v>
      </c>
      <c r="D3586" s="30">
        <v>0</v>
      </c>
      <c r="F3586" s="30">
        <f t="shared" ref="F3586:H3586" si="3512">F3587</f>
        <v>0</v>
      </c>
      <c r="G3586" s="30">
        <f t="shared" si="3512"/>
        <v>0</v>
      </c>
      <c r="H3586" s="30">
        <f t="shared" si="3512"/>
        <v>0</v>
      </c>
      <c r="I3586" s="34">
        <v>3</v>
      </c>
      <c r="J3586" s="26"/>
    </row>
    <row r="3587" spans="1:10">
      <c r="A3587" s="212">
        <v>4212</v>
      </c>
      <c r="B3587" s="216" t="s">
        <v>97</v>
      </c>
      <c r="C3587" s="29"/>
      <c r="D3587" s="175">
        <v>0</v>
      </c>
      <c r="F3587" s="175"/>
      <c r="G3587" s="175"/>
      <c r="H3587" s="175"/>
      <c r="I3587" s="34">
        <v>4</v>
      </c>
      <c r="J3587" s="26"/>
    </row>
    <row r="3588" spans="1:10">
      <c r="A3588" s="210">
        <v>422</v>
      </c>
      <c r="B3588" s="211" t="s">
        <v>57</v>
      </c>
      <c r="C3588" s="30">
        <f t="shared" ref="C3588" si="3513">SUM(C3589:C3592)</f>
        <v>0</v>
      </c>
      <c r="D3588" s="30">
        <v>0</v>
      </c>
      <c r="F3588" s="30">
        <f t="shared" ref="F3588:G3588" si="3514">SUM(F3589:F3592)</f>
        <v>0</v>
      </c>
      <c r="G3588" s="30">
        <f t="shared" si="3514"/>
        <v>0</v>
      </c>
      <c r="H3588" s="30">
        <f t="shared" ref="H3588" si="3515">SUM(H3589:H3592)</f>
        <v>0</v>
      </c>
      <c r="I3588" s="34">
        <v>3</v>
      </c>
      <c r="J3588" s="26"/>
    </row>
    <row r="3589" spans="1:10">
      <c r="A3589" s="212">
        <v>4221</v>
      </c>
      <c r="B3589" s="216" t="s">
        <v>65</v>
      </c>
      <c r="C3589" s="29"/>
      <c r="D3589" s="175">
        <v>0</v>
      </c>
      <c r="F3589" s="175"/>
      <c r="G3589" s="175"/>
      <c r="H3589" s="175"/>
      <c r="I3589" s="34">
        <v>4</v>
      </c>
      <c r="J3589" s="26"/>
    </row>
    <row r="3590" spans="1:10">
      <c r="A3590" s="212">
        <v>4222</v>
      </c>
      <c r="B3590" s="216" t="s">
        <v>73</v>
      </c>
      <c r="C3590" s="29"/>
      <c r="D3590" s="175">
        <v>0</v>
      </c>
      <c r="F3590" s="175"/>
      <c r="G3590" s="175"/>
      <c r="H3590" s="175"/>
      <c r="I3590" s="34">
        <v>4</v>
      </c>
      <c r="J3590" s="26"/>
    </row>
    <row r="3591" spans="1:10">
      <c r="A3591" s="212">
        <v>4224</v>
      </c>
      <c r="B3591" s="216" t="s">
        <v>58</v>
      </c>
      <c r="C3591" s="29"/>
      <c r="D3591" s="175">
        <v>0</v>
      </c>
      <c r="F3591" s="175"/>
      <c r="G3591" s="175"/>
      <c r="H3591" s="175"/>
      <c r="I3591" s="34">
        <v>4</v>
      </c>
      <c r="J3591" s="26"/>
    </row>
    <row r="3592" spans="1:10">
      <c r="A3592" s="212">
        <v>4227</v>
      </c>
      <c r="B3592" s="216" t="s">
        <v>88</v>
      </c>
      <c r="C3592" s="29"/>
      <c r="D3592" s="175">
        <v>0</v>
      </c>
      <c r="F3592" s="175"/>
      <c r="G3592" s="175"/>
      <c r="H3592" s="175"/>
      <c r="I3592" s="34">
        <v>4</v>
      </c>
      <c r="J3592" s="26"/>
    </row>
    <row r="3593" spans="1:10">
      <c r="A3593" s="210">
        <v>423</v>
      </c>
      <c r="B3593" s="211" t="s">
        <v>98</v>
      </c>
      <c r="C3593" s="30">
        <f t="shared" ref="C3593" si="3516">C3594</f>
        <v>0</v>
      </c>
      <c r="D3593" s="30">
        <v>0</v>
      </c>
      <c r="F3593" s="30">
        <f t="shared" ref="F3593:H3593" si="3517">F3594</f>
        <v>0</v>
      </c>
      <c r="G3593" s="30">
        <f t="shared" si="3517"/>
        <v>0</v>
      </c>
      <c r="H3593" s="30">
        <f t="shared" si="3517"/>
        <v>0</v>
      </c>
      <c r="I3593" s="34">
        <v>3</v>
      </c>
      <c r="J3593" s="26"/>
    </row>
    <row r="3594" spans="1:10">
      <c r="A3594" s="212">
        <v>4231</v>
      </c>
      <c r="B3594" s="216" t="s">
        <v>106</v>
      </c>
      <c r="C3594" s="29"/>
      <c r="D3594" s="175">
        <v>0</v>
      </c>
      <c r="F3594" s="175"/>
      <c r="G3594" s="175"/>
      <c r="H3594" s="175"/>
      <c r="I3594" s="34">
        <v>4</v>
      </c>
      <c r="J3594" s="26"/>
    </row>
    <row r="3595" spans="1:10">
      <c r="A3595" s="210">
        <v>426</v>
      </c>
      <c r="B3595" s="211" t="s">
        <v>31</v>
      </c>
      <c r="C3595" s="30">
        <f t="shared" ref="C3595" si="3518">C3596</f>
        <v>0</v>
      </c>
      <c r="D3595" s="30">
        <v>0</v>
      </c>
      <c r="F3595" s="30">
        <f t="shared" ref="F3595:H3595" si="3519">F3596</f>
        <v>0</v>
      </c>
      <c r="G3595" s="30">
        <f t="shared" si="3519"/>
        <v>0</v>
      </c>
      <c r="H3595" s="30">
        <f t="shared" si="3519"/>
        <v>0</v>
      </c>
      <c r="I3595" s="34">
        <v>3</v>
      </c>
      <c r="J3595" s="26"/>
    </row>
    <row r="3596" spans="1:10">
      <c r="A3596" s="212">
        <v>4262</v>
      </c>
      <c r="B3596" s="216" t="s">
        <v>32</v>
      </c>
      <c r="C3596" s="29"/>
      <c r="D3596" s="175">
        <v>0</v>
      </c>
      <c r="F3596" s="175"/>
      <c r="G3596" s="175"/>
      <c r="H3596" s="175"/>
      <c r="I3596" s="34">
        <v>4</v>
      </c>
      <c r="J3596" s="26"/>
    </row>
    <row r="3597" spans="1:10" ht="28.5">
      <c r="A3597" s="208">
        <v>54</v>
      </c>
      <c r="B3597" s="209" t="s">
        <v>160</v>
      </c>
      <c r="C3597" s="182">
        <f t="shared" ref="C3597:C3598" si="3520">C3598</f>
        <v>0</v>
      </c>
      <c r="D3597" s="32">
        <v>0</v>
      </c>
      <c r="F3597" s="32">
        <f t="shared" ref="F3597:H3598" si="3521">F3598</f>
        <v>0</v>
      </c>
      <c r="G3597" s="32">
        <f t="shared" si="3521"/>
        <v>0</v>
      </c>
      <c r="H3597" s="32">
        <f t="shared" si="3521"/>
        <v>0</v>
      </c>
      <c r="I3597" s="34">
        <v>2</v>
      </c>
      <c r="J3597" s="26"/>
    </row>
    <row r="3598" spans="1:10" ht="42.75">
      <c r="A3598" s="210">
        <v>544</v>
      </c>
      <c r="B3598" s="211" t="s">
        <v>161</v>
      </c>
      <c r="C3598" s="30">
        <f t="shared" si="3520"/>
        <v>0</v>
      </c>
      <c r="D3598" s="30">
        <v>0</v>
      </c>
      <c r="F3598" s="30">
        <f t="shared" si="3521"/>
        <v>0</v>
      </c>
      <c r="G3598" s="30">
        <f t="shared" si="3521"/>
        <v>0</v>
      </c>
      <c r="H3598" s="30">
        <f t="shared" si="3521"/>
        <v>0</v>
      </c>
      <c r="I3598" s="34">
        <v>3</v>
      </c>
      <c r="J3598" s="26"/>
    </row>
    <row r="3599" spans="1:10" ht="42.75">
      <c r="A3599" s="212">
        <v>5445</v>
      </c>
      <c r="B3599" s="216" t="s">
        <v>162</v>
      </c>
      <c r="C3599" s="29"/>
      <c r="D3599" s="175">
        <v>0</v>
      </c>
      <c r="F3599" s="175"/>
      <c r="G3599" s="175"/>
      <c r="H3599" s="175"/>
      <c r="I3599" s="34">
        <v>4</v>
      </c>
      <c r="J3599" s="26"/>
    </row>
    <row r="3600" spans="1:10" ht="15">
      <c r="A3600" s="206">
        <v>43</v>
      </c>
      <c r="B3600" s="207" t="s">
        <v>40</v>
      </c>
      <c r="C3600" s="375">
        <f t="shared" ref="C3600" si="3522">C3601+C3611+C3636</f>
        <v>38962771</v>
      </c>
      <c r="D3600" s="375">
        <v>39059827</v>
      </c>
      <c r="F3600" s="375">
        <f t="shared" ref="F3600:G3600" si="3523">F3601+F3611+F3636</f>
        <v>0</v>
      </c>
      <c r="G3600" s="375">
        <f t="shared" si="3523"/>
        <v>0</v>
      </c>
      <c r="H3600" s="375">
        <f t="shared" ref="H3600" si="3524">H3601+H3611+H3636</f>
        <v>0</v>
      </c>
      <c r="I3600" s="34" t="s">
        <v>41</v>
      </c>
      <c r="J3600" s="26"/>
    </row>
    <row r="3601" spans="1:10">
      <c r="A3601" s="208">
        <v>31</v>
      </c>
      <c r="B3601" s="209" t="s">
        <v>44</v>
      </c>
      <c r="C3601" s="182">
        <f t="shared" ref="C3601" si="3525">C3602+C3606+C3608</f>
        <v>23607524</v>
      </c>
      <c r="D3601" s="32">
        <v>23629580</v>
      </c>
      <c r="F3601" s="32">
        <f t="shared" ref="F3601:G3601" si="3526">F3602+F3606+F3608</f>
        <v>0</v>
      </c>
      <c r="G3601" s="32">
        <f t="shared" si="3526"/>
        <v>0</v>
      </c>
      <c r="H3601" s="32">
        <f t="shared" ref="H3601" si="3527">H3602+H3606+H3608</f>
        <v>0</v>
      </c>
      <c r="I3601" s="34">
        <v>2</v>
      </c>
      <c r="J3601" s="26"/>
    </row>
    <row r="3602" spans="1:10">
      <c r="A3602" s="210">
        <v>311</v>
      </c>
      <c r="B3602" s="211" t="s">
        <v>45</v>
      </c>
      <c r="C3602" s="30">
        <f t="shared" ref="C3602" si="3528">SUM(C3603:C3605)</f>
        <v>20380044</v>
      </c>
      <c r="D3602" s="30">
        <v>20380044</v>
      </c>
      <c r="F3602" s="30">
        <f t="shared" ref="F3602:G3602" si="3529">SUM(F3603:F3605)</f>
        <v>0</v>
      </c>
      <c r="G3602" s="30">
        <f t="shared" si="3529"/>
        <v>0</v>
      </c>
      <c r="H3602" s="30">
        <f t="shared" ref="H3602" si="3530">SUM(H3603:H3605)</f>
        <v>0</v>
      </c>
      <c r="I3602" s="34">
        <v>3</v>
      </c>
      <c r="J3602" s="26"/>
    </row>
    <row r="3603" spans="1:10">
      <c r="A3603" s="212">
        <v>3111</v>
      </c>
      <c r="B3603" s="213" t="s">
        <v>46</v>
      </c>
      <c r="C3603" s="29">
        <v>17841985</v>
      </c>
      <c r="D3603" s="175">
        <v>17841985</v>
      </c>
      <c r="F3603" s="175"/>
      <c r="G3603" s="175"/>
      <c r="H3603" s="175"/>
      <c r="I3603" s="34">
        <v>4</v>
      </c>
      <c r="J3603" s="26"/>
    </row>
    <row r="3604" spans="1:10">
      <c r="A3604" s="212">
        <v>3113</v>
      </c>
      <c r="B3604" s="213" t="s">
        <v>66</v>
      </c>
      <c r="C3604" s="29">
        <v>1822566</v>
      </c>
      <c r="D3604" s="175">
        <v>1822566</v>
      </c>
      <c r="F3604" s="175"/>
      <c r="G3604" s="175"/>
      <c r="H3604" s="175"/>
      <c r="I3604" s="34">
        <v>4</v>
      </c>
      <c r="J3604" s="26"/>
    </row>
    <row r="3605" spans="1:10">
      <c r="A3605" s="12">
        <v>3114</v>
      </c>
      <c r="B3605" s="13" t="s">
        <v>47</v>
      </c>
      <c r="C3605" s="241">
        <v>715493</v>
      </c>
      <c r="D3605" s="175">
        <v>715493</v>
      </c>
      <c r="F3605" s="633"/>
      <c r="G3605" s="633"/>
      <c r="H3605" s="633"/>
      <c r="I3605" s="34">
        <v>4</v>
      </c>
      <c r="J3605" s="26"/>
    </row>
    <row r="3606" spans="1:10">
      <c r="A3606" s="210">
        <v>312</v>
      </c>
      <c r="B3606" s="211" t="s">
        <v>67</v>
      </c>
      <c r="C3606" s="30">
        <f t="shared" ref="C3606" si="3531">C3607</f>
        <v>364988</v>
      </c>
      <c r="D3606" s="30">
        <v>387044</v>
      </c>
      <c r="F3606" s="30">
        <f t="shared" ref="F3606:H3606" si="3532">F3607</f>
        <v>0</v>
      </c>
      <c r="G3606" s="30">
        <f t="shared" si="3532"/>
        <v>0</v>
      </c>
      <c r="H3606" s="30">
        <f t="shared" si="3532"/>
        <v>0</v>
      </c>
      <c r="I3606" s="34">
        <v>3</v>
      </c>
      <c r="J3606" s="26"/>
    </row>
    <row r="3607" spans="1:10">
      <c r="A3607" s="212">
        <v>3121</v>
      </c>
      <c r="B3607" s="213" t="s">
        <v>67</v>
      </c>
      <c r="C3607" s="29">
        <v>364988</v>
      </c>
      <c r="D3607" s="175">
        <v>387044</v>
      </c>
      <c r="F3607" s="175"/>
      <c r="G3607" s="175"/>
      <c r="H3607" s="175"/>
      <c r="I3607" s="34">
        <v>4</v>
      </c>
      <c r="J3607" s="26"/>
    </row>
    <row r="3608" spans="1:10">
      <c r="A3608" s="210">
        <v>313</v>
      </c>
      <c r="B3608" s="211" t="s">
        <v>48</v>
      </c>
      <c r="C3608" s="30">
        <f t="shared" ref="C3608" si="3533">SUM(C3609:C3610)</f>
        <v>2862492</v>
      </c>
      <c r="D3608" s="30">
        <v>2862492</v>
      </c>
      <c r="F3608" s="30">
        <f t="shared" ref="F3608:G3608" si="3534">SUM(F3609:F3610)</f>
        <v>0</v>
      </c>
      <c r="G3608" s="30">
        <f t="shared" si="3534"/>
        <v>0</v>
      </c>
      <c r="H3608" s="30">
        <f t="shared" ref="H3608" si="3535">SUM(H3609:H3610)</f>
        <v>0</v>
      </c>
      <c r="I3608" s="34">
        <v>3</v>
      </c>
      <c r="J3608" s="26"/>
    </row>
    <row r="3609" spans="1:10">
      <c r="A3609" s="212">
        <v>3132</v>
      </c>
      <c r="B3609" s="213" t="s">
        <v>49</v>
      </c>
      <c r="C3609" s="29">
        <v>2860501</v>
      </c>
      <c r="D3609" s="175">
        <v>2860501</v>
      </c>
      <c r="F3609" s="175"/>
      <c r="G3609" s="175"/>
      <c r="H3609" s="175"/>
      <c r="I3609" s="34">
        <v>4</v>
      </c>
      <c r="J3609" s="26"/>
    </row>
    <row r="3610" spans="1:10" ht="28.5">
      <c r="A3610" s="212">
        <v>3133</v>
      </c>
      <c r="B3610" s="213" t="s">
        <v>119</v>
      </c>
      <c r="C3610" s="29">
        <v>1991</v>
      </c>
      <c r="D3610" s="175">
        <v>1991</v>
      </c>
      <c r="F3610" s="175"/>
      <c r="G3610" s="175"/>
      <c r="H3610" s="175"/>
      <c r="I3610" s="34">
        <v>4</v>
      </c>
      <c r="J3610" s="26"/>
    </row>
    <row r="3611" spans="1:10">
      <c r="A3611" s="208">
        <v>32</v>
      </c>
      <c r="B3611" s="209" t="s">
        <v>16</v>
      </c>
      <c r="C3611" s="182">
        <f t="shared" ref="C3611" si="3536">C3612+C3617+C3624+C3632</f>
        <v>15355247</v>
      </c>
      <c r="D3611" s="32">
        <v>15355247</v>
      </c>
      <c r="F3611" s="32">
        <f t="shared" ref="F3611:G3611" si="3537">F3612+F3617+F3624+F3632</f>
        <v>0</v>
      </c>
      <c r="G3611" s="32">
        <f t="shared" si="3537"/>
        <v>0</v>
      </c>
      <c r="H3611" s="32">
        <f t="shared" ref="H3611" si="3538">H3612+H3617+H3624+H3632</f>
        <v>0</v>
      </c>
      <c r="I3611" s="34">
        <v>2</v>
      </c>
      <c r="J3611" s="26"/>
    </row>
    <row r="3612" spans="1:10">
      <c r="A3612" s="210">
        <v>321</v>
      </c>
      <c r="B3612" s="211" t="s">
        <v>27</v>
      </c>
      <c r="C3612" s="30">
        <f t="shared" ref="C3612" si="3539">SUM(C3613:C3616)</f>
        <v>564341</v>
      </c>
      <c r="D3612" s="30">
        <v>564341</v>
      </c>
      <c r="F3612" s="30">
        <f t="shared" ref="F3612:G3612" si="3540">SUM(F3613:F3616)</f>
        <v>0</v>
      </c>
      <c r="G3612" s="30">
        <f t="shared" si="3540"/>
        <v>0</v>
      </c>
      <c r="H3612" s="30">
        <f t="shared" ref="H3612" si="3541">SUM(H3613:H3616)</f>
        <v>0</v>
      </c>
      <c r="I3612" s="34">
        <v>3</v>
      </c>
      <c r="J3612" s="26"/>
    </row>
    <row r="3613" spans="1:10">
      <c r="A3613" s="212">
        <v>3211</v>
      </c>
      <c r="B3613" s="213" t="s">
        <v>28</v>
      </c>
      <c r="C3613" s="29">
        <v>1327</v>
      </c>
      <c r="D3613" s="175">
        <v>1327</v>
      </c>
      <c r="F3613" s="175"/>
      <c r="G3613" s="175"/>
      <c r="H3613" s="175"/>
      <c r="I3613" s="34">
        <v>4</v>
      </c>
      <c r="J3613" s="26"/>
    </row>
    <row r="3614" spans="1:10" ht="28.5">
      <c r="A3614" s="212">
        <v>3212</v>
      </c>
      <c r="B3614" s="213" t="s">
        <v>50</v>
      </c>
      <c r="C3614" s="29">
        <v>557706</v>
      </c>
      <c r="D3614" s="175">
        <v>557706</v>
      </c>
      <c r="F3614" s="175"/>
      <c r="G3614" s="175"/>
      <c r="H3614" s="175"/>
      <c r="I3614" s="34">
        <v>4</v>
      </c>
      <c r="J3614" s="26"/>
    </row>
    <row r="3615" spans="1:10">
      <c r="A3615" s="212">
        <v>3213</v>
      </c>
      <c r="B3615" s="213" t="s">
        <v>54</v>
      </c>
      <c r="C3615" s="29">
        <v>2654</v>
      </c>
      <c r="D3615" s="175">
        <v>2654</v>
      </c>
      <c r="F3615" s="175"/>
      <c r="G3615" s="175"/>
      <c r="H3615" s="175"/>
      <c r="I3615" s="34">
        <v>4</v>
      </c>
      <c r="J3615" s="26"/>
    </row>
    <row r="3616" spans="1:10">
      <c r="A3616" s="212">
        <v>3214</v>
      </c>
      <c r="B3616" s="213" t="s">
        <v>108</v>
      </c>
      <c r="C3616" s="29">
        <v>2654</v>
      </c>
      <c r="D3616" s="175">
        <v>2654</v>
      </c>
      <c r="F3616" s="175"/>
      <c r="G3616" s="175"/>
      <c r="H3616" s="175"/>
      <c r="I3616" s="34">
        <v>4</v>
      </c>
      <c r="J3616" s="26"/>
    </row>
    <row r="3617" spans="1:10">
      <c r="A3617" s="210">
        <v>322</v>
      </c>
      <c r="B3617" s="211" t="s">
        <v>42</v>
      </c>
      <c r="C3617" s="30">
        <f t="shared" ref="C3617" si="3542">SUM(C3618:C3623)</f>
        <v>13611208</v>
      </c>
      <c r="D3617" s="30">
        <v>13611208</v>
      </c>
      <c r="F3617" s="30">
        <f t="shared" ref="F3617:G3617" si="3543">SUM(F3618:F3623)</f>
        <v>0</v>
      </c>
      <c r="G3617" s="30">
        <f t="shared" si="3543"/>
        <v>0</v>
      </c>
      <c r="H3617" s="30">
        <f t="shared" ref="H3617" si="3544">SUM(H3618:H3623)</f>
        <v>0</v>
      </c>
      <c r="I3617" s="34">
        <v>3</v>
      </c>
      <c r="J3617" s="26"/>
    </row>
    <row r="3618" spans="1:10">
      <c r="A3618" s="212">
        <v>3221</v>
      </c>
      <c r="B3618" s="213" t="s">
        <v>43</v>
      </c>
      <c r="C3618" s="29">
        <v>186972</v>
      </c>
      <c r="D3618" s="175">
        <v>186972</v>
      </c>
      <c r="F3618" s="175"/>
      <c r="G3618" s="175"/>
      <c r="H3618" s="175"/>
      <c r="I3618" s="34">
        <v>4</v>
      </c>
      <c r="J3618" s="26"/>
    </row>
    <row r="3619" spans="1:10">
      <c r="A3619" s="212">
        <v>3222</v>
      </c>
      <c r="B3619" s="213" t="s">
        <v>91</v>
      </c>
      <c r="C3619" s="29">
        <v>12864345</v>
      </c>
      <c r="D3619" s="175">
        <v>12864345</v>
      </c>
      <c r="F3619" s="175"/>
      <c r="G3619" s="175"/>
      <c r="H3619" s="175"/>
      <c r="I3619" s="34">
        <v>4</v>
      </c>
      <c r="J3619" s="26"/>
    </row>
    <row r="3620" spans="1:10">
      <c r="A3620" s="212">
        <v>3223</v>
      </c>
      <c r="B3620" s="213" t="s">
        <v>109</v>
      </c>
      <c r="C3620" s="29">
        <v>513214</v>
      </c>
      <c r="D3620" s="175">
        <v>513214</v>
      </c>
      <c r="F3620" s="175"/>
      <c r="G3620" s="175"/>
      <c r="H3620" s="175"/>
      <c r="I3620" s="34">
        <v>4</v>
      </c>
      <c r="J3620" s="26"/>
    </row>
    <row r="3621" spans="1:10" ht="28.5">
      <c r="A3621" s="212">
        <v>3224</v>
      </c>
      <c r="B3621" s="213" t="s">
        <v>110</v>
      </c>
      <c r="C3621" s="29">
        <v>32297</v>
      </c>
      <c r="D3621" s="175">
        <v>32297</v>
      </c>
      <c r="F3621" s="175"/>
      <c r="G3621" s="175"/>
      <c r="H3621" s="175"/>
      <c r="I3621" s="34">
        <v>4</v>
      </c>
      <c r="J3621" s="26"/>
    </row>
    <row r="3622" spans="1:10">
      <c r="A3622" s="212">
        <v>3225</v>
      </c>
      <c r="B3622" s="213" t="s">
        <v>92</v>
      </c>
      <c r="C3622" s="29">
        <v>5229</v>
      </c>
      <c r="D3622" s="175">
        <v>5229</v>
      </c>
      <c r="F3622" s="175"/>
      <c r="G3622" s="175"/>
      <c r="H3622" s="175"/>
      <c r="I3622" s="34">
        <v>4</v>
      </c>
      <c r="J3622" s="26"/>
    </row>
    <row r="3623" spans="1:10">
      <c r="A3623" s="212">
        <v>3227</v>
      </c>
      <c r="B3623" s="213" t="s">
        <v>93</v>
      </c>
      <c r="C3623" s="29">
        <v>9151</v>
      </c>
      <c r="D3623" s="175">
        <v>9151</v>
      </c>
      <c r="F3623" s="175"/>
      <c r="G3623" s="175"/>
      <c r="H3623" s="175"/>
      <c r="I3623" s="34">
        <v>4</v>
      </c>
      <c r="J3623" s="26"/>
    </row>
    <row r="3624" spans="1:10">
      <c r="A3624" s="210">
        <v>323</v>
      </c>
      <c r="B3624" s="211" t="s">
        <v>17</v>
      </c>
      <c r="C3624" s="30">
        <f t="shared" ref="C3624" si="3545">SUM(C3625:C3631)</f>
        <v>1149835</v>
      </c>
      <c r="D3624" s="30">
        <v>1149835</v>
      </c>
      <c r="F3624" s="30">
        <f t="shared" ref="F3624:G3624" si="3546">SUM(F3625:F3631)</f>
        <v>0</v>
      </c>
      <c r="G3624" s="30">
        <f t="shared" si="3546"/>
        <v>0</v>
      </c>
      <c r="H3624" s="30">
        <f t="shared" ref="H3624" si="3547">SUM(H3625:H3631)</f>
        <v>0</v>
      </c>
      <c r="I3624" s="34">
        <v>3</v>
      </c>
      <c r="J3624" s="26"/>
    </row>
    <row r="3625" spans="1:10">
      <c r="A3625" s="212">
        <v>3231</v>
      </c>
      <c r="B3625" s="213" t="s">
        <v>18</v>
      </c>
      <c r="C3625" s="29">
        <v>51901</v>
      </c>
      <c r="D3625" s="175">
        <v>51901</v>
      </c>
      <c r="F3625" s="175"/>
      <c r="G3625" s="175"/>
      <c r="H3625" s="175"/>
      <c r="I3625" s="34">
        <v>4</v>
      </c>
      <c r="J3625" s="26"/>
    </row>
    <row r="3626" spans="1:10">
      <c r="A3626" s="212">
        <v>3232</v>
      </c>
      <c r="B3626" s="213" t="s">
        <v>105</v>
      </c>
      <c r="C3626" s="29">
        <v>523676</v>
      </c>
      <c r="D3626" s="175">
        <v>523676</v>
      </c>
      <c r="F3626" s="175"/>
      <c r="G3626" s="175"/>
      <c r="H3626" s="175"/>
      <c r="I3626" s="34">
        <v>4</v>
      </c>
      <c r="J3626" s="26"/>
    </row>
    <row r="3627" spans="1:10">
      <c r="A3627" s="212">
        <v>3234</v>
      </c>
      <c r="B3627" s="213" t="s">
        <v>111</v>
      </c>
      <c r="C3627" s="29">
        <v>485244</v>
      </c>
      <c r="D3627" s="175">
        <v>485244</v>
      </c>
      <c r="F3627" s="175"/>
      <c r="G3627" s="175"/>
      <c r="H3627" s="175"/>
      <c r="I3627" s="34">
        <v>4</v>
      </c>
      <c r="J3627" s="26"/>
    </row>
    <row r="3628" spans="1:10">
      <c r="A3628" s="212">
        <v>3235</v>
      </c>
      <c r="B3628" s="213" t="s">
        <v>68</v>
      </c>
      <c r="C3628" s="29">
        <v>10608</v>
      </c>
      <c r="D3628" s="175">
        <v>10608</v>
      </c>
      <c r="F3628" s="175"/>
      <c r="G3628" s="175"/>
      <c r="H3628" s="175"/>
      <c r="I3628" s="34">
        <v>4</v>
      </c>
      <c r="J3628" s="26"/>
    </row>
    <row r="3629" spans="1:10">
      <c r="A3629" s="212">
        <v>3236</v>
      </c>
      <c r="B3629" s="213" t="s">
        <v>56</v>
      </c>
      <c r="C3629" s="29">
        <v>10332</v>
      </c>
      <c r="D3629" s="175">
        <v>10332</v>
      </c>
      <c r="F3629" s="175"/>
      <c r="G3629" s="175"/>
      <c r="H3629" s="175"/>
      <c r="I3629" s="34">
        <v>4</v>
      </c>
      <c r="J3629" s="26"/>
    </row>
    <row r="3630" spans="1:10">
      <c r="A3630" s="212">
        <v>3238</v>
      </c>
      <c r="B3630" s="213" t="s">
        <v>51</v>
      </c>
      <c r="C3630" s="29"/>
      <c r="D3630" s="175">
        <v>0</v>
      </c>
      <c r="F3630" s="175"/>
      <c r="G3630" s="175"/>
      <c r="H3630" s="175"/>
      <c r="I3630" s="295">
        <v>4</v>
      </c>
      <c r="J3630" s="218"/>
    </row>
    <row r="3631" spans="1:10">
      <c r="A3631" s="212">
        <v>3239</v>
      </c>
      <c r="B3631" s="213" t="s">
        <v>21</v>
      </c>
      <c r="C3631" s="29">
        <v>68074</v>
      </c>
      <c r="D3631" s="175">
        <v>68074</v>
      </c>
      <c r="F3631" s="175"/>
      <c r="G3631" s="175"/>
      <c r="H3631" s="175"/>
      <c r="I3631" s="34">
        <v>4</v>
      </c>
      <c r="J3631" s="26"/>
    </row>
    <row r="3632" spans="1:10">
      <c r="A3632" s="210">
        <v>329</v>
      </c>
      <c r="B3632" s="211" t="s">
        <v>23</v>
      </c>
      <c r="C3632" s="30">
        <f t="shared" ref="C3632" si="3548">SUM(C3633:C3635)</f>
        <v>29863</v>
      </c>
      <c r="D3632" s="30">
        <v>29863</v>
      </c>
      <c r="F3632" s="30">
        <f t="shared" ref="F3632:G3632" si="3549">SUM(F3633:F3635)</f>
        <v>0</v>
      </c>
      <c r="G3632" s="30">
        <f t="shared" si="3549"/>
        <v>0</v>
      </c>
      <c r="H3632" s="30">
        <f t="shared" ref="H3632" si="3550">SUM(H3633:H3635)</f>
        <v>0</v>
      </c>
      <c r="I3632" s="34">
        <v>3</v>
      </c>
      <c r="J3632" s="26"/>
    </row>
    <row r="3633" spans="1:10">
      <c r="A3633" s="212">
        <v>3295</v>
      </c>
      <c r="B3633" s="213" t="s">
        <v>113</v>
      </c>
      <c r="C3633" s="29">
        <v>3318</v>
      </c>
      <c r="D3633" s="175">
        <v>3318</v>
      </c>
      <c r="F3633" s="175"/>
      <c r="G3633" s="175"/>
      <c r="H3633" s="175"/>
      <c r="I3633" s="34">
        <v>4</v>
      </c>
      <c r="J3633" s="26"/>
    </row>
    <row r="3634" spans="1:10">
      <c r="A3634" s="212">
        <v>3296</v>
      </c>
      <c r="B3634" s="213" t="s">
        <v>120</v>
      </c>
      <c r="C3634" s="29">
        <v>26545</v>
      </c>
      <c r="D3634" s="175">
        <v>26545</v>
      </c>
      <c r="F3634" s="175"/>
      <c r="G3634" s="175"/>
      <c r="H3634" s="175"/>
      <c r="I3634" s="34">
        <v>4</v>
      </c>
      <c r="J3634" s="26"/>
    </row>
    <row r="3635" spans="1:10">
      <c r="A3635" s="212">
        <v>3299</v>
      </c>
      <c r="B3635" s="213" t="s">
        <v>23</v>
      </c>
      <c r="C3635" s="29"/>
      <c r="D3635" s="175">
        <v>0</v>
      </c>
      <c r="F3635" s="175"/>
      <c r="G3635" s="175"/>
      <c r="H3635" s="175"/>
      <c r="I3635" s="34">
        <v>4</v>
      </c>
      <c r="J3635" s="26"/>
    </row>
    <row r="3636" spans="1:10">
      <c r="A3636" s="208">
        <v>34</v>
      </c>
      <c r="B3636" s="209" t="s">
        <v>114</v>
      </c>
      <c r="C3636" s="182">
        <f t="shared" ref="C3636:C3637" si="3551">C3637</f>
        <v>0</v>
      </c>
      <c r="D3636" s="32">
        <v>75000</v>
      </c>
      <c r="F3636" s="32">
        <f t="shared" ref="F3636:H3637" si="3552">F3637</f>
        <v>0</v>
      </c>
      <c r="G3636" s="32">
        <f t="shared" si="3552"/>
        <v>0</v>
      </c>
      <c r="H3636" s="32">
        <f t="shared" si="3552"/>
        <v>0</v>
      </c>
      <c r="I3636" s="34">
        <v>2</v>
      </c>
      <c r="J3636" s="26"/>
    </row>
    <row r="3637" spans="1:10">
      <c r="A3637" s="210">
        <v>343</v>
      </c>
      <c r="B3637" s="211" t="s">
        <v>115</v>
      </c>
      <c r="C3637" s="30">
        <f t="shared" si="3551"/>
        <v>0</v>
      </c>
      <c r="D3637" s="30">
        <v>75000</v>
      </c>
      <c r="F3637" s="30">
        <f t="shared" si="3552"/>
        <v>0</v>
      </c>
      <c r="G3637" s="30">
        <f t="shared" si="3552"/>
        <v>0</v>
      </c>
      <c r="H3637" s="30">
        <f t="shared" si="3552"/>
        <v>0</v>
      </c>
      <c r="I3637" s="34">
        <v>3</v>
      </c>
      <c r="J3637" s="26"/>
    </row>
    <row r="3638" spans="1:10">
      <c r="A3638" s="212">
        <v>3433</v>
      </c>
      <c r="B3638" s="216" t="s">
        <v>117</v>
      </c>
      <c r="C3638" s="29"/>
      <c r="D3638" s="175">
        <v>75000</v>
      </c>
      <c r="F3638" s="175"/>
      <c r="G3638" s="175"/>
      <c r="H3638" s="175"/>
      <c r="I3638" s="34">
        <v>4</v>
      </c>
      <c r="J3638" s="26"/>
    </row>
    <row r="3639" spans="1:10">
      <c r="A3639" s="206">
        <v>51</v>
      </c>
      <c r="B3639" s="207" t="s">
        <v>25</v>
      </c>
      <c r="C3639" s="31">
        <f t="shared" ref="C3639" si="3553">C3640+C3646</f>
        <v>0</v>
      </c>
      <c r="D3639" s="31">
        <v>25595</v>
      </c>
      <c r="F3639" s="31">
        <f t="shared" ref="F3639:G3639" si="3554">F3640+F3646</f>
        <v>0</v>
      </c>
      <c r="G3639" s="31">
        <f t="shared" si="3554"/>
        <v>0</v>
      </c>
      <c r="H3639" s="31">
        <f t="shared" ref="H3639" si="3555">H3640+H3646</f>
        <v>0</v>
      </c>
      <c r="I3639" s="34" t="s">
        <v>26</v>
      </c>
      <c r="J3639" s="26"/>
    </row>
    <row r="3640" spans="1:10">
      <c r="A3640" s="208">
        <v>31</v>
      </c>
      <c r="B3640" s="209" t="s">
        <v>44</v>
      </c>
      <c r="C3640" s="182">
        <f t="shared" ref="C3640" si="3556">C3641+C3643</f>
        <v>0</v>
      </c>
      <c r="D3640" s="32">
        <v>11500</v>
      </c>
      <c r="F3640" s="32">
        <f t="shared" ref="F3640:G3640" si="3557">F3641+F3643</f>
        <v>0</v>
      </c>
      <c r="G3640" s="32">
        <f t="shared" si="3557"/>
        <v>0</v>
      </c>
      <c r="H3640" s="32">
        <f t="shared" ref="H3640" si="3558">H3641+H3643</f>
        <v>0</v>
      </c>
      <c r="I3640" s="34">
        <v>2</v>
      </c>
      <c r="J3640" s="26"/>
    </row>
    <row r="3641" spans="1:10">
      <c r="A3641" s="210">
        <v>311</v>
      </c>
      <c r="B3641" s="211" t="s">
        <v>45</v>
      </c>
      <c r="C3641" s="30">
        <f t="shared" ref="C3641" si="3559">C3642</f>
        <v>0</v>
      </c>
      <c r="D3641" s="30">
        <v>10000</v>
      </c>
      <c r="F3641" s="30">
        <f t="shared" ref="F3641:H3641" si="3560">F3642</f>
        <v>0</v>
      </c>
      <c r="G3641" s="30">
        <f t="shared" si="3560"/>
        <v>0</v>
      </c>
      <c r="H3641" s="30">
        <f t="shared" si="3560"/>
        <v>0</v>
      </c>
      <c r="I3641" s="34">
        <v>3</v>
      </c>
      <c r="J3641" s="26"/>
    </row>
    <row r="3642" spans="1:10">
      <c r="A3642" s="212">
        <v>3111</v>
      </c>
      <c r="B3642" s="216" t="s">
        <v>46</v>
      </c>
      <c r="C3642" s="29"/>
      <c r="D3642" s="175">
        <v>10000</v>
      </c>
      <c r="F3642" s="175"/>
      <c r="G3642" s="175"/>
      <c r="H3642" s="175"/>
      <c r="I3642" s="34">
        <v>4</v>
      </c>
      <c r="J3642" s="26"/>
    </row>
    <row r="3643" spans="1:10">
      <c r="A3643" s="210">
        <v>313</v>
      </c>
      <c r="B3643" s="211" t="s">
        <v>48</v>
      </c>
      <c r="C3643" s="30">
        <f t="shared" ref="C3643" si="3561">SUM(C3644:C3645)</f>
        <v>0</v>
      </c>
      <c r="D3643" s="30">
        <v>1500</v>
      </c>
      <c r="F3643" s="30">
        <f t="shared" ref="F3643:G3643" si="3562">SUM(F3644:F3645)</f>
        <v>0</v>
      </c>
      <c r="G3643" s="30">
        <f t="shared" si="3562"/>
        <v>0</v>
      </c>
      <c r="H3643" s="30">
        <f t="shared" ref="H3643" si="3563">SUM(H3644:H3645)</f>
        <v>0</v>
      </c>
      <c r="I3643" s="34">
        <v>3</v>
      </c>
      <c r="J3643" s="26"/>
    </row>
    <row r="3644" spans="1:10">
      <c r="A3644" s="212">
        <v>3132</v>
      </c>
      <c r="B3644" s="216" t="s">
        <v>49</v>
      </c>
      <c r="C3644" s="29"/>
      <c r="D3644" s="175">
        <v>1500</v>
      </c>
      <c r="F3644" s="175"/>
      <c r="G3644" s="175"/>
      <c r="H3644" s="175"/>
      <c r="I3644" s="34">
        <v>4</v>
      </c>
      <c r="J3644" s="26"/>
    </row>
    <row r="3645" spans="1:10" ht="28.5">
      <c r="A3645" s="212">
        <v>3133</v>
      </c>
      <c r="B3645" s="216" t="s">
        <v>119</v>
      </c>
      <c r="C3645" s="29"/>
      <c r="D3645" s="175">
        <v>0</v>
      </c>
      <c r="F3645" s="175"/>
      <c r="G3645" s="175"/>
      <c r="H3645" s="175"/>
      <c r="I3645" s="34">
        <v>4</v>
      </c>
      <c r="J3645" s="26"/>
    </row>
    <row r="3646" spans="1:10">
      <c r="A3646" s="208">
        <v>32</v>
      </c>
      <c r="B3646" s="209" t="s">
        <v>16</v>
      </c>
      <c r="C3646" s="182">
        <f t="shared" ref="C3646" si="3564">C3647+C3651+C3655+C3658</f>
        <v>0</v>
      </c>
      <c r="D3646" s="32">
        <v>14095</v>
      </c>
      <c r="F3646" s="32">
        <f t="shared" ref="F3646:G3646" si="3565">F3647+F3651+F3655+F3658</f>
        <v>0</v>
      </c>
      <c r="G3646" s="32">
        <f t="shared" si="3565"/>
        <v>0</v>
      </c>
      <c r="H3646" s="32">
        <f t="shared" ref="H3646" si="3566">H3647+H3651+H3655+H3658</f>
        <v>0</v>
      </c>
      <c r="I3646" s="34">
        <v>2</v>
      </c>
      <c r="J3646" s="26"/>
    </row>
    <row r="3647" spans="1:10">
      <c r="A3647" s="210">
        <v>321</v>
      </c>
      <c r="B3647" s="211" t="s">
        <v>27</v>
      </c>
      <c r="C3647" s="30">
        <f t="shared" ref="C3647" si="3567">SUM(C3648:C3650)</f>
        <v>0</v>
      </c>
      <c r="D3647" s="30">
        <v>8120</v>
      </c>
      <c r="F3647" s="30">
        <f t="shared" ref="F3647:G3647" si="3568">SUM(F3648:F3650)</f>
        <v>0</v>
      </c>
      <c r="G3647" s="30">
        <f t="shared" si="3568"/>
        <v>0</v>
      </c>
      <c r="H3647" s="30">
        <f t="shared" ref="H3647" si="3569">SUM(H3648:H3650)</f>
        <v>0</v>
      </c>
      <c r="I3647" s="34">
        <v>3</v>
      </c>
      <c r="J3647" s="26"/>
    </row>
    <row r="3648" spans="1:10">
      <c r="A3648" s="212">
        <v>3211</v>
      </c>
      <c r="B3648" s="216" t="s">
        <v>28</v>
      </c>
      <c r="C3648" s="29"/>
      <c r="D3648" s="175">
        <v>8000</v>
      </c>
      <c r="F3648" s="175"/>
      <c r="G3648" s="175"/>
      <c r="H3648" s="175"/>
      <c r="I3648" s="34">
        <v>4</v>
      </c>
      <c r="J3648" s="26"/>
    </row>
    <row r="3649" spans="1:10" ht="28.5">
      <c r="A3649" s="212">
        <v>3212</v>
      </c>
      <c r="B3649" s="216" t="s">
        <v>50</v>
      </c>
      <c r="C3649" s="29"/>
      <c r="D3649" s="175">
        <v>120</v>
      </c>
      <c r="F3649" s="175"/>
      <c r="G3649" s="175"/>
      <c r="H3649" s="175"/>
      <c r="I3649" s="34">
        <v>4</v>
      </c>
      <c r="J3649" s="26"/>
    </row>
    <row r="3650" spans="1:10">
      <c r="A3650" s="212">
        <v>3213</v>
      </c>
      <c r="B3650" s="216" t="s">
        <v>54</v>
      </c>
      <c r="C3650" s="29"/>
      <c r="D3650" s="175">
        <v>0</v>
      </c>
      <c r="F3650" s="175"/>
      <c r="G3650" s="175"/>
      <c r="H3650" s="175"/>
      <c r="I3650" s="34">
        <v>4</v>
      </c>
      <c r="J3650" s="26"/>
    </row>
    <row r="3651" spans="1:10">
      <c r="A3651" s="210">
        <v>322</v>
      </c>
      <c r="B3651" s="211" t="s">
        <v>42</v>
      </c>
      <c r="C3651" s="30">
        <f t="shared" ref="C3651" si="3570">SUM(C3652:C3654)</f>
        <v>0</v>
      </c>
      <c r="D3651" s="30">
        <v>5000</v>
      </c>
      <c r="F3651" s="30">
        <f t="shared" ref="F3651:G3651" si="3571">SUM(F3652:F3654)</f>
        <v>0</v>
      </c>
      <c r="G3651" s="30">
        <f t="shared" si="3571"/>
        <v>0</v>
      </c>
      <c r="H3651" s="30">
        <f t="shared" ref="H3651" si="3572">SUM(H3652:H3654)</f>
        <v>0</v>
      </c>
      <c r="I3651" s="34">
        <v>3</v>
      </c>
      <c r="J3651" s="26"/>
    </row>
    <row r="3652" spans="1:10">
      <c r="A3652" s="212">
        <v>3221</v>
      </c>
      <c r="B3652" s="216" t="s">
        <v>43</v>
      </c>
      <c r="C3652" s="29"/>
      <c r="D3652" s="175">
        <v>0</v>
      </c>
      <c r="F3652" s="175"/>
      <c r="G3652" s="175"/>
      <c r="H3652" s="175"/>
      <c r="I3652" s="34">
        <v>4</v>
      </c>
      <c r="J3652" s="26"/>
    </row>
    <row r="3653" spans="1:10">
      <c r="A3653" s="212">
        <v>3222</v>
      </c>
      <c r="B3653" s="216" t="s">
        <v>91</v>
      </c>
      <c r="C3653" s="29"/>
      <c r="D3653" s="175">
        <v>5000</v>
      </c>
      <c r="F3653" s="175"/>
      <c r="G3653" s="175"/>
      <c r="H3653" s="175"/>
      <c r="I3653" s="34">
        <v>4</v>
      </c>
      <c r="J3653" s="26"/>
    </row>
    <row r="3654" spans="1:10">
      <c r="A3654" s="212">
        <v>3225</v>
      </c>
      <c r="B3654" s="216" t="s">
        <v>92</v>
      </c>
      <c r="C3654" s="29"/>
      <c r="D3654" s="175">
        <v>0</v>
      </c>
      <c r="F3654" s="175"/>
      <c r="G3654" s="175"/>
      <c r="H3654" s="175"/>
      <c r="I3654" s="34">
        <v>4</v>
      </c>
      <c r="J3654" s="26"/>
    </row>
    <row r="3655" spans="1:10">
      <c r="A3655" s="210">
        <v>323</v>
      </c>
      <c r="B3655" s="211" t="s">
        <v>17</v>
      </c>
      <c r="C3655" s="30">
        <f t="shared" ref="C3655" si="3573">SUM(C3656:C3657)</f>
        <v>0</v>
      </c>
      <c r="D3655" s="30">
        <v>855</v>
      </c>
      <c r="F3655" s="30">
        <f t="shared" ref="F3655:G3655" si="3574">SUM(F3656:F3657)</f>
        <v>0</v>
      </c>
      <c r="G3655" s="30">
        <f t="shared" si="3574"/>
        <v>0</v>
      </c>
      <c r="H3655" s="30">
        <f t="shared" ref="H3655" si="3575">SUM(H3656:H3657)</f>
        <v>0</v>
      </c>
      <c r="I3655" s="34">
        <v>3</v>
      </c>
      <c r="J3655" s="26"/>
    </row>
    <row r="3656" spans="1:10">
      <c r="A3656" s="212">
        <v>3233</v>
      </c>
      <c r="B3656" s="213" t="s">
        <v>19</v>
      </c>
      <c r="C3656" s="29"/>
      <c r="D3656" s="175">
        <v>620</v>
      </c>
      <c r="F3656" s="175"/>
      <c r="G3656" s="175"/>
      <c r="H3656" s="175"/>
      <c r="I3656" s="34">
        <v>4</v>
      </c>
      <c r="J3656" s="26"/>
    </row>
    <row r="3657" spans="1:10">
      <c r="A3657" s="212">
        <v>3238</v>
      </c>
      <c r="B3657" s="216" t="s">
        <v>51</v>
      </c>
      <c r="C3657" s="29"/>
      <c r="D3657" s="175">
        <v>235</v>
      </c>
      <c r="F3657" s="175"/>
      <c r="G3657" s="175"/>
      <c r="H3657" s="175"/>
      <c r="I3657" s="34">
        <v>4</v>
      </c>
      <c r="J3657" s="26"/>
    </row>
    <row r="3658" spans="1:10">
      <c r="A3658" s="210">
        <v>329</v>
      </c>
      <c r="B3658" s="211" t="s">
        <v>23</v>
      </c>
      <c r="C3658" s="30">
        <f t="shared" ref="C3658" si="3576">SUM(C3659:C3661)</f>
        <v>0</v>
      </c>
      <c r="D3658" s="30">
        <v>120</v>
      </c>
      <c r="F3658" s="30">
        <f t="shared" ref="F3658:G3658" si="3577">SUM(F3659:F3661)</f>
        <v>0</v>
      </c>
      <c r="G3658" s="30">
        <f t="shared" si="3577"/>
        <v>0</v>
      </c>
      <c r="H3658" s="30">
        <f t="shared" ref="H3658" si="3578">SUM(H3659:H3661)</f>
        <v>0</v>
      </c>
      <c r="I3658" s="34">
        <v>3</v>
      </c>
      <c r="J3658" s="26"/>
    </row>
    <row r="3659" spans="1:10">
      <c r="A3659" s="212">
        <v>3293</v>
      </c>
      <c r="B3659" s="216" t="s">
        <v>29</v>
      </c>
      <c r="C3659" s="29"/>
      <c r="D3659" s="175">
        <v>0</v>
      </c>
      <c r="F3659" s="175"/>
      <c r="G3659" s="175"/>
      <c r="H3659" s="175"/>
      <c r="I3659" s="34">
        <v>4</v>
      </c>
      <c r="J3659" s="26"/>
    </row>
    <row r="3660" spans="1:10">
      <c r="A3660" s="212">
        <v>3294</v>
      </c>
      <c r="B3660" s="216" t="s">
        <v>55</v>
      </c>
      <c r="C3660" s="29"/>
      <c r="D3660" s="175">
        <v>120</v>
      </c>
      <c r="F3660" s="175"/>
      <c r="G3660" s="175"/>
      <c r="H3660" s="175"/>
      <c r="I3660" s="34">
        <v>4</v>
      </c>
      <c r="J3660" s="26"/>
    </row>
    <row r="3661" spans="1:10">
      <c r="A3661" s="212">
        <v>3299</v>
      </c>
      <c r="B3661" s="216" t="s">
        <v>23</v>
      </c>
      <c r="C3661" s="29"/>
      <c r="D3661" s="175">
        <v>0</v>
      </c>
      <c r="F3661" s="175"/>
      <c r="G3661" s="175"/>
      <c r="H3661" s="175"/>
      <c r="I3661" s="34">
        <v>4</v>
      </c>
      <c r="J3661" s="26"/>
    </row>
    <row r="3662" spans="1:10">
      <c r="A3662" s="208">
        <v>34</v>
      </c>
      <c r="B3662" s="209" t="s">
        <v>114</v>
      </c>
      <c r="C3662" s="182">
        <f t="shared" ref="C3662:C3663" si="3579">C3663</f>
        <v>0</v>
      </c>
      <c r="D3662" s="32">
        <v>0</v>
      </c>
      <c r="F3662" s="32">
        <f t="shared" ref="F3662:H3663" si="3580">F3663</f>
        <v>0</v>
      </c>
      <c r="G3662" s="32">
        <f t="shared" si="3580"/>
        <v>0</v>
      </c>
      <c r="H3662" s="32">
        <f t="shared" si="3580"/>
        <v>0</v>
      </c>
      <c r="I3662" s="34">
        <v>2</v>
      </c>
      <c r="J3662" s="26"/>
    </row>
    <row r="3663" spans="1:10">
      <c r="A3663" s="210">
        <v>343</v>
      </c>
      <c r="B3663" s="211" t="s">
        <v>115</v>
      </c>
      <c r="C3663" s="30">
        <f t="shared" si="3579"/>
        <v>0</v>
      </c>
      <c r="D3663" s="30">
        <v>0</v>
      </c>
      <c r="F3663" s="30">
        <f t="shared" si="3580"/>
        <v>0</v>
      </c>
      <c r="G3663" s="30">
        <f t="shared" si="3580"/>
        <v>0</v>
      </c>
      <c r="H3663" s="30">
        <f t="shared" si="3580"/>
        <v>0</v>
      </c>
      <c r="I3663" s="34">
        <v>3</v>
      </c>
      <c r="J3663" s="26"/>
    </row>
    <row r="3664" spans="1:10">
      <c r="A3664" s="212">
        <v>3431</v>
      </c>
      <c r="B3664" s="216" t="s">
        <v>116</v>
      </c>
      <c r="C3664" s="29"/>
      <c r="D3664" s="175">
        <v>0</v>
      </c>
      <c r="F3664" s="175"/>
      <c r="G3664" s="175"/>
      <c r="H3664" s="175"/>
      <c r="I3664" s="34">
        <v>4</v>
      </c>
      <c r="J3664" s="26"/>
    </row>
    <row r="3665" spans="1:10" ht="28.5">
      <c r="A3665" s="208">
        <v>42</v>
      </c>
      <c r="B3665" s="209" t="s">
        <v>30</v>
      </c>
      <c r="C3665" s="182">
        <f t="shared" ref="C3665" si="3581">C3666</f>
        <v>0</v>
      </c>
      <c r="D3665" s="32">
        <v>0</v>
      </c>
      <c r="F3665" s="32">
        <f t="shared" ref="F3665:H3665" si="3582">F3666</f>
        <v>0</v>
      </c>
      <c r="G3665" s="32">
        <f t="shared" si="3582"/>
        <v>0</v>
      </c>
      <c r="H3665" s="32">
        <f t="shared" si="3582"/>
        <v>0</v>
      </c>
      <c r="I3665" s="34">
        <v>2</v>
      </c>
      <c r="J3665" s="26"/>
    </row>
    <row r="3666" spans="1:10">
      <c r="A3666" s="210">
        <v>422</v>
      </c>
      <c r="B3666" s="211" t="s">
        <v>57</v>
      </c>
      <c r="C3666" s="30">
        <f t="shared" ref="C3666" si="3583">SUM(C3667:C3669)</f>
        <v>0</v>
      </c>
      <c r="D3666" s="30">
        <v>0</v>
      </c>
      <c r="F3666" s="30">
        <f t="shared" ref="F3666:G3666" si="3584">SUM(F3667:F3669)</f>
        <v>0</v>
      </c>
      <c r="G3666" s="30">
        <f t="shared" si="3584"/>
        <v>0</v>
      </c>
      <c r="H3666" s="30">
        <f t="shared" ref="H3666" si="3585">SUM(H3667:H3669)</f>
        <v>0</v>
      </c>
      <c r="I3666" s="34">
        <v>3</v>
      </c>
      <c r="J3666" s="26"/>
    </row>
    <row r="3667" spans="1:10">
      <c r="A3667" s="212">
        <v>4221</v>
      </c>
      <c r="B3667" s="216" t="s">
        <v>65</v>
      </c>
      <c r="C3667" s="29"/>
      <c r="D3667" s="175">
        <v>0</v>
      </c>
      <c r="F3667" s="175"/>
      <c r="G3667" s="175"/>
      <c r="H3667" s="175"/>
      <c r="I3667" s="34">
        <v>4</v>
      </c>
      <c r="J3667" s="26"/>
    </row>
    <row r="3668" spans="1:10">
      <c r="A3668" s="212">
        <v>4222</v>
      </c>
      <c r="B3668" s="216" t="s">
        <v>73</v>
      </c>
      <c r="C3668" s="29"/>
      <c r="D3668" s="175">
        <v>0</v>
      </c>
      <c r="F3668" s="175"/>
      <c r="G3668" s="175"/>
      <c r="H3668" s="175"/>
      <c r="I3668" s="34">
        <v>4</v>
      </c>
      <c r="J3668" s="26"/>
    </row>
    <row r="3669" spans="1:10">
      <c r="A3669" s="212">
        <v>4224</v>
      </c>
      <c r="B3669" s="216" t="s">
        <v>58</v>
      </c>
      <c r="C3669" s="29"/>
      <c r="D3669" s="175">
        <v>0</v>
      </c>
      <c r="F3669" s="175"/>
      <c r="G3669" s="175"/>
      <c r="H3669" s="175"/>
      <c r="I3669" s="34">
        <v>4</v>
      </c>
      <c r="J3669" s="26"/>
    </row>
    <row r="3670" spans="1:10">
      <c r="A3670" s="206">
        <v>52</v>
      </c>
      <c r="B3670" s="207" t="s">
        <v>52</v>
      </c>
      <c r="C3670" s="31">
        <f t="shared" ref="C3670" si="3586">C3671+C3678+C3699</f>
        <v>199518</v>
      </c>
      <c r="D3670" s="31">
        <v>1518350</v>
      </c>
      <c r="F3670" s="31">
        <f t="shared" ref="F3670:G3670" si="3587">F3671+F3678+F3699</f>
        <v>0</v>
      </c>
      <c r="G3670" s="31">
        <f t="shared" si="3587"/>
        <v>0</v>
      </c>
      <c r="H3670" s="31">
        <f t="shared" ref="H3670" si="3588">H3671+H3678+H3699</f>
        <v>0</v>
      </c>
      <c r="I3670" s="34" t="s">
        <v>53</v>
      </c>
      <c r="J3670" s="26"/>
    </row>
    <row r="3671" spans="1:10">
      <c r="A3671" s="208">
        <v>31</v>
      </c>
      <c r="B3671" s="209" t="s">
        <v>44</v>
      </c>
      <c r="C3671" s="182">
        <f t="shared" ref="C3671" si="3589">C3672+C3674+C3676</f>
        <v>76331</v>
      </c>
      <c r="D3671" s="32">
        <v>114331</v>
      </c>
      <c r="F3671" s="32">
        <f t="shared" ref="F3671:G3671" si="3590">F3672+F3674+F3676</f>
        <v>0</v>
      </c>
      <c r="G3671" s="32">
        <f t="shared" si="3590"/>
        <v>0</v>
      </c>
      <c r="H3671" s="32">
        <f t="shared" ref="H3671" si="3591">H3672+H3674+H3676</f>
        <v>0</v>
      </c>
      <c r="I3671" s="34">
        <v>2</v>
      </c>
      <c r="J3671" s="26"/>
    </row>
    <row r="3672" spans="1:10">
      <c r="A3672" s="210">
        <v>311</v>
      </c>
      <c r="B3672" s="211" t="s">
        <v>45</v>
      </c>
      <c r="C3672" s="30">
        <f t="shared" ref="C3672" si="3592">C3673</f>
        <v>69384</v>
      </c>
      <c r="D3672" s="30">
        <v>99384</v>
      </c>
      <c r="F3672" s="30">
        <f t="shared" ref="F3672:H3672" si="3593">F3673</f>
        <v>0</v>
      </c>
      <c r="G3672" s="30">
        <f t="shared" si="3593"/>
        <v>0</v>
      </c>
      <c r="H3672" s="30">
        <f t="shared" si="3593"/>
        <v>0</v>
      </c>
      <c r="I3672" s="34">
        <v>3</v>
      </c>
      <c r="J3672" s="26"/>
    </row>
    <row r="3673" spans="1:10">
      <c r="A3673" s="212">
        <v>3111</v>
      </c>
      <c r="B3673" s="213" t="s">
        <v>46</v>
      </c>
      <c r="C3673" s="29">
        <v>69384</v>
      </c>
      <c r="D3673" s="175">
        <v>99384</v>
      </c>
      <c r="F3673" s="175"/>
      <c r="G3673" s="175"/>
      <c r="H3673" s="175"/>
      <c r="I3673" s="34">
        <v>4</v>
      </c>
      <c r="J3673" s="26"/>
    </row>
    <row r="3674" spans="1:10">
      <c r="A3674" s="210">
        <v>312</v>
      </c>
      <c r="B3674" s="211" t="s">
        <v>67</v>
      </c>
      <c r="C3674" s="30">
        <f t="shared" ref="C3674" si="3594">C3675</f>
        <v>0</v>
      </c>
      <c r="D3674" s="30">
        <v>0</v>
      </c>
      <c r="F3674" s="30">
        <f t="shared" ref="F3674:H3674" si="3595">F3675</f>
        <v>0</v>
      </c>
      <c r="G3674" s="30">
        <f t="shared" si="3595"/>
        <v>0</v>
      </c>
      <c r="H3674" s="30">
        <f t="shared" si="3595"/>
        <v>0</v>
      </c>
      <c r="I3674" s="34">
        <v>3</v>
      </c>
      <c r="J3674" s="26"/>
    </row>
    <row r="3675" spans="1:10">
      <c r="A3675" s="212">
        <v>3121</v>
      </c>
      <c r="B3675" s="213" t="s">
        <v>67</v>
      </c>
      <c r="C3675" s="29"/>
      <c r="D3675" s="175">
        <v>0</v>
      </c>
      <c r="F3675" s="175"/>
      <c r="G3675" s="175"/>
      <c r="H3675" s="175"/>
      <c r="I3675" s="34">
        <v>4</v>
      </c>
      <c r="J3675" s="26"/>
    </row>
    <row r="3676" spans="1:10">
      <c r="A3676" s="210">
        <v>313</v>
      </c>
      <c r="B3676" s="211" t="s">
        <v>48</v>
      </c>
      <c r="C3676" s="30">
        <f t="shared" ref="C3676" si="3596">SUM(C3677:C3677)</f>
        <v>6947</v>
      </c>
      <c r="D3676" s="30">
        <v>14947</v>
      </c>
      <c r="F3676" s="30">
        <f t="shared" ref="F3676:H3676" si="3597">SUM(F3677:F3677)</f>
        <v>0</v>
      </c>
      <c r="G3676" s="30">
        <f t="shared" si="3597"/>
        <v>0</v>
      </c>
      <c r="H3676" s="30">
        <f t="shared" si="3597"/>
        <v>0</v>
      </c>
      <c r="I3676" s="34">
        <v>3</v>
      </c>
      <c r="J3676" s="26"/>
    </row>
    <row r="3677" spans="1:10">
      <c r="A3677" s="212">
        <v>3132</v>
      </c>
      <c r="B3677" s="213" t="s">
        <v>49</v>
      </c>
      <c r="C3677" s="29">
        <v>6947</v>
      </c>
      <c r="D3677" s="175">
        <v>14947</v>
      </c>
      <c r="F3677" s="175"/>
      <c r="G3677" s="175"/>
      <c r="H3677" s="175"/>
      <c r="I3677" s="34">
        <v>4</v>
      </c>
      <c r="J3677" s="26"/>
    </row>
    <row r="3678" spans="1:10">
      <c r="A3678" s="208">
        <v>32</v>
      </c>
      <c r="B3678" s="209" t="s">
        <v>16</v>
      </c>
      <c r="C3678" s="182">
        <f t="shared" ref="C3678" si="3598">C3679+C3684+C3688+C3694+C3696</f>
        <v>123187</v>
      </c>
      <c r="D3678" s="32">
        <v>1404019</v>
      </c>
      <c r="F3678" s="32">
        <f t="shared" ref="F3678:G3678" si="3599">F3679+F3684+F3688+F3694+F3696</f>
        <v>0</v>
      </c>
      <c r="G3678" s="32">
        <f t="shared" si="3599"/>
        <v>0</v>
      </c>
      <c r="H3678" s="32">
        <f t="shared" ref="H3678" si="3600">H3679+H3684+H3688+H3694+H3696</f>
        <v>0</v>
      </c>
      <c r="I3678" s="34">
        <v>2</v>
      </c>
      <c r="J3678" s="26"/>
    </row>
    <row r="3679" spans="1:10">
      <c r="A3679" s="210">
        <v>321</v>
      </c>
      <c r="B3679" s="211" t="s">
        <v>27</v>
      </c>
      <c r="C3679" s="30">
        <f t="shared" ref="C3679" si="3601">SUM(C3680:C3683)</f>
        <v>23039</v>
      </c>
      <c r="D3679" s="30">
        <v>23039</v>
      </c>
      <c r="F3679" s="30">
        <f t="shared" ref="F3679:G3679" si="3602">SUM(F3680:F3683)</f>
        <v>0</v>
      </c>
      <c r="G3679" s="30">
        <f t="shared" si="3602"/>
        <v>0</v>
      </c>
      <c r="H3679" s="30">
        <f t="shared" ref="H3679" si="3603">SUM(H3680:H3683)</f>
        <v>0</v>
      </c>
      <c r="I3679" s="34">
        <v>3</v>
      </c>
      <c r="J3679" s="26"/>
    </row>
    <row r="3680" spans="1:10">
      <c r="A3680" s="212">
        <v>3211</v>
      </c>
      <c r="B3680" s="213" t="s">
        <v>28</v>
      </c>
      <c r="C3680" s="29">
        <v>6769</v>
      </c>
      <c r="D3680" s="175">
        <v>6769</v>
      </c>
      <c r="F3680" s="175"/>
      <c r="G3680" s="175"/>
      <c r="H3680" s="175"/>
      <c r="I3680" s="34">
        <v>4</v>
      </c>
      <c r="J3680" s="26"/>
    </row>
    <row r="3681" spans="1:10" ht="28.5">
      <c r="A3681" s="212">
        <v>3212</v>
      </c>
      <c r="B3681" s="213" t="s">
        <v>50</v>
      </c>
      <c r="C3681" s="29">
        <v>14887</v>
      </c>
      <c r="D3681" s="175">
        <v>14887</v>
      </c>
      <c r="F3681" s="175"/>
      <c r="G3681" s="175"/>
      <c r="H3681" s="175"/>
      <c r="I3681" s="34">
        <v>4</v>
      </c>
      <c r="J3681" s="26"/>
    </row>
    <row r="3682" spans="1:10">
      <c r="A3682" s="212">
        <v>3213</v>
      </c>
      <c r="B3682" s="213" t="s">
        <v>54</v>
      </c>
      <c r="C3682" s="29">
        <v>1383</v>
      </c>
      <c r="D3682" s="175">
        <v>1383</v>
      </c>
      <c r="F3682" s="175"/>
      <c r="G3682" s="175"/>
      <c r="H3682" s="175"/>
      <c r="I3682" s="34">
        <v>4</v>
      </c>
      <c r="J3682" s="26"/>
    </row>
    <row r="3683" spans="1:10">
      <c r="A3683" s="212">
        <v>3214</v>
      </c>
      <c r="B3683" s="213" t="s">
        <v>108</v>
      </c>
      <c r="C3683" s="29"/>
      <c r="D3683" s="175">
        <v>0</v>
      </c>
      <c r="F3683" s="175"/>
      <c r="G3683" s="175"/>
      <c r="H3683" s="175"/>
      <c r="I3683" s="34">
        <v>4</v>
      </c>
      <c r="J3683" s="26"/>
    </row>
    <row r="3684" spans="1:10">
      <c r="A3684" s="210">
        <v>322</v>
      </c>
      <c r="B3684" s="211" t="s">
        <v>42</v>
      </c>
      <c r="C3684" s="30">
        <f t="shared" ref="C3684" si="3604">SUM(C3685:C3687)</f>
        <v>100148</v>
      </c>
      <c r="D3684" s="30">
        <v>1373148</v>
      </c>
      <c r="F3684" s="30">
        <f t="shared" ref="F3684:G3684" si="3605">SUM(F3685:F3687)</f>
        <v>0</v>
      </c>
      <c r="G3684" s="30">
        <f t="shared" si="3605"/>
        <v>0</v>
      </c>
      <c r="H3684" s="30">
        <f t="shared" ref="H3684" si="3606">SUM(H3685:H3687)</f>
        <v>0</v>
      </c>
      <c r="I3684" s="34">
        <v>3</v>
      </c>
      <c r="J3684" s="26"/>
    </row>
    <row r="3685" spans="1:10">
      <c r="A3685" s="212">
        <v>3221</v>
      </c>
      <c r="B3685" s="213" t="s">
        <v>43</v>
      </c>
      <c r="C3685" s="29">
        <v>1848</v>
      </c>
      <c r="D3685" s="175">
        <v>1848</v>
      </c>
      <c r="F3685" s="175"/>
      <c r="G3685" s="175"/>
      <c r="H3685" s="175"/>
      <c r="I3685" s="34">
        <v>4</v>
      </c>
      <c r="J3685" s="26"/>
    </row>
    <row r="3686" spans="1:10">
      <c r="A3686" s="212">
        <v>3222</v>
      </c>
      <c r="B3686" s="213" t="s">
        <v>91</v>
      </c>
      <c r="C3686" s="29">
        <v>98300</v>
      </c>
      <c r="D3686" s="175">
        <v>1371300</v>
      </c>
      <c r="F3686" s="175"/>
      <c r="G3686" s="175"/>
      <c r="H3686" s="175"/>
      <c r="I3686" s="34">
        <v>4</v>
      </c>
      <c r="J3686" s="26"/>
    </row>
    <row r="3687" spans="1:10">
      <c r="A3687" s="212">
        <v>3225</v>
      </c>
      <c r="B3687" s="213" t="s">
        <v>92</v>
      </c>
      <c r="C3687" s="29"/>
      <c r="D3687" s="175">
        <v>0</v>
      </c>
      <c r="F3687" s="175"/>
      <c r="G3687" s="175"/>
      <c r="H3687" s="175"/>
      <c r="I3687" s="34">
        <v>4</v>
      </c>
      <c r="J3687" s="26"/>
    </row>
    <row r="3688" spans="1:10">
      <c r="A3688" s="210">
        <v>323</v>
      </c>
      <c r="B3688" s="211" t="s">
        <v>17</v>
      </c>
      <c r="C3688" s="30">
        <f t="shared" ref="C3688" si="3607">SUM(C3689:C3693)</f>
        <v>0</v>
      </c>
      <c r="D3688" s="30">
        <v>6733</v>
      </c>
      <c r="F3688" s="30">
        <f t="shared" ref="F3688:G3688" si="3608">SUM(F3689:F3693)</f>
        <v>0</v>
      </c>
      <c r="G3688" s="30">
        <f t="shared" si="3608"/>
        <v>0</v>
      </c>
      <c r="H3688" s="30">
        <f t="shared" ref="H3688" si="3609">SUM(H3689:H3693)</f>
        <v>0</v>
      </c>
      <c r="I3688" s="34">
        <v>3</v>
      </c>
      <c r="J3688" s="26"/>
    </row>
    <row r="3689" spans="1:10">
      <c r="A3689" s="212">
        <v>3231</v>
      </c>
      <c r="B3689" s="213" t="s">
        <v>18</v>
      </c>
      <c r="C3689" s="29"/>
      <c r="D3689" s="175">
        <v>0</v>
      </c>
      <c r="F3689" s="175"/>
      <c r="G3689" s="175"/>
      <c r="H3689" s="175"/>
      <c r="I3689" s="34">
        <v>4</v>
      </c>
      <c r="J3689" s="26"/>
    </row>
    <row r="3690" spans="1:10">
      <c r="A3690" s="212">
        <v>3232</v>
      </c>
      <c r="B3690" s="213" t="s">
        <v>105</v>
      </c>
      <c r="C3690" s="29"/>
      <c r="D3690" s="175">
        <v>0</v>
      </c>
      <c r="F3690" s="175"/>
      <c r="G3690" s="175"/>
      <c r="H3690" s="175"/>
      <c r="I3690" s="34">
        <v>4</v>
      </c>
      <c r="J3690" s="26"/>
    </row>
    <row r="3691" spans="1:10">
      <c r="A3691" s="212">
        <v>3233</v>
      </c>
      <c r="B3691" s="213" t="s">
        <v>19</v>
      </c>
      <c r="C3691" s="29"/>
      <c r="D3691" s="175">
        <v>3620</v>
      </c>
      <c r="F3691" s="175"/>
      <c r="G3691" s="175"/>
      <c r="H3691" s="175"/>
      <c r="I3691" s="34">
        <v>4</v>
      </c>
      <c r="J3691" s="26"/>
    </row>
    <row r="3692" spans="1:10">
      <c r="A3692" s="212">
        <v>3237</v>
      </c>
      <c r="B3692" s="213" t="s">
        <v>20</v>
      </c>
      <c r="C3692" s="29"/>
      <c r="D3692" s="175">
        <v>3113</v>
      </c>
      <c r="F3692" s="175"/>
      <c r="G3692" s="175"/>
      <c r="H3692" s="175"/>
      <c r="I3692" s="34">
        <v>4</v>
      </c>
      <c r="J3692" s="26"/>
    </row>
    <row r="3693" spans="1:10">
      <c r="A3693" s="212">
        <v>3239</v>
      </c>
      <c r="B3693" s="213" t="s">
        <v>21</v>
      </c>
      <c r="C3693" s="29"/>
      <c r="D3693" s="175">
        <v>0</v>
      </c>
      <c r="F3693" s="175"/>
      <c r="G3693" s="175"/>
      <c r="H3693" s="175"/>
      <c r="I3693" s="34">
        <v>4</v>
      </c>
      <c r="J3693" s="26"/>
    </row>
    <row r="3694" spans="1:10" ht="28.5">
      <c r="A3694" s="210">
        <v>324</v>
      </c>
      <c r="B3694" s="211" t="s">
        <v>22</v>
      </c>
      <c r="C3694" s="30">
        <f t="shared" ref="C3694" si="3610">C3695</f>
        <v>0</v>
      </c>
      <c r="D3694" s="30">
        <v>0</v>
      </c>
      <c r="F3694" s="30">
        <f t="shared" ref="F3694:H3694" si="3611">F3695</f>
        <v>0</v>
      </c>
      <c r="G3694" s="30">
        <f t="shared" si="3611"/>
        <v>0</v>
      </c>
      <c r="H3694" s="30">
        <f t="shared" si="3611"/>
        <v>0</v>
      </c>
      <c r="I3694" s="34">
        <v>3</v>
      </c>
      <c r="J3694" s="26"/>
    </row>
    <row r="3695" spans="1:10" ht="28.5">
      <c r="A3695" s="212">
        <v>3241</v>
      </c>
      <c r="B3695" s="216" t="s">
        <v>22</v>
      </c>
      <c r="C3695" s="29"/>
      <c r="D3695" s="175">
        <v>0</v>
      </c>
      <c r="F3695" s="175"/>
      <c r="G3695" s="175"/>
      <c r="H3695" s="175"/>
      <c r="I3695" s="34">
        <v>4</v>
      </c>
      <c r="J3695" s="26"/>
    </row>
    <row r="3696" spans="1:10">
      <c r="A3696" s="210">
        <v>329</v>
      </c>
      <c r="B3696" s="211" t="s">
        <v>23</v>
      </c>
      <c r="C3696" s="30">
        <f t="shared" ref="C3696" si="3612">C3697+C3698</f>
        <v>0</v>
      </c>
      <c r="D3696" s="30">
        <v>1099</v>
      </c>
      <c r="F3696" s="30">
        <f t="shared" ref="F3696:G3696" si="3613">F3697+F3698</f>
        <v>0</v>
      </c>
      <c r="G3696" s="30">
        <f t="shared" si="3613"/>
        <v>0</v>
      </c>
      <c r="H3696" s="30">
        <f t="shared" ref="H3696" si="3614">H3697+H3698</f>
        <v>0</v>
      </c>
      <c r="I3696" s="34">
        <v>3</v>
      </c>
      <c r="J3696" s="26"/>
    </row>
    <row r="3697" spans="1:10">
      <c r="A3697" s="212">
        <v>3293</v>
      </c>
      <c r="B3697" s="213" t="s">
        <v>29</v>
      </c>
      <c r="C3697" s="29"/>
      <c r="D3697" s="175">
        <v>1099</v>
      </c>
      <c r="F3697" s="175"/>
      <c r="G3697" s="175"/>
      <c r="H3697" s="175"/>
      <c r="I3697" s="34">
        <v>4</v>
      </c>
      <c r="J3697" s="26"/>
    </row>
    <row r="3698" spans="1:10">
      <c r="A3698" s="212">
        <v>3299</v>
      </c>
      <c r="B3698" s="213" t="s">
        <v>23</v>
      </c>
      <c r="C3698" s="29"/>
      <c r="D3698" s="175">
        <v>0</v>
      </c>
      <c r="F3698" s="175"/>
      <c r="G3698" s="175"/>
      <c r="H3698" s="175"/>
      <c r="I3698" s="34">
        <v>4</v>
      </c>
      <c r="J3698" s="26"/>
    </row>
    <row r="3699" spans="1:10" ht="28.5">
      <c r="A3699" s="208">
        <v>42</v>
      </c>
      <c r="B3699" s="209" t="s">
        <v>30</v>
      </c>
      <c r="C3699" s="182">
        <f t="shared" ref="C3699" si="3615">C3700+C3702</f>
        <v>0</v>
      </c>
      <c r="D3699" s="32">
        <v>0</v>
      </c>
      <c r="F3699" s="32">
        <f t="shared" ref="F3699:G3699" si="3616">F3700+F3702</f>
        <v>0</v>
      </c>
      <c r="G3699" s="32">
        <f t="shared" si="3616"/>
        <v>0</v>
      </c>
      <c r="H3699" s="32">
        <f t="shared" ref="H3699" si="3617">H3700+H3702</f>
        <v>0</v>
      </c>
      <c r="I3699" s="34">
        <v>2</v>
      </c>
      <c r="J3699" s="26"/>
    </row>
    <row r="3700" spans="1:10">
      <c r="A3700" s="210">
        <v>422</v>
      </c>
      <c r="B3700" s="211" t="s">
        <v>57</v>
      </c>
      <c r="C3700" s="30">
        <f t="shared" ref="C3700" si="3618">C3701</f>
        <v>0</v>
      </c>
      <c r="D3700" s="30">
        <v>0</v>
      </c>
      <c r="F3700" s="30">
        <f t="shared" ref="F3700:H3700" si="3619">F3701</f>
        <v>0</v>
      </c>
      <c r="G3700" s="30">
        <f t="shared" si="3619"/>
        <v>0</v>
      </c>
      <c r="H3700" s="30">
        <f t="shared" si="3619"/>
        <v>0</v>
      </c>
      <c r="I3700" s="34">
        <v>3</v>
      </c>
      <c r="J3700" s="26"/>
    </row>
    <row r="3701" spans="1:10">
      <c r="A3701" s="212">
        <v>4224</v>
      </c>
      <c r="B3701" s="216" t="s">
        <v>58</v>
      </c>
      <c r="C3701" s="29"/>
      <c r="D3701" s="175">
        <v>0</v>
      </c>
      <c r="F3701" s="175"/>
      <c r="G3701" s="175"/>
      <c r="H3701" s="175"/>
      <c r="I3701" s="34">
        <v>4</v>
      </c>
      <c r="J3701" s="26"/>
    </row>
    <row r="3702" spans="1:10">
      <c r="A3702" s="210">
        <v>423</v>
      </c>
      <c r="B3702" s="211" t="s">
        <v>98</v>
      </c>
      <c r="C3702" s="30">
        <f t="shared" ref="C3702" si="3620">C3703</f>
        <v>0</v>
      </c>
      <c r="D3702" s="30">
        <v>0</v>
      </c>
      <c r="F3702" s="30">
        <f t="shared" ref="F3702:H3702" si="3621">F3703</f>
        <v>0</v>
      </c>
      <c r="G3702" s="30">
        <f t="shared" si="3621"/>
        <v>0</v>
      </c>
      <c r="H3702" s="30">
        <f t="shared" si="3621"/>
        <v>0</v>
      </c>
      <c r="I3702" s="34">
        <v>3</v>
      </c>
      <c r="J3702" s="26"/>
    </row>
    <row r="3703" spans="1:10">
      <c r="A3703" s="212">
        <v>4231</v>
      </c>
      <c r="B3703" s="216" t="s">
        <v>106</v>
      </c>
      <c r="C3703" s="29"/>
      <c r="D3703" s="175">
        <v>0</v>
      </c>
      <c r="F3703" s="175"/>
      <c r="G3703" s="175"/>
      <c r="H3703" s="175"/>
      <c r="I3703" s="34">
        <v>4</v>
      </c>
      <c r="J3703" s="26"/>
    </row>
    <row r="3704" spans="1:10" ht="15">
      <c r="A3704" s="206">
        <v>61</v>
      </c>
      <c r="B3704" s="207" t="s">
        <v>80</v>
      </c>
      <c r="C3704" s="375">
        <f t="shared" ref="C3704" si="3622">C3705+C3712+C3735</f>
        <v>48444</v>
      </c>
      <c r="D3704" s="375">
        <v>182916</v>
      </c>
      <c r="F3704" s="375">
        <f t="shared" ref="F3704:G3704" si="3623">F3705+F3712+F3735</f>
        <v>0</v>
      </c>
      <c r="G3704" s="375">
        <f t="shared" si="3623"/>
        <v>0</v>
      </c>
      <c r="H3704" s="375">
        <f t="shared" ref="H3704" si="3624">H3705+H3712+H3735</f>
        <v>0</v>
      </c>
      <c r="I3704" s="34" t="s">
        <v>81</v>
      </c>
      <c r="J3704" s="26"/>
    </row>
    <row r="3705" spans="1:10">
      <c r="A3705" s="208">
        <v>31</v>
      </c>
      <c r="B3705" s="209" t="s">
        <v>44</v>
      </c>
      <c r="C3705" s="182">
        <f t="shared" ref="C3705" si="3625">C3706+C3708+C3710</f>
        <v>0</v>
      </c>
      <c r="D3705" s="32">
        <v>0</v>
      </c>
      <c r="F3705" s="32">
        <f t="shared" ref="F3705:G3705" si="3626">F3706+F3708+F3710</f>
        <v>0</v>
      </c>
      <c r="G3705" s="32">
        <f t="shared" si="3626"/>
        <v>0</v>
      </c>
      <c r="H3705" s="32">
        <f t="shared" ref="H3705" si="3627">H3706+H3708+H3710</f>
        <v>0</v>
      </c>
      <c r="I3705" s="34">
        <v>2</v>
      </c>
      <c r="J3705" s="26"/>
    </row>
    <row r="3706" spans="1:10">
      <c r="A3706" s="210">
        <v>311</v>
      </c>
      <c r="B3706" s="211" t="s">
        <v>45</v>
      </c>
      <c r="C3706" s="30">
        <f t="shared" ref="C3706" si="3628">C3707</f>
        <v>0</v>
      </c>
      <c r="D3706" s="30">
        <v>0</v>
      </c>
      <c r="F3706" s="30">
        <f t="shared" ref="F3706:H3706" si="3629">F3707</f>
        <v>0</v>
      </c>
      <c r="G3706" s="30">
        <f t="shared" si="3629"/>
        <v>0</v>
      </c>
      <c r="H3706" s="30">
        <f t="shared" si="3629"/>
        <v>0</v>
      </c>
      <c r="I3706" s="34">
        <v>3</v>
      </c>
      <c r="J3706" s="26"/>
    </row>
    <row r="3707" spans="1:10">
      <c r="A3707" s="212">
        <v>3111</v>
      </c>
      <c r="B3707" s="216" t="s">
        <v>46</v>
      </c>
      <c r="C3707" s="29"/>
      <c r="D3707" s="175">
        <v>0</v>
      </c>
      <c r="F3707" s="175"/>
      <c r="G3707" s="175"/>
      <c r="H3707" s="175"/>
      <c r="I3707" s="34">
        <v>4</v>
      </c>
      <c r="J3707" s="26"/>
    </row>
    <row r="3708" spans="1:10">
      <c r="A3708" s="210">
        <v>312</v>
      </c>
      <c r="B3708" s="211" t="s">
        <v>67</v>
      </c>
      <c r="C3708" s="30">
        <f t="shared" ref="C3708" si="3630">C3709</f>
        <v>0</v>
      </c>
      <c r="D3708" s="30">
        <v>0</v>
      </c>
      <c r="F3708" s="30">
        <f t="shared" ref="F3708:H3708" si="3631">F3709</f>
        <v>0</v>
      </c>
      <c r="G3708" s="30">
        <f t="shared" si="3631"/>
        <v>0</v>
      </c>
      <c r="H3708" s="30">
        <f t="shared" si="3631"/>
        <v>0</v>
      </c>
      <c r="I3708" s="34">
        <v>3</v>
      </c>
      <c r="J3708" s="26"/>
    </row>
    <row r="3709" spans="1:10">
      <c r="A3709" s="212">
        <v>3121</v>
      </c>
      <c r="B3709" s="213" t="s">
        <v>67</v>
      </c>
      <c r="C3709" s="29"/>
      <c r="D3709" s="175">
        <v>0</v>
      </c>
      <c r="F3709" s="175"/>
      <c r="G3709" s="175"/>
      <c r="H3709" s="175"/>
      <c r="I3709" s="34">
        <v>4</v>
      </c>
      <c r="J3709" s="26"/>
    </row>
    <row r="3710" spans="1:10">
      <c r="A3710" s="210">
        <v>313</v>
      </c>
      <c r="B3710" s="211" t="s">
        <v>48</v>
      </c>
      <c r="C3710" s="30">
        <f t="shared" ref="C3710" si="3632">C3711</f>
        <v>0</v>
      </c>
      <c r="D3710" s="30">
        <v>0</v>
      </c>
      <c r="F3710" s="30">
        <f t="shared" ref="F3710:H3710" si="3633">F3711</f>
        <v>0</v>
      </c>
      <c r="G3710" s="30">
        <f t="shared" si="3633"/>
        <v>0</v>
      </c>
      <c r="H3710" s="30">
        <f t="shared" si="3633"/>
        <v>0</v>
      </c>
      <c r="I3710" s="34">
        <v>3</v>
      </c>
      <c r="J3710" s="26"/>
    </row>
    <row r="3711" spans="1:10">
      <c r="A3711" s="212">
        <v>3132</v>
      </c>
      <c r="B3711" s="216" t="s">
        <v>49</v>
      </c>
      <c r="C3711" s="29"/>
      <c r="D3711" s="175">
        <v>0</v>
      </c>
      <c r="F3711" s="175"/>
      <c r="G3711" s="175"/>
      <c r="H3711" s="175"/>
      <c r="I3711" s="34">
        <v>4</v>
      </c>
      <c r="J3711" s="26"/>
    </row>
    <row r="3712" spans="1:10">
      <c r="A3712" s="208">
        <v>32</v>
      </c>
      <c r="B3712" s="209" t="s">
        <v>16</v>
      </c>
      <c r="C3712" s="182">
        <f t="shared" ref="C3712" si="3634">C3713+C3716+C3722+C3731</f>
        <v>48444</v>
      </c>
      <c r="D3712" s="32">
        <v>182916</v>
      </c>
      <c r="F3712" s="32">
        <f t="shared" ref="F3712:G3712" si="3635">F3713+F3716+F3722+F3731</f>
        <v>0</v>
      </c>
      <c r="G3712" s="32">
        <f t="shared" si="3635"/>
        <v>0</v>
      </c>
      <c r="H3712" s="32">
        <f t="shared" ref="H3712" si="3636">H3713+H3716+H3722+H3731</f>
        <v>0</v>
      </c>
      <c r="I3712" s="34">
        <v>2</v>
      </c>
      <c r="J3712" s="26"/>
    </row>
    <row r="3713" spans="1:10">
      <c r="A3713" s="210">
        <v>321</v>
      </c>
      <c r="B3713" s="211" t="s">
        <v>27</v>
      </c>
      <c r="C3713" s="30">
        <f t="shared" ref="C3713" si="3637">SUM(C3714:C3715)</f>
        <v>39817</v>
      </c>
      <c r="D3713" s="30">
        <v>98857</v>
      </c>
      <c r="F3713" s="30">
        <f t="shared" ref="F3713:G3713" si="3638">SUM(F3714:F3715)</f>
        <v>0</v>
      </c>
      <c r="G3713" s="30">
        <f t="shared" si="3638"/>
        <v>0</v>
      </c>
      <c r="H3713" s="30">
        <f t="shared" ref="H3713" si="3639">SUM(H3714:H3715)</f>
        <v>0</v>
      </c>
      <c r="I3713" s="34">
        <v>3</v>
      </c>
      <c r="J3713" s="26"/>
    </row>
    <row r="3714" spans="1:10">
      <c r="A3714" s="212">
        <v>3211</v>
      </c>
      <c r="B3714" s="216" t="s">
        <v>28</v>
      </c>
      <c r="C3714" s="29">
        <v>6636</v>
      </c>
      <c r="D3714" s="175">
        <v>3336</v>
      </c>
      <c r="F3714" s="175"/>
      <c r="G3714" s="175"/>
      <c r="H3714" s="175"/>
      <c r="I3714" s="34">
        <v>4</v>
      </c>
      <c r="J3714" s="26"/>
    </row>
    <row r="3715" spans="1:10">
      <c r="A3715" s="212">
        <v>3213</v>
      </c>
      <c r="B3715" s="213" t="s">
        <v>54</v>
      </c>
      <c r="C3715" s="29">
        <v>33181</v>
      </c>
      <c r="D3715" s="175">
        <v>95521</v>
      </c>
      <c r="F3715" s="175"/>
      <c r="G3715" s="175"/>
      <c r="H3715" s="175"/>
      <c r="I3715" s="34">
        <v>4</v>
      </c>
      <c r="J3715" s="26"/>
    </row>
    <row r="3716" spans="1:10">
      <c r="A3716" s="210">
        <v>322</v>
      </c>
      <c r="B3716" s="211" t="s">
        <v>42</v>
      </c>
      <c r="C3716" s="30">
        <f t="shared" ref="C3716" si="3640">SUM(C3717:C3721)</f>
        <v>2655</v>
      </c>
      <c r="D3716" s="30">
        <v>23418</v>
      </c>
      <c r="F3716" s="30">
        <f t="shared" ref="F3716:G3716" si="3641">SUM(F3717:F3721)</f>
        <v>0</v>
      </c>
      <c r="G3716" s="30">
        <f t="shared" si="3641"/>
        <v>0</v>
      </c>
      <c r="H3716" s="30">
        <f t="shared" ref="H3716" si="3642">SUM(H3717:H3721)</f>
        <v>0</v>
      </c>
      <c r="I3716" s="34">
        <v>3</v>
      </c>
      <c r="J3716" s="26"/>
    </row>
    <row r="3717" spans="1:10">
      <c r="A3717" s="212">
        <v>3221</v>
      </c>
      <c r="B3717" s="213" t="s">
        <v>43</v>
      </c>
      <c r="C3717" s="29">
        <v>929</v>
      </c>
      <c r="D3717" s="175">
        <v>2120</v>
      </c>
      <c r="F3717" s="175"/>
      <c r="G3717" s="175"/>
      <c r="H3717" s="175"/>
      <c r="I3717" s="34">
        <v>4</v>
      </c>
      <c r="J3717" s="26"/>
    </row>
    <row r="3718" spans="1:10">
      <c r="A3718" s="212">
        <v>3222</v>
      </c>
      <c r="B3718" s="213" t="s">
        <v>91</v>
      </c>
      <c r="C3718" s="29">
        <v>133</v>
      </c>
      <c r="D3718" s="175">
        <v>3</v>
      </c>
      <c r="F3718" s="175"/>
      <c r="G3718" s="175"/>
      <c r="H3718" s="175"/>
      <c r="I3718" s="34">
        <v>4</v>
      </c>
      <c r="J3718" s="26"/>
    </row>
    <row r="3719" spans="1:10" ht="28.5">
      <c r="A3719" s="212">
        <v>3224</v>
      </c>
      <c r="B3719" s="216" t="s">
        <v>110</v>
      </c>
      <c r="C3719" s="29">
        <v>664</v>
      </c>
      <c r="D3719" s="175">
        <v>4</v>
      </c>
      <c r="F3719" s="175"/>
      <c r="G3719" s="175"/>
      <c r="H3719" s="175"/>
      <c r="I3719" s="34">
        <v>4</v>
      </c>
      <c r="J3719" s="26"/>
    </row>
    <row r="3720" spans="1:10">
      <c r="A3720" s="212">
        <v>3225</v>
      </c>
      <c r="B3720" s="216" t="s">
        <v>92</v>
      </c>
      <c r="C3720" s="29">
        <v>265</v>
      </c>
      <c r="D3720" s="175">
        <v>21287</v>
      </c>
      <c r="F3720" s="175"/>
      <c r="G3720" s="175"/>
      <c r="H3720" s="175"/>
      <c r="I3720" s="34">
        <v>4</v>
      </c>
      <c r="J3720" s="26"/>
    </row>
    <row r="3721" spans="1:10">
      <c r="A3721" s="212">
        <v>3227</v>
      </c>
      <c r="B3721" s="216" t="s">
        <v>93</v>
      </c>
      <c r="C3721" s="29">
        <v>664</v>
      </c>
      <c r="D3721" s="175">
        <v>4</v>
      </c>
      <c r="F3721" s="175"/>
      <c r="G3721" s="175"/>
      <c r="H3721" s="175"/>
      <c r="I3721" s="34">
        <v>4</v>
      </c>
      <c r="J3721" s="26"/>
    </row>
    <row r="3722" spans="1:10">
      <c r="A3722" s="210">
        <v>323</v>
      </c>
      <c r="B3722" s="211" t="s">
        <v>17</v>
      </c>
      <c r="C3722" s="30">
        <f t="shared" ref="C3722" si="3643">C3723+C3724+C3725+C3726+C3727+C3728</f>
        <v>1592</v>
      </c>
      <c r="D3722" s="30">
        <v>59010</v>
      </c>
      <c r="F3722" s="30">
        <f t="shared" ref="F3722:G3722" si="3644">F3723+F3724+F3725+F3726+F3727+F3728</f>
        <v>0</v>
      </c>
      <c r="G3722" s="30">
        <f t="shared" si="3644"/>
        <v>0</v>
      </c>
      <c r="H3722" s="30">
        <f t="shared" ref="H3722" si="3645">H3723+H3724+H3725+H3726+H3727+H3728</f>
        <v>0</v>
      </c>
      <c r="I3722" s="34">
        <v>3</v>
      </c>
      <c r="J3722" s="26"/>
    </row>
    <row r="3723" spans="1:10">
      <c r="A3723" s="212">
        <v>3231</v>
      </c>
      <c r="B3723" s="213" t="s">
        <v>18</v>
      </c>
      <c r="C3723" s="29"/>
      <c r="D3723" s="175">
        <v>3667</v>
      </c>
      <c r="F3723" s="175"/>
      <c r="G3723" s="175"/>
      <c r="H3723" s="175"/>
      <c r="I3723" s="34">
        <v>4</v>
      </c>
      <c r="J3723" s="26"/>
    </row>
    <row r="3724" spans="1:10">
      <c r="A3724" s="212">
        <v>3232</v>
      </c>
      <c r="B3724" s="213" t="s">
        <v>105</v>
      </c>
      <c r="C3724" s="29">
        <v>1327</v>
      </c>
      <c r="D3724" s="175">
        <v>9741</v>
      </c>
      <c r="F3724" s="175"/>
      <c r="G3724" s="175"/>
      <c r="H3724" s="175"/>
      <c r="I3724" s="34">
        <v>4</v>
      </c>
      <c r="J3724" s="26"/>
    </row>
    <row r="3725" spans="1:10">
      <c r="A3725" s="212">
        <v>3233</v>
      </c>
      <c r="B3725" s="213" t="s">
        <v>19</v>
      </c>
      <c r="C3725" s="29">
        <v>66</v>
      </c>
      <c r="D3725" s="175">
        <v>1</v>
      </c>
      <c r="F3725" s="175"/>
      <c r="G3725" s="175"/>
      <c r="H3725" s="175"/>
      <c r="I3725" s="34">
        <v>4</v>
      </c>
      <c r="J3725" s="26"/>
    </row>
    <row r="3726" spans="1:10">
      <c r="A3726" s="212">
        <v>3235</v>
      </c>
      <c r="B3726" s="213" t="s">
        <v>68</v>
      </c>
      <c r="C3726" s="29"/>
      <c r="D3726" s="175">
        <v>30425</v>
      </c>
      <c r="F3726" s="175"/>
      <c r="G3726" s="175"/>
      <c r="H3726" s="175"/>
      <c r="I3726" s="34">
        <v>4</v>
      </c>
      <c r="J3726" s="26"/>
    </row>
    <row r="3727" spans="1:10">
      <c r="A3727" s="212">
        <v>3237</v>
      </c>
      <c r="B3727" s="216" t="s">
        <v>20</v>
      </c>
      <c r="C3727" s="29">
        <v>199</v>
      </c>
      <c r="D3727" s="175">
        <v>15036</v>
      </c>
      <c r="F3727" s="175"/>
      <c r="G3727" s="175"/>
      <c r="H3727" s="175"/>
      <c r="I3727" s="34">
        <v>4</v>
      </c>
      <c r="J3727" s="26"/>
    </row>
    <row r="3728" spans="1:10">
      <c r="A3728" s="212">
        <v>3239</v>
      </c>
      <c r="B3728" s="216" t="s">
        <v>21</v>
      </c>
      <c r="C3728" s="29"/>
      <c r="D3728" s="175">
        <v>140</v>
      </c>
      <c r="F3728" s="175"/>
      <c r="G3728" s="175"/>
      <c r="H3728" s="175"/>
      <c r="I3728" s="34">
        <v>4</v>
      </c>
      <c r="J3728" s="26"/>
    </row>
    <row r="3729" spans="1:10" ht="28.5">
      <c r="A3729" s="210">
        <v>324</v>
      </c>
      <c r="B3729" s="211" t="s">
        <v>22</v>
      </c>
      <c r="C3729" s="150">
        <f>C3730</f>
        <v>0</v>
      </c>
      <c r="D3729" s="792">
        <v>1001</v>
      </c>
      <c r="F3729" s="150">
        <f>F3730</f>
        <v>0</v>
      </c>
      <c r="G3729" s="150">
        <f>G3730</f>
        <v>0</v>
      </c>
      <c r="H3729" s="150">
        <f>H3730</f>
        <v>0</v>
      </c>
      <c r="I3729" s="73">
        <v>3</v>
      </c>
      <c r="J3729" s="228"/>
    </row>
    <row r="3730" spans="1:10" ht="28.5">
      <c r="A3730" s="212">
        <v>3241</v>
      </c>
      <c r="B3730" s="213" t="s">
        <v>22</v>
      </c>
      <c r="C3730" s="39"/>
      <c r="D3730" s="39">
        <v>1001</v>
      </c>
      <c r="F3730" s="39"/>
      <c r="G3730" s="39"/>
      <c r="H3730" s="39"/>
      <c r="I3730" s="73">
        <v>4</v>
      </c>
      <c r="J3730" s="228"/>
    </row>
    <row r="3731" spans="1:10">
      <c r="A3731" s="210">
        <v>329</v>
      </c>
      <c r="B3731" s="211" t="s">
        <v>23</v>
      </c>
      <c r="C3731" s="30">
        <f t="shared" ref="C3731" si="3646">SUM(C3732:C3734)</f>
        <v>4380</v>
      </c>
      <c r="D3731" s="30">
        <v>630</v>
      </c>
      <c r="F3731" s="30">
        <f t="shared" ref="F3731:G3731" si="3647">SUM(F3732:F3734)</f>
        <v>0</v>
      </c>
      <c r="G3731" s="30">
        <f t="shared" si="3647"/>
        <v>0</v>
      </c>
      <c r="H3731" s="30">
        <f t="shared" ref="H3731" si="3648">SUM(H3732:H3734)</f>
        <v>0</v>
      </c>
      <c r="I3731" s="34">
        <v>3</v>
      </c>
      <c r="J3731" s="26"/>
    </row>
    <row r="3732" spans="1:10">
      <c r="A3732" s="212">
        <v>3292</v>
      </c>
      <c r="B3732" s="216" t="s">
        <v>112</v>
      </c>
      <c r="C3732" s="29"/>
      <c r="D3732" s="175">
        <v>0</v>
      </c>
      <c r="F3732" s="175"/>
      <c r="G3732" s="175"/>
      <c r="H3732" s="175"/>
      <c r="I3732" s="34">
        <v>4</v>
      </c>
      <c r="J3732" s="26"/>
    </row>
    <row r="3733" spans="1:10">
      <c r="A3733" s="212">
        <v>3293</v>
      </c>
      <c r="B3733" s="213" t="s">
        <v>29</v>
      </c>
      <c r="C3733" s="29">
        <v>1991</v>
      </c>
      <c r="D3733" s="175">
        <v>1</v>
      </c>
      <c r="F3733" s="175"/>
      <c r="G3733" s="175"/>
      <c r="H3733" s="175"/>
      <c r="I3733" s="34">
        <v>4</v>
      </c>
      <c r="J3733" s="26"/>
    </row>
    <row r="3734" spans="1:10">
      <c r="A3734" s="212">
        <v>3299</v>
      </c>
      <c r="B3734" s="213" t="s">
        <v>23</v>
      </c>
      <c r="C3734" s="29">
        <v>2389</v>
      </c>
      <c r="D3734" s="175">
        <v>629</v>
      </c>
      <c r="F3734" s="175"/>
      <c r="G3734" s="175"/>
      <c r="H3734" s="175"/>
      <c r="I3734" s="34">
        <v>4</v>
      </c>
      <c r="J3734" s="26"/>
    </row>
    <row r="3735" spans="1:10" ht="28.5">
      <c r="A3735" s="208">
        <v>42</v>
      </c>
      <c r="B3735" s="209" t="s">
        <v>30</v>
      </c>
      <c r="C3735" s="182">
        <f t="shared" ref="C3735" si="3649">C3736+C3738</f>
        <v>0</v>
      </c>
      <c r="D3735" s="32">
        <v>0</v>
      </c>
      <c r="F3735" s="32">
        <f t="shared" ref="F3735:G3735" si="3650">F3736+F3738</f>
        <v>0</v>
      </c>
      <c r="G3735" s="32">
        <f t="shared" si="3650"/>
        <v>0</v>
      </c>
      <c r="H3735" s="32">
        <f t="shared" ref="H3735" si="3651">H3736+H3738</f>
        <v>0</v>
      </c>
      <c r="I3735" s="34">
        <v>2</v>
      </c>
      <c r="J3735" s="26"/>
    </row>
    <row r="3736" spans="1:10">
      <c r="A3736" s="210">
        <v>421</v>
      </c>
      <c r="B3736" s="211" t="s">
        <v>96</v>
      </c>
      <c r="C3736" s="30">
        <f t="shared" ref="C3736" si="3652">C3737</f>
        <v>0</v>
      </c>
      <c r="D3736" s="30">
        <v>0</v>
      </c>
      <c r="F3736" s="30">
        <f t="shared" ref="F3736:H3736" si="3653">F3737</f>
        <v>0</v>
      </c>
      <c r="G3736" s="30">
        <f t="shared" si="3653"/>
        <v>0</v>
      </c>
      <c r="H3736" s="30">
        <f t="shared" si="3653"/>
        <v>0</v>
      </c>
      <c r="I3736" s="34">
        <v>3</v>
      </c>
      <c r="J3736" s="26"/>
    </row>
    <row r="3737" spans="1:10">
      <c r="A3737" s="212">
        <v>4212</v>
      </c>
      <c r="B3737" s="216" t="s">
        <v>97</v>
      </c>
      <c r="C3737" s="29"/>
      <c r="D3737" s="175">
        <v>0</v>
      </c>
      <c r="F3737" s="175"/>
      <c r="G3737" s="175"/>
      <c r="H3737" s="175"/>
      <c r="I3737" s="34">
        <v>4</v>
      </c>
      <c r="J3737" s="26"/>
    </row>
    <row r="3738" spans="1:10">
      <c r="A3738" s="210">
        <v>422</v>
      </c>
      <c r="B3738" s="211" t="s">
        <v>57</v>
      </c>
      <c r="C3738" s="30">
        <f t="shared" ref="C3738" si="3654">SUM(C3739:C3740)</f>
        <v>0</v>
      </c>
      <c r="D3738" s="30">
        <v>0</v>
      </c>
      <c r="F3738" s="30">
        <f t="shared" ref="F3738:G3738" si="3655">SUM(F3739:F3740)</f>
        <v>0</v>
      </c>
      <c r="G3738" s="30">
        <f t="shared" si="3655"/>
        <v>0</v>
      </c>
      <c r="H3738" s="30">
        <f t="shared" ref="H3738" si="3656">SUM(H3739:H3740)</f>
        <v>0</v>
      </c>
      <c r="I3738" s="34">
        <v>3</v>
      </c>
      <c r="J3738" s="26"/>
    </row>
    <row r="3739" spans="1:10">
      <c r="A3739" s="212">
        <v>4221</v>
      </c>
      <c r="B3739" s="216" t="s">
        <v>65</v>
      </c>
      <c r="C3739" s="29"/>
      <c r="D3739" s="175">
        <v>0</v>
      </c>
      <c r="F3739" s="175"/>
      <c r="G3739" s="175"/>
      <c r="H3739" s="175"/>
      <c r="I3739" s="34">
        <v>4</v>
      </c>
      <c r="J3739" s="26"/>
    </row>
    <row r="3740" spans="1:10">
      <c r="A3740" s="212">
        <v>4224</v>
      </c>
      <c r="B3740" s="216" t="s">
        <v>58</v>
      </c>
      <c r="C3740" s="29"/>
      <c r="D3740" s="175">
        <v>0</v>
      </c>
      <c r="F3740" s="175"/>
      <c r="G3740" s="175"/>
      <c r="H3740" s="175"/>
      <c r="I3740" s="34">
        <v>4</v>
      </c>
      <c r="J3740" s="26"/>
    </row>
    <row r="3741" spans="1:10" ht="28.5">
      <c r="A3741" s="206">
        <v>71</v>
      </c>
      <c r="B3741" s="207" t="s">
        <v>349</v>
      </c>
      <c r="C3741" s="375">
        <f t="shared" ref="C3741:C3743" si="3657">C3742</f>
        <v>0</v>
      </c>
      <c r="D3741" s="375">
        <v>0</v>
      </c>
      <c r="F3741" s="375">
        <f t="shared" ref="F3741:H3743" si="3658">F3742</f>
        <v>0</v>
      </c>
      <c r="G3741" s="375">
        <f t="shared" si="3658"/>
        <v>0</v>
      </c>
      <c r="H3741" s="375">
        <f t="shared" si="3658"/>
        <v>0</v>
      </c>
      <c r="I3741" s="34" t="s">
        <v>145</v>
      </c>
      <c r="J3741" s="26"/>
    </row>
    <row r="3742" spans="1:10">
      <c r="A3742" s="208">
        <v>32</v>
      </c>
      <c r="B3742" s="209" t="s">
        <v>16</v>
      </c>
      <c r="C3742" s="182">
        <f t="shared" si="3657"/>
        <v>0</v>
      </c>
      <c r="D3742" s="32">
        <v>0</v>
      </c>
      <c r="F3742" s="32">
        <f t="shared" si="3658"/>
        <v>0</v>
      </c>
      <c r="G3742" s="32">
        <f t="shared" si="3658"/>
        <v>0</v>
      </c>
      <c r="H3742" s="32">
        <f t="shared" si="3658"/>
        <v>0</v>
      </c>
      <c r="I3742" s="34">
        <v>2</v>
      </c>
      <c r="J3742" s="26"/>
    </row>
    <row r="3743" spans="1:10">
      <c r="A3743" s="210">
        <v>323</v>
      </c>
      <c r="B3743" s="211" t="s">
        <v>17</v>
      </c>
      <c r="C3743" s="30">
        <f t="shared" si="3657"/>
        <v>0</v>
      </c>
      <c r="D3743" s="30">
        <v>0</v>
      </c>
      <c r="F3743" s="30">
        <f t="shared" si="3658"/>
        <v>0</v>
      </c>
      <c r="G3743" s="30">
        <f t="shared" si="3658"/>
        <v>0</v>
      </c>
      <c r="H3743" s="30">
        <f t="shared" si="3658"/>
        <v>0</v>
      </c>
      <c r="I3743" s="34">
        <v>3</v>
      </c>
      <c r="J3743" s="26"/>
    </row>
    <row r="3744" spans="1:10">
      <c r="A3744" s="212">
        <v>3232</v>
      </c>
      <c r="B3744" s="213" t="s">
        <v>105</v>
      </c>
      <c r="C3744" s="29"/>
      <c r="D3744" s="175">
        <v>0</v>
      </c>
      <c r="F3744" s="175"/>
      <c r="G3744" s="175"/>
      <c r="H3744" s="175"/>
      <c r="I3744" s="34">
        <v>4</v>
      </c>
      <c r="J3744" s="26"/>
    </row>
    <row r="3745" spans="1:10" ht="42.75">
      <c r="A3745" s="203" t="s">
        <v>254</v>
      </c>
      <c r="B3745" s="204" t="s">
        <v>255</v>
      </c>
      <c r="C3745" s="205">
        <f t="shared" ref="C3745" si="3659">C3746</f>
        <v>99542</v>
      </c>
      <c r="D3745" s="205">
        <v>99542</v>
      </c>
      <c r="F3745" s="205">
        <f t="shared" ref="F3745:H3745" si="3660">F3746</f>
        <v>0</v>
      </c>
      <c r="G3745" s="205">
        <f t="shared" si="3660"/>
        <v>0</v>
      </c>
      <c r="H3745" s="205">
        <f t="shared" si="3660"/>
        <v>0</v>
      </c>
      <c r="I3745" s="34" t="s">
        <v>8</v>
      </c>
      <c r="J3745" s="26"/>
    </row>
    <row r="3746" spans="1:10" ht="15">
      <c r="A3746" s="206">
        <v>11</v>
      </c>
      <c r="B3746" s="207" t="s">
        <v>14</v>
      </c>
      <c r="C3746" s="375">
        <f t="shared" ref="C3746" si="3661">C3747+C3753+C3771</f>
        <v>99542</v>
      </c>
      <c r="D3746" s="375">
        <v>99542</v>
      </c>
      <c r="F3746" s="375">
        <f t="shared" ref="F3746:G3746" si="3662">F3747+F3753+F3771</f>
        <v>0</v>
      </c>
      <c r="G3746" s="375">
        <f t="shared" si="3662"/>
        <v>0</v>
      </c>
      <c r="H3746" s="375">
        <f t="shared" ref="H3746" si="3663">H3747+H3753+H3771</f>
        <v>0</v>
      </c>
      <c r="I3746" s="34" t="s">
        <v>15</v>
      </c>
      <c r="J3746" s="26"/>
    </row>
    <row r="3747" spans="1:10">
      <c r="A3747" s="208">
        <v>31</v>
      </c>
      <c r="B3747" s="209" t="s">
        <v>44</v>
      </c>
      <c r="C3747" s="182">
        <f t="shared" ref="C3747" si="3664">C3748+C3750</f>
        <v>31614</v>
      </c>
      <c r="D3747" s="32">
        <v>51375</v>
      </c>
      <c r="F3747" s="32">
        <f t="shared" ref="F3747:G3747" si="3665">F3748+F3750</f>
        <v>0</v>
      </c>
      <c r="G3747" s="32">
        <f t="shared" si="3665"/>
        <v>0</v>
      </c>
      <c r="H3747" s="32">
        <f t="shared" ref="H3747" si="3666">H3748+H3750</f>
        <v>0</v>
      </c>
      <c r="I3747" s="34">
        <v>2</v>
      </c>
      <c r="J3747" s="26"/>
    </row>
    <row r="3748" spans="1:10">
      <c r="A3748" s="210">
        <v>311</v>
      </c>
      <c r="B3748" s="211" t="s">
        <v>45</v>
      </c>
      <c r="C3748" s="30">
        <f t="shared" ref="C3748" si="3667">C3749</f>
        <v>27136</v>
      </c>
      <c r="D3748" s="30">
        <v>44098</v>
      </c>
      <c r="F3748" s="30">
        <f t="shared" ref="F3748:H3748" si="3668">F3749</f>
        <v>0</v>
      </c>
      <c r="G3748" s="30">
        <f t="shared" si="3668"/>
        <v>0</v>
      </c>
      <c r="H3748" s="30">
        <f t="shared" si="3668"/>
        <v>0</v>
      </c>
      <c r="I3748" s="34">
        <v>3</v>
      </c>
      <c r="J3748" s="26"/>
    </row>
    <row r="3749" spans="1:10">
      <c r="A3749" s="212">
        <v>3111</v>
      </c>
      <c r="B3749" s="213" t="s">
        <v>46</v>
      </c>
      <c r="C3749" s="29">
        <v>27136</v>
      </c>
      <c r="D3749" s="175">
        <v>44098</v>
      </c>
      <c r="F3749" s="175"/>
      <c r="G3749" s="175"/>
      <c r="H3749" s="175"/>
      <c r="I3749" s="34">
        <v>4</v>
      </c>
      <c r="J3749" s="26"/>
    </row>
    <row r="3750" spans="1:10">
      <c r="A3750" s="210">
        <v>313</v>
      </c>
      <c r="B3750" s="211" t="s">
        <v>48</v>
      </c>
      <c r="C3750" s="30">
        <f t="shared" ref="C3750" si="3669">SUM(C3751:C3752)</f>
        <v>4478</v>
      </c>
      <c r="D3750" s="30">
        <v>7277</v>
      </c>
      <c r="F3750" s="30">
        <f t="shared" ref="F3750:G3750" si="3670">SUM(F3751:F3752)</f>
        <v>0</v>
      </c>
      <c r="G3750" s="30">
        <f t="shared" si="3670"/>
        <v>0</v>
      </c>
      <c r="H3750" s="30">
        <f t="shared" ref="H3750" si="3671">SUM(H3751:H3752)</f>
        <v>0</v>
      </c>
      <c r="I3750" s="34">
        <v>3</v>
      </c>
      <c r="J3750" s="26"/>
    </row>
    <row r="3751" spans="1:10">
      <c r="A3751" s="212">
        <v>3132</v>
      </c>
      <c r="B3751" s="213" t="s">
        <v>49</v>
      </c>
      <c r="C3751" s="29">
        <v>4478</v>
      </c>
      <c r="D3751" s="175">
        <v>7277</v>
      </c>
      <c r="F3751" s="175"/>
      <c r="G3751" s="175"/>
      <c r="H3751" s="175"/>
      <c r="I3751" s="34">
        <v>4</v>
      </c>
      <c r="J3751" s="26"/>
    </row>
    <row r="3752" spans="1:10" ht="28.5">
      <c r="A3752" s="212">
        <v>3133</v>
      </c>
      <c r="B3752" s="213" t="s">
        <v>119</v>
      </c>
      <c r="C3752" s="29"/>
      <c r="D3752" s="175">
        <v>0</v>
      </c>
      <c r="F3752" s="175"/>
      <c r="G3752" s="175"/>
      <c r="H3752" s="175"/>
      <c r="I3752" s="34">
        <v>4</v>
      </c>
      <c r="J3752" s="26"/>
    </row>
    <row r="3753" spans="1:10">
      <c r="A3753" s="208">
        <v>32</v>
      </c>
      <c r="B3753" s="209" t="s">
        <v>16</v>
      </c>
      <c r="C3753" s="182">
        <f t="shared" ref="C3753" si="3672">C3754+C3757+C3761+C3769</f>
        <v>67928</v>
      </c>
      <c r="D3753" s="32">
        <v>48167</v>
      </c>
      <c r="F3753" s="32">
        <f t="shared" ref="F3753:G3753" si="3673">F3754+F3757+F3761+F3769</f>
        <v>0</v>
      </c>
      <c r="G3753" s="32">
        <f t="shared" si="3673"/>
        <v>0</v>
      </c>
      <c r="H3753" s="32">
        <f t="shared" ref="H3753" si="3674">H3754+H3757+H3761+H3769</f>
        <v>0</v>
      </c>
      <c r="I3753" s="34">
        <v>2</v>
      </c>
      <c r="J3753" s="26"/>
    </row>
    <row r="3754" spans="1:10">
      <c r="A3754" s="210">
        <v>321</v>
      </c>
      <c r="B3754" s="211" t="s">
        <v>27</v>
      </c>
      <c r="C3754" s="30">
        <f t="shared" ref="C3754" si="3675">C3755</f>
        <v>3500</v>
      </c>
      <c r="D3754" s="30">
        <v>3820</v>
      </c>
      <c r="F3754" s="30">
        <f t="shared" ref="F3754:H3754" si="3676">F3755</f>
        <v>0</v>
      </c>
      <c r="G3754" s="30">
        <f t="shared" si="3676"/>
        <v>0</v>
      </c>
      <c r="H3754" s="30">
        <f t="shared" si="3676"/>
        <v>0</v>
      </c>
      <c r="I3754" s="34">
        <v>3</v>
      </c>
      <c r="J3754" s="26"/>
    </row>
    <row r="3755" spans="1:10">
      <c r="A3755" s="212">
        <v>3211</v>
      </c>
      <c r="B3755" s="213" t="s">
        <v>28</v>
      </c>
      <c r="C3755" s="29">
        <v>3500</v>
      </c>
      <c r="D3755" s="175">
        <v>0</v>
      </c>
      <c r="F3755" s="175"/>
      <c r="G3755" s="175"/>
      <c r="H3755" s="175"/>
      <c r="I3755" s="34">
        <v>4</v>
      </c>
      <c r="J3755" s="26"/>
    </row>
    <row r="3756" spans="1:10">
      <c r="A3756" s="212" t="s">
        <v>568</v>
      </c>
      <c r="B3756" s="213" t="s">
        <v>54</v>
      </c>
      <c r="C3756" s="39">
        <v>0</v>
      </c>
      <c r="D3756" s="636">
        <v>3820</v>
      </c>
      <c r="F3756" s="636"/>
      <c r="G3756" s="636"/>
      <c r="H3756" s="636"/>
      <c r="I3756" s="73">
        <v>4</v>
      </c>
      <c r="J3756" s="228"/>
    </row>
    <row r="3757" spans="1:10">
      <c r="A3757" s="210">
        <v>322</v>
      </c>
      <c r="B3757" s="211" t="s">
        <v>42</v>
      </c>
      <c r="C3757" s="30">
        <f t="shared" ref="C3757" si="3677">SUM(C3758:C3759)</f>
        <v>33762</v>
      </c>
      <c r="D3757" s="30">
        <v>19815</v>
      </c>
      <c r="F3757" s="30">
        <f t="shared" ref="F3757:G3757" si="3678">SUM(F3758:F3759)</f>
        <v>0</v>
      </c>
      <c r="G3757" s="30">
        <f t="shared" si="3678"/>
        <v>0</v>
      </c>
      <c r="H3757" s="30">
        <f t="shared" ref="H3757" si="3679">SUM(H3758:H3759)</f>
        <v>0</v>
      </c>
      <c r="I3757" s="34">
        <v>3</v>
      </c>
      <c r="J3757" s="26"/>
    </row>
    <row r="3758" spans="1:10">
      <c r="A3758" s="212">
        <v>3221</v>
      </c>
      <c r="B3758" s="213" t="s">
        <v>43</v>
      </c>
      <c r="C3758" s="29">
        <v>500</v>
      </c>
      <c r="D3758" s="175">
        <v>500</v>
      </c>
      <c r="F3758" s="175"/>
      <c r="G3758" s="175"/>
      <c r="H3758" s="175"/>
      <c r="I3758" s="34">
        <v>4</v>
      </c>
      <c r="J3758" s="26"/>
    </row>
    <row r="3759" spans="1:10">
      <c r="A3759" s="212">
        <v>3222</v>
      </c>
      <c r="B3759" s="213" t="s">
        <v>91</v>
      </c>
      <c r="C3759" s="29">
        <v>33262</v>
      </c>
      <c r="D3759" s="175">
        <v>19315</v>
      </c>
      <c r="F3759" s="175"/>
      <c r="G3759" s="175"/>
      <c r="H3759" s="175"/>
      <c r="I3759" s="34">
        <v>4</v>
      </c>
      <c r="J3759" s="26"/>
    </row>
    <row r="3760" spans="1:10">
      <c r="A3760" s="212">
        <v>3223</v>
      </c>
      <c r="B3760" s="213" t="s">
        <v>109</v>
      </c>
      <c r="C3760" s="29">
        <v>0</v>
      </c>
      <c r="D3760" s="175">
        <v>0</v>
      </c>
      <c r="F3760" s="175"/>
      <c r="G3760" s="175"/>
      <c r="H3760" s="175"/>
      <c r="I3760" s="34">
        <v>4</v>
      </c>
      <c r="J3760" s="26"/>
    </row>
    <row r="3761" spans="1:10">
      <c r="A3761" s="210">
        <v>323</v>
      </c>
      <c r="B3761" s="211" t="s">
        <v>17</v>
      </c>
      <c r="C3761" s="30">
        <f t="shared" ref="C3761" si="3680">SUM(C3762:C3768)</f>
        <v>30666</v>
      </c>
      <c r="D3761" s="30">
        <v>24532</v>
      </c>
      <c r="F3761" s="30">
        <f t="shared" ref="F3761:G3761" si="3681">SUM(F3762:F3768)</f>
        <v>0</v>
      </c>
      <c r="G3761" s="30">
        <f t="shared" si="3681"/>
        <v>0</v>
      </c>
      <c r="H3761" s="30">
        <f t="shared" ref="H3761" si="3682">SUM(H3762:H3768)</f>
        <v>0</v>
      </c>
      <c r="I3761" s="34">
        <v>3</v>
      </c>
      <c r="J3761" s="26"/>
    </row>
    <row r="3762" spans="1:10">
      <c r="A3762" s="212">
        <v>3231</v>
      </c>
      <c r="B3762" s="213" t="s">
        <v>18</v>
      </c>
      <c r="C3762" s="29">
        <v>2500</v>
      </c>
      <c r="D3762" s="175">
        <v>325</v>
      </c>
      <c r="F3762" s="175"/>
      <c r="G3762" s="175"/>
      <c r="H3762" s="175"/>
      <c r="I3762" s="34">
        <v>4</v>
      </c>
      <c r="J3762" s="26"/>
    </row>
    <row r="3763" spans="1:10">
      <c r="A3763" s="212">
        <v>3232</v>
      </c>
      <c r="B3763" s="213" t="s">
        <v>105</v>
      </c>
      <c r="C3763" s="29">
        <v>3375</v>
      </c>
      <c r="D3763" s="175">
        <v>0</v>
      </c>
      <c r="F3763" s="175"/>
      <c r="G3763" s="175"/>
      <c r="H3763" s="175"/>
      <c r="I3763" s="34">
        <v>4</v>
      </c>
      <c r="J3763" s="26"/>
    </row>
    <row r="3764" spans="1:10">
      <c r="A3764" s="212">
        <v>3233</v>
      </c>
      <c r="B3764" s="213" t="s">
        <v>19</v>
      </c>
      <c r="C3764" s="29">
        <v>7000</v>
      </c>
      <c r="D3764" s="175">
        <v>2000</v>
      </c>
      <c r="F3764" s="175"/>
      <c r="G3764" s="175"/>
      <c r="H3764" s="175"/>
      <c r="I3764" s="34">
        <v>4</v>
      </c>
      <c r="J3764" s="26"/>
    </row>
    <row r="3765" spans="1:10">
      <c r="A3765" s="212" t="s">
        <v>421</v>
      </c>
      <c r="B3765" s="213" t="s">
        <v>68</v>
      </c>
      <c r="C3765" s="39">
        <v>0</v>
      </c>
      <c r="D3765" s="636">
        <v>5707</v>
      </c>
      <c r="F3765" s="636"/>
      <c r="G3765" s="636"/>
      <c r="H3765" s="636"/>
      <c r="I3765" s="73">
        <v>4</v>
      </c>
      <c r="J3765" s="228"/>
    </row>
    <row r="3766" spans="1:10">
      <c r="A3766" s="212">
        <v>3237</v>
      </c>
      <c r="B3766" s="213" t="s">
        <v>20</v>
      </c>
      <c r="C3766" s="29">
        <v>4000</v>
      </c>
      <c r="D3766" s="175">
        <v>6500</v>
      </c>
      <c r="F3766" s="175"/>
      <c r="G3766" s="175"/>
      <c r="H3766" s="175"/>
      <c r="I3766" s="34">
        <v>4</v>
      </c>
      <c r="J3766" s="26"/>
    </row>
    <row r="3767" spans="1:10">
      <c r="A3767" s="212">
        <v>3238</v>
      </c>
      <c r="B3767" s="213" t="s">
        <v>51</v>
      </c>
      <c r="C3767" s="29">
        <v>9291</v>
      </c>
      <c r="D3767" s="175">
        <v>10000</v>
      </c>
      <c r="F3767" s="175"/>
      <c r="G3767" s="175"/>
      <c r="H3767" s="175"/>
      <c r="I3767" s="34">
        <v>4</v>
      </c>
      <c r="J3767" s="26"/>
    </row>
    <row r="3768" spans="1:10">
      <c r="A3768" s="212">
        <v>3239</v>
      </c>
      <c r="B3768" s="213" t="s">
        <v>21</v>
      </c>
      <c r="C3768" s="29">
        <v>4500</v>
      </c>
      <c r="D3768" s="175">
        <v>0</v>
      </c>
      <c r="F3768" s="175"/>
      <c r="G3768" s="175"/>
      <c r="H3768" s="175"/>
      <c r="I3768" s="34">
        <v>4</v>
      </c>
      <c r="J3768" s="26"/>
    </row>
    <row r="3769" spans="1:10">
      <c r="A3769" s="210">
        <v>329</v>
      </c>
      <c r="B3769" s="211" t="s">
        <v>23</v>
      </c>
      <c r="C3769" s="30">
        <f t="shared" ref="C3769" si="3683">C3770</f>
        <v>0</v>
      </c>
      <c r="D3769" s="30">
        <v>0</v>
      </c>
      <c r="F3769" s="30">
        <f t="shared" ref="F3769:H3769" si="3684">F3770</f>
        <v>0</v>
      </c>
      <c r="G3769" s="30">
        <f t="shared" si="3684"/>
        <v>0</v>
      </c>
      <c r="H3769" s="30">
        <f t="shared" si="3684"/>
        <v>0</v>
      </c>
      <c r="I3769" s="34">
        <v>3</v>
      </c>
      <c r="J3769" s="26"/>
    </row>
    <row r="3770" spans="1:10">
      <c r="A3770" s="212">
        <v>3299</v>
      </c>
      <c r="B3770" s="213" t="s">
        <v>23</v>
      </c>
      <c r="C3770" s="29"/>
      <c r="D3770" s="175">
        <v>0</v>
      </c>
      <c r="F3770" s="175"/>
      <c r="G3770" s="175"/>
      <c r="H3770" s="175"/>
      <c r="I3770" s="34">
        <v>4</v>
      </c>
      <c r="J3770" s="26"/>
    </row>
    <row r="3771" spans="1:10" ht="28.5">
      <c r="A3771" s="208">
        <v>42</v>
      </c>
      <c r="B3771" s="209" t="s">
        <v>30</v>
      </c>
      <c r="C3771" s="182">
        <f t="shared" ref="C3771:C3772" si="3685">C3772</f>
        <v>0</v>
      </c>
      <c r="D3771" s="32">
        <v>0</v>
      </c>
      <c r="F3771" s="32">
        <f t="shared" ref="F3771:H3772" si="3686">F3772</f>
        <v>0</v>
      </c>
      <c r="G3771" s="32">
        <f t="shared" si="3686"/>
        <v>0</v>
      </c>
      <c r="H3771" s="32">
        <f t="shared" si="3686"/>
        <v>0</v>
      </c>
      <c r="I3771" s="34">
        <v>2</v>
      </c>
      <c r="J3771" s="26"/>
    </row>
    <row r="3772" spans="1:10">
      <c r="A3772" s="210">
        <v>422</v>
      </c>
      <c r="B3772" s="211" t="s">
        <v>57</v>
      </c>
      <c r="C3772" s="30">
        <f t="shared" si="3685"/>
        <v>0</v>
      </c>
      <c r="D3772" s="30">
        <v>0</v>
      </c>
      <c r="F3772" s="30">
        <f t="shared" si="3686"/>
        <v>0</v>
      </c>
      <c r="G3772" s="30">
        <f t="shared" si="3686"/>
        <v>0</v>
      </c>
      <c r="H3772" s="30">
        <f t="shared" si="3686"/>
        <v>0</v>
      </c>
      <c r="I3772" s="34">
        <v>3</v>
      </c>
      <c r="J3772" s="26"/>
    </row>
    <row r="3773" spans="1:10">
      <c r="A3773" s="212">
        <v>4224</v>
      </c>
      <c r="B3773" s="213" t="s">
        <v>58</v>
      </c>
      <c r="C3773" s="29"/>
      <c r="D3773" s="175">
        <v>0</v>
      </c>
      <c r="F3773" s="175"/>
      <c r="G3773" s="175"/>
      <c r="H3773" s="175"/>
      <c r="I3773" s="34">
        <v>4</v>
      </c>
      <c r="J3773" s="26"/>
    </row>
    <row r="3774" spans="1:10" ht="57">
      <c r="A3774" s="203" t="s">
        <v>256</v>
      </c>
      <c r="B3774" s="204" t="s">
        <v>257</v>
      </c>
      <c r="C3774" s="205">
        <f t="shared" ref="C3774" si="3687">C3775</f>
        <v>0</v>
      </c>
      <c r="D3774" s="205">
        <v>0</v>
      </c>
      <c r="F3774" s="205">
        <f t="shared" ref="F3774:H3774" si="3688">F3775</f>
        <v>0</v>
      </c>
      <c r="G3774" s="205">
        <f t="shared" si="3688"/>
        <v>0</v>
      </c>
      <c r="H3774" s="205">
        <f t="shared" si="3688"/>
        <v>0</v>
      </c>
      <c r="I3774" s="34" t="s">
        <v>8</v>
      </c>
      <c r="J3774" s="26"/>
    </row>
    <row r="3775" spans="1:10">
      <c r="A3775" s="206">
        <v>51</v>
      </c>
      <c r="B3775" s="207" t="s">
        <v>25</v>
      </c>
      <c r="C3775" s="31">
        <f t="shared" ref="C3775" si="3689">C3776+C3782+C3801+C3804+C3814</f>
        <v>0</v>
      </c>
      <c r="D3775" s="31">
        <v>0</v>
      </c>
      <c r="F3775" s="31">
        <f t="shared" ref="F3775:G3775" si="3690">F3776+F3782+F3801+F3804+F3814</f>
        <v>0</v>
      </c>
      <c r="G3775" s="31">
        <f t="shared" si="3690"/>
        <v>0</v>
      </c>
      <c r="H3775" s="31">
        <f t="shared" ref="H3775" si="3691">H3776+H3782+H3801+H3804+H3814</f>
        <v>0</v>
      </c>
      <c r="I3775" s="34" t="s">
        <v>26</v>
      </c>
      <c r="J3775" s="26"/>
    </row>
    <row r="3776" spans="1:10">
      <c r="A3776" s="208">
        <v>31</v>
      </c>
      <c r="B3776" s="209" t="s">
        <v>44</v>
      </c>
      <c r="C3776" s="182">
        <f t="shared" ref="C3776" si="3692">C3777+C3780</f>
        <v>0</v>
      </c>
      <c r="D3776" s="32">
        <v>0</v>
      </c>
      <c r="F3776" s="32">
        <f t="shared" ref="F3776:G3776" si="3693">F3777+F3780</f>
        <v>0</v>
      </c>
      <c r="G3776" s="32">
        <f t="shared" si="3693"/>
        <v>0</v>
      </c>
      <c r="H3776" s="32">
        <f t="shared" ref="H3776" si="3694">H3777+H3780</f>
        <v>0</v>
      </c>
      <c r="I3776" s="34">
        <v>2</v>
      </c>
      <c r="J3776" s="26"/>
    </row>
    <row r="3777" spans="1:10">
      <c r="A3777" s="210">
        <v>311</v>
      </c>
      <c r="B3777" s="211" t="s">
        <v>45</v>
      </c>
      <c r="C3777" s="30">
        <f t="shared" ref="C3777" si="3695">C3778+C3779</f>
        <v>0</v>
      </c>
      <c r="D3777" s="30">
        <v>0</v>
      </c>
      <c r="F3777" s="30">
        <f t="shared" ref="F3777:G3777" si="3696">F3778+F3779</f>
        <v>0</v>
      </c>
      <c r="G3777" s="30">
        <f t="shared" si="3696"/>
        <v>0</v>
      </c>
      <c r="H3777" s="30">
        <f t="shared" ref="H3777" si="3697">H3778+H3779</f>
        <v>0</v>
      </c>
      <c r="I3777" s="34">
        <v>3</v>
      </c>
      <c r="J3777" s="26"/>
    </row>
    <row r="3778" spans="1:10">
      <c r="A3778" s="212">
        <v>3111</v>
      </c>
      <c r="B3778" s="213" t="s">
        <v>46</v>
      </c>
      <c r="C3778" s="29"/>
      <c r="D3778" s="175">
        <v>0</v>
      </c>
      <c r="F3778" s="175"/>
      <c r="G3778" s="175"/>
      <c r="H3778" s="175"/>
      <c r="I3778" s="214">
        <v>4</v>
      </c>
      <c r="J3778" s="218"/>
    </row>
    <row r="3779" spans="1:10">
      <c r="A3779" s="376">
        <v>3113</v>
      </c>
      <c r="B3779" s="213" t="s">
        <v>202</v>
      </c>
      <c r="C3779" s="29"/>
      <c r="D3779" s="175">
        <v>0</v>
      </c>
      <c r="F3779" s="175"/>
      <c r="G3779" s="175"/>
      <c r="H3779" s="175"/>
      <c r="I3779" s="34">
        <v>4</v>
      </c>
      <c r="J3779" s="26"/>
    </row>
    <row r="3780" spans="1:10">
      <c r="A3780" s="210">
        <v>313</v>
      </c>
      <c r="B3780" s="211" t="s">
        <v>48</v>
      </c>
      <c r="C3780" s="30">
        <f t="shared" ref="C3780" si="3698">C3781</f>
        <v>0</v>
      </c>
      <c r="D3780" s="30">
        <v>0</v>
      </c>
      <c r="F3780" s="30">
        <f t="shared" ref="F3780:H3780" si="3699">F3781</f>
        <v>0</v>
      </c>
      <c r="G3780" s="30">
        <f t="shared" si="3699"/>
        <v>0</v>
      </c>
      <c r="H3780" s="30">
        <f t="shared" si="3699"/>
        <v>0</v>
      </c>
      <c r="I3780" s="34">
        <v>3</v>
      </c>
      <c r="J3780" s="26"/>
    </row>
    <row r="3781" spans="1:10">
      <c r="A3781" s="212">
        <v>3132</v>
      </c>
      <c r="B3781" s="213" t="s">
        <v>49</v>
      </c>
      <c r="C3781" s="29"/>
      <c r="D3781" s="175">
        <v>0</v>
      </c>
      <c r="F3781" s="175"/>
      <c r="G3781" s="175"/>
      <c r="H3781" s="175"/>
      <c r="I3781" s="34">
        <v>4</v>
      </c>
      <c r="J3781" s="26"/>
    </row>
    <row r="3782" spans="1:10">
      <c r="A3782" s="208">
        <v>32</v>
      </c>
      <c r="B3782" s="209" t="s">
        <v>16</v>
      </c>
      <c r="C3782" s="182">
        <f t="shared" ref="C3782" si="3700">C3783+C3786+C3791+C3797+C3799</f>
        <v>0</v>
      </c>
      <c r="D3782" s="32">
        <v>0</v>
      </c>
      <c r="F3782" s="32">
        <f t="shared" ref="F3782:G3782" si="3701">F3783+F3786+F3791+F3797+F3799</f>
        <v>0</v>
      </c>
      <c r="G3782" s="32">
        <f t="shared" si="3701"/>
        <v>0</v>
      </c>
      <c r="H3782" s="32">
        <f t="shared" ref="H3782" si="3702">H3783+H3786+H3791+H3797+H3799</f>
        <v>0</v>
      </c>
      <c r="I3782" s="34">
        <v>2</v>
      </c>
      <c r="J3782" s="26"/>
    </row>
    <row r="3783" spans="1:10">
      <c r="A3783" s="210">
        <v>321</v>
      </c>
      <c r="B3783" s="211" t="s">
        <v>27</v>
      </c>
      <c r="C3783" s="30">
        <f t="shared" ref="C3783" si="3703">C3784+C3785</f>
        <v>0</v>
      </c>
      <c r="D3783" s="30">
        <v>0</v>
      </c>
      <c r="F3783" s="30">
        <f t="shared" ref="F3783:G3783" si="3704">F3784+F3785</f>
        <v>0</v>
      </c>
      <c r="G3783" s="30">
        <f t="shared" si="3704"/>
        <v>0</v>
      </c>
      <c r="H3783" s="30">
        <f t="shared" ref="H3783" si="3705">H3784+H3785</f>
        <v>0</v>
      </c>
      <c r="I3783" s="34">
        <v>3</v>
      </c>
      <c r="J3783" s="26"/>
    </row>
    <row r="3784" spans="1:10">
      <c r="A3784" s="212">
        <v>3211</v>
      </c>
      <c r="B3784" s="213" t="s">
        <v>28</v>
      </c>
      <c r="C3784" s="29"/>
      <c r="D3784" s="175">
        <v>0</v>
      </c>
      <c r="F3784" s="175"/>
      <c r="G3784" s="175"/>
      <c r="H3784" s="175"/>
      <c r="I3784" s="214">
        <v>4</v>
      </c>
      <c r="J3784" s="218"/>
    </row>
    <row r="3785" spans="1:10">
      <c r="A3785" s="212">
        <v>3213</v>
      </c>
      <c r="B3785" s="213" t="s">
        <v>54</v>
      </c>
      <c r="C3785" s="29"/>
      <c r="D3785" s="175">
        <v>0</v>
      </c>
      <c r="F3785" s="175"/>
      <c r="G3785" s="175"/>
      <c r="H3785" s="175"/>
      <c r="I3785" s="214">
        <v>4</v>
      </c>
      <c r="J3785" s="218"/>
    </row>
    <row r="3786" spans="1:10">
      <c r="A3786" s="210">
        <v>322</v>
      </c>
      <c r="B3786" s="211" t="s">
        <v>42</v>
      </c>
      <c r="C3786" s="30">
        <f t="shared" ref="C3786" si="3706">C3787+C3788+C3789+C3790</f>
        <v>0</v>
      </c>
      <c r="D3786" s="30">
        <v>0</v>
      </c>
      <c r="F3786" s="30">
        <f t="shared" ref="F3786:G3786" si="3707">F3787+F3788+F3789+F3790</f>
        <v>0</v>
      </c>
      <c r="G3786" s="30">
        <f t="shared" si="3707"/>
        <v>0</v>
      </c>
      <c r="H3786" s="30">
        <f t="shared" ref="H3786" si="3708">H3787+H3788+H3789+H3790</f>
        <v>0</v>
      </c>
      <c r="I3786" s="34">
        <v>3</v>
      </c>
      <c r="J3786" s="26"/>
    </row>
    <row r="3787" spans="1:10">
      <c r="A3787" s="212">
        <v>3221</v>
      </c>
      <c r="B3787" s="213" t="s">
        <v>43</v>
      </c>
      <c r="C3787" s="29"/>
      <c r="D3787" s="175">
        <v>0</v>
      </c>
      <c r="F3787" s="175"/>
      <c r="G3787" s="175"/>
      <c r="H3787" s="175"/>
      <c r="I3787" s="34">
        <v>4</v>
      </c>
      <c r="J3787" s="26"/>
    </row>
    <row r="3788" spans="1:10">
      <c r="A3788" s="212">
        <v>3222</v>
      </c>
      <c r="B3788" s="213" t="s">
        <v>91</v>
      </c>
      <c r="C3788" s="29"/>
      <c r="D3788" s="175">
        <v>0</v>
      </c>
      <c r="F3788" s="175"/>
      <c r="G3788" s="175"/>
      <c r="H3788" s="175"/>
      <c r="I3788" s="214">
        <v>4</v>
      </c>
      <c r="J3788" s="218"/>
    </row>
    <row r="3789" spans="1:10">
      <c r="A3789" s="212">
        <v>3223</v>
      </c>
      <c r="B3789" s="213" t="s">
        <v>109</v>
      </c>
      <c r="C3789" s="29"/>
      <c r="D3789" s="175">
        <v>0</v>
      </c>
      <c r="F3789" s="175"/>
      <c r="G3789" s="175"/>
      <c r="H3789" s="175"/>
      <c r="I3789" s="214">
        <v>4</v>
      </c>
      <c r="J3789" s="218"/>
    </row>
    <row r="3790" spans="1:10">
      <c r="A3790" s="212">
        <v>3225</v>
      </c>
      <c r="B3790" s="213" t="s">
        <v>92</v>
      </c>
      <c r="C3790" s="29"/>
      <c r="D3790" s="175">
        <v>0</v>
      </c>
      <c r="F3790" s="175"/>
      <c r="G3790" s="175"/>
      <c r="H3790" s="175"/>
      <c r="I3790" s="34">
        <v>4</v>
      </c>
      <c r="J3790" s="26"/>
    </row>
    <row r="3791" spans="1:10">
      <c r="A3791" s="210">
        <v>323</v>
      </c>
      <c r="B3791" s="211" t="s">
        <v>17</v>
      </c>
      <c r="C3791" s="30">
        <f t="shared" ref="C3791" si="3709">C3792+C3793+C3794+C3795+C3796</f>
        <v>0</v>
      </c>
      <c r="D3791" s="30">
        <v>0</v>
      </c>
      <c r="F3791" s="30">
        <f t="shared" ref="F3791:G3791" si="3710">F3792+F3793+F3794+F3795+F3796</f>
        <v>0</v>
      </c>
      <c r="G3791" s="30">
        <f t="shared" si="3710"/>
        <v>0</v>
      </c>
      <c r="H3791" s="30">
        <f t="shared" ref="H3791" si="3711">H3792+H3793+H3794+H3795+H3796</f>
        <v>0</v>
      </c>
      <c r="I3791" s="34">
        <v>3</v>
      </c>
      <c r="J3791" s="26"/>
    </row>
    <row r="3792" spans="1:10">
      <c r="A3792" s="212">
        <v>3231</v>
      </c>
      <c r="B3792" s="213" t="s">
        <v>18</v>
      </c>
      <c r="C3792" s="29"/>
      <c r="D3792" s="175">
        <v>0</v>
      </c>
      <c r="F3792" s="175"/>
      <c r="G3792" s="175"/>
      <c r="H3792" s="175"/>
      <c r="I3792" s="34">
        <v>4</v>
      </c>
      <c r="J3792" s="26"/>
    </row>
    <row r="3793" spans="1:10">
      <c r="A3793" s="212">
        <v>3232</v>
      </c>
      <c r="B3793" s="213" t="s">
        <v>105</v>
      </c>
      <c r="C3793" s="29"/>
      <c r="D3793" s="175">
        <v>0</v>
      </c>
      <c r="F3793" s="175"/>
      <c r="G3793" s="175"/>
      <c r="H3793" s="175"/>
      <c r="I3793" s="34">
        <v>4</v>
      </c>
      <c r="J3793" s="26"/>
    </row>
    <row r="3794" spans="1:10">
      <c r="A3794" s="212">
        <v>3233</v>
      </c>
      <c r="B3794" s="213" t="s">
        <v>19</v>
      </c>
      <c r="C3794" s="29"/>
      <c r="D3794" s="175">
        <v>0</v>
      </c>
      <c r="F3794" s="175"/>
      <c r="G3794" s="175"/>
      <c r="H3794" s="175"/>
      <c r="I3794" s="34">
        <v>4</v>
      </c>
      <c r="J3794" s="26"/>
    </row>
    <row r="3795" spans="1:10">
      <c r="A3795" s="212">
        <v>3237</v>
      </c>
      <c r="B3795" s="213" t="s">
        <v>20</v>
      </c>
      <c r="C3795" s="29"/>
      <c r="D3795" s="175">
        <v>0</v>
      </c>
      <c r="F3795" s="175"/>
      <c r="G3795" s="175"/>
      <c r="H3795" s="175"/>
      <c r="I3795" s="34">
        <v>4</v>
      </c>
      <c r="J3795" s="26"/>
    </row>
    <row r="3796" spans="1:10">
      <c r="A3796" s="212">
        <v>3238</v>
      </c>
      <c r="B3796" s="213" t="s">
        <v>51</v>
      </c>
      <c r="C3796" s="29"/>
      <c r="D3796" s="175">
        <v>0</v>
      </c>
      <c r="F3796" s="175"/>
      <c r="G3796" s="175"/>
      <c r="H3796" s="175"/>
      <c r="I3796" s="34">
        <v>4</v>
      </c>
      <c r="J3796" s="26"/>
    </row>
    <row r="3797" spans="1:10" ht="28.5">
      <c r="A3797" s="210">
        <v>324</v>
      </c>
      <c r="B3797" s="211" t="s">
        <v>22</v>
      </c>
      <c r="C3797" s="30">
        <f t="shared" ref="C3797" si="3712">C3798</f>
        <v>0</v>
      </c>
      <c r="D3797" s="30">
        <v>0</v>
      </c>
      <c r="F3797" s="30">
        <f t="shared" ref="F3797:H3797" si="3713">F3798</f>
        <v>0</v>
      </c>
      <c r="G3797" s="30">
        <f t="shared" si="3713"/>
        <v>0</v>
      </c>
      <c r="H3797" s="30">
        <f t="shared" si="3713"/>
        <v>0</v>
      </c>
      <c r="I3797" s="34">
        <v>3</v>
      </c>
      <c r="J3797" s="26"/>
    </row>
    <row r="3798" spans="1:10" ht="28.5">
      <c r="A3798" s="212">
        <v>3241</v>
      </c>
      <c r="B3798" s="216" t="s">
        <v>22</v>
      </c>
      <c r="C3798" s="29"/>
      <c r="D3798" s="175">
        <v>0</v>
      </c>
      <c r="F3798" s="175"/>
      <c r="G3798" s="175"/>
      <c r="H3798" s="175"/>
      <c r="I3798" s="34">
        <v>4</v>
      </c>
      <c r="J3798" s="26"/>
    </row>
    <row r="3799" spans="1:10">
      <c r="A3799" s="14">
        <v>329</v>
      </c>
      <c r="B3799" s="15" t="s">
        <v>23</v>
      </c>
      <c r="C3799" s="30">
        <f t="shared" ref="C3799" si="3714">C3800</f>
        <v>0</v>
      </c>
      <c r="D3799" s="30">
        <v>0</v>
      </c>
      <c r="F3799" s="30">
        <f t="shared" ref="F3799:H3799" si="3715">F3800</f>
        <v>0</v>
      </c>
      <c r="G3799" s="30">
        <f t="shared" si="3715"/>
        <v>0</v>
      </c>
      <c r="H3799" s="30">
        <f t="shared" si="3715"/>
        <v>0</v>
      </c>
      <c r="I3799" s="34">
        <v>3</v>
      </c>
      <c r="J3799" s="26"/>
    </row>
    <row r="3800" spans="1:10">
      <c r="A3800" s="12">
        <v>3299</v>
      </c>
      <c r="B3800" s="16" t="s">
        <v>23</v>
      </c>
      <c r="C3800" s="160"/>
      <c r="D3800" s="175">
        <v>0</v>
      </c>
      <c r="F3800" s="160"/>
      <c r="G3800" s="160"/>
      <c r="H3800" s="160"/>
      <c r="I3800" s="34">
        <v>4</v>
      </c>
      <c r="J3800" s="26"/>
    </row>
    <row r="3801" spans="1:10" ht="28.5">
      <c r="A3801" s="208">
        <v>41</v>
      </c>
      <c r="B3801" s="209" t="s">
        <v>70</v>
      </c>
      <c r="C3801" s="182">
        <f t="shared" ref="C3801:C3802" si="3716">C3802</f>
        <v>0</v>
      </c>
      <c r="D3801" s="32">
        <v>0</v>
      </c>
      <c r="F3801" s="32">
        <f t="shared" ref="F3801:H3802" si="3717">F3802</f>
        <v>0</v>
      </c>
      <c r="G3801" s="32">
        <f t="shared" si="3717"/>
        <v>0</v>
      </c>
      <c r="H3801" s="32">
        <f t="shared" si="3717"/>
        <v>0</v>
      </c>
      <c r="I3801" s="34">
        <v>2</v>
      </c>
      <c r="J3801" s="26"/>
    </row>
    <row r="3802" spans="1:10">
      <c r="A3802" s="210">
        <v>412</v>
      </c>
      <c r="B3802" s="211" t="s">
        <v>71</v>
      </c>
      <c r="C3802" s="30">
        <f t="shared" si="3716"/>
        <v>0</v>
      </c>
      <c r="D3802" s="30">
        <v>0</v>
      </c>
      <c r="F3802" s="30">
        <f t="shared" si="3717"/>
        <v>0</v>
      </c>
      <c r="G3802" s="30">
        <f t="shared" si="3717"/>
        <v>0</v>
      </c>
      <c r="H3802" s="30">
        <f t="shared" si="3717"/>
        <v>0</v>
      </c>
      <c r="I3802" s="34">
        <v>3</v>
      </c>
      <c r="J3802" s="26"/>
    </row>
    <row r="3803" spans="1:10">
      <c r="A3803" s="212">
        <v>4123</v>
      </c>
      <c r="B3803" s="216" t="s">
        <v>72</v>
      </c>
      <c r="C3803" s="29"/>
      <c r="D3803" s="175">
        <v>0</v>
      </c>
      <c r="F3803" s="175"/>
      <c r="G3803" s="175"/>
      <c r="H3803" s="175"/>
      <c r="I3803" s="214">
        <v>4</v>
      </c>
      <c r="J3803" s="218"/>
    </row>
    <row r="3804" spans="1:10" ht="28.5">
      <c r="A3804" s="208">
        <v>42</v>
      </c>
      <c r="B3804" s="209" t="s">
        <v>30</v>
      </c>
      <c r="C3804" s="182">
        <f t="shared" ref="C3804" si="3718">C3805+C3812</f>
        <v>0</v>
      </c>
      <c r="D3804" s="32">
        <v>0</v>
      </c>
      <c r="F3804" s="32">
        <f t="shared" ref="F3804:G3804" si="3719">F3805+F3812</f>
        <v>0</v>
      </c>
      <c r="G3804" s="32">
        <f t="shared" si="3719"/>
        <v>0</v>
      </c>
      <c r="H3804" s="32">
        <f t="shared" ref="H3804" si="3720">H3805+H3812</f>
        <v>0</v>
      </c>
      <c r="I3804" s="34">
        <v>2</v>
      </c>
      <c r="J3804" s="26"/>
    </row>
    <row r="3805" spans="1:10">
      <c r="A3805" s="210">
        <v>422</v>
      </c>
      <c r="B3805" s="211" t="s">
        <v>57</v>
      </c>
      <c r="C3805" s="30">
        <f t="shared" ref="C3805" si="3721">SUM(C3806:C3811)</f>
        <v>0</v>
      </c>
      <c r="D3805" s="30">
        <v>0</v>
      </c>
      <c r="F3805" s="30">
        <f t="shared" ref="F3805:G3805" si="3722">SUM(F3806:F3811)</f>
        <v>0</v>
      </c>
      <c r="G3805" s="30">
        <f t="shared" si="3722"/>
        <v>0</v>
      </c>
      <c r="H3805" s="30">
        <f t="shared" ref="H3805" si="3723">SUM(H3806:H3811)</f>
        <v>0</v>
      </c>
      <c r="I3805" s="34">
        <v>3</v>
      </c>
      <c r="J3805" s="26"/>
    </row>
    <row r="3806" spans="1:10">
      <c r="A3806" s="377">
        <v>4221</v>
      </c>
      <c r="B3806" s="213" t="s">
        <v>65</v>
      </c>
      <c r="C3806" s="29"/>
      <c r="D3806" s="175">
        <v>0</v>
      </c>
      <c r="F3806" s="175"/>
      <c r="G3806" s="175"/>
      <c r="H3806" s="175"/>
      <c r="I3806" s="34">
        <v>4</v>
      </c>
      <c r="J3806" s="26"/>
    </row>
    <row r="3807" spans="1:10">
      <c r="A3807" s="377">
        <v>4222</v>
      </c>
      <c r="B3807" s="213" t="s">
        <v>73</v>
      </c>
      <c r="C3807" s="29"/>
      <c r="D3807" s="175">
        <v>0</v>
      </c>
      <c r="F3807" s="175"/>
      <c r="G3807" s="175"/>
      <c r="H3807" s="175"/>
      <c r="I3807" s="34">
        <v>4</v>
      </c>
      <c r="J3807" s="26"/>
    </row>
    <row r="3808" spans="1:10">
      <c r="A3808" s="377">
        <v>4223</v>
      </c>
      <c r="B3808" s="213" t="s">
        <v>86</v>
      </c>
      <c r="C3808" s="29"/>
      <c r="D3808" s="175">
        <v>0</v>
      </c>
      <c r="F3808" s="175"/>
      <c r="G3808" s="175"/>
      <c r="H3808" s="175"/>
      <c r="I3808" s="34">
        <v>4</v>
      </c>
      <c r="J3808" s="26"/>
    </row>
    <row r="3809" spans="1:10">
      <c r="A3809" s="377">
        <v>4224</v>
      </c>
      <c r="B3809" s="213" t="s">
        <v>58</v>
      </c>
      <c r="C3809" s="29"/>
      <c r="D3809" s="175">
        <v>0</v>
      </c>
      <c r="F3809" s="175"/>
      <c r="G3809" s="175"/>
      <c r="H3809" s="175"/>
      <c r="I3809" s="214">
        <v>4</v>
      </c>
      <c r="J3809" s="218"/>
    </row>
    <row r="3810" spans="1:10">
      <c r="A3810" s="377">
        <v>4225</v>
      </c>
      <c r="B3810" s="213" t="s">
        <v>87</v>
      </c>
      <c r="C3810" s="29"/>
      <c r="D3810" s="175">
        <v>0</v>
      </c>
      <c r="F3810" s="175"/>
      <c r="G3810" s="175"/>
      <c r="H3810" s="175"/>
      <c r="I3810" s="34">
        <v>4</v>
      </c>
      <c r="J3810" s="26"/>
    </row>
    <row r="3811" spans="1:10">
      <c r="A3811" s="377">
        <v>4227</v>
      </c>
      <c r="B3811" s="213" t="s">
        <v>88</v>
      </c>
      <c r="C3811" s="29"/>
      <c r="D3811" s="175">
        <v>0</v>
      </c>
      <c r="F3811" s="175"/>
      <c r="G3811" s="175"/>
      <c r="H3811" s="175"/>
      <c r="I3811" s="34">
        <v>4</v>
      </c>
      <c r="J3811" s="26"/>
    </row>
    <row r="3812" spans="1:10">
      <c r="A3812" s="210">
        <v>423</v>
      </c>
      <c r="B3812" s="211" t="s">
        <v>98</v>
      </c>
      <c r="C3812" s="30">
        <f t="shared" ref="C3812" si="3724">C3813</f>
        <v>0</v>
      </c>
      <c r="D3812" s="30">
        <v>0</v>
      </c>
      <c r="F3812" s="30">
        <f t="shared" ref="F3812:H3812" si="3725">F3813</f>
        <v>0</v>
      </c>
      <c r="G3812" s="30">
        <f t="shared" si="3725"/>
        <v>0</v>
      </c>
      <c r="H3812" s="30">
        <f t="shared" si="3725"/>
        <v>0</v>
      </c>
      <c r="I3812" s="34">
        <v>3</v>
      </c>
      <c r="J3812" s="26"/>
    </row>
    <row r="3813" spans="1:10">
      <c r="A3813" s="377">
        <v>4231</v>
      </c>
      <c r="B3813" s="213" t="s">
        <v>106</v>
      </c>
      <c r="C3813" s="29"/>
      <c r="D3813" s="175">
        <v>0</v>
      </c>
      <c r="F3813" s="175"/>
      <c r="G3813" s="175"/>
      <c r="H3813" s="175"/>
      <c r="I3813" s="34">
        <v>4</v>
      </c>
      <c r="J3813" s="26"/>
    </row>
    <row r="3814" spans="1:10" ht="28.5">
      <c r="A3814" s="208">
        <v>45</v>
      </c>
      <c r="B3814" s="209" t="s">
        <v>74</v>
      </c>
      <c r="C3814" s="182">
        <f t="shared" ref="C3814:C3815" si="3726">C3815</f>
        <v>0</v>
      </c>
      <c r="D3814" s="32">
        <v>0</v>
      </c>
      <c r="F3814" s="32">
        <f t="shared" ref="F3814:H3815" si="3727">F3815</f>
        <v>0</v>
      </c>
      <c r="G3814" s="32">
        <f t="shared" si="3727"/>
        <v>0</v>
      </c>
      <c r="H3814" s="32">
        <f t="shared" si="3727"/>
        <v>0</v>
      </c>
      <c r="I3814" s="34">
        <v>2</v>
      </c>
      <c r="J3814" s="26"/>
    </row>
    <row r="3815" spans="1:10">
      <c r="A3815" s="210">
        <v>451</v>
      </c>
      <c r="B3815" s="211" t="s">
        <v>75</v>
      </c>
      <c r="C3815" s="30">
        <f t="shared" si="3726"/>
        <v>0</v>
      </c>
      <c r="D3815" s="30">
        <v>0</v>
      </c>
      <c r="F3815" s="30">
        <f t="shared" si="3727"/>
        <v>0</v>
      </c>
      <c r="G3815" s="30">
        <f t="shared" si="3727"/>
        <v>0</v>
      </c>
      <c r="H3815" s="30">
        <f t="shared" si="3727"/>
        <v>0</v>
      </c>
      <c r="I3815" s="34">
        <v>3</v>
      </c>
      <c r="J3815" s="26"/>
    </row>
    <row r="3816" spans="1:10">
      <c r="A3816" s="212">
        <v>4511</v>
      </c>
      <c r="B3816" s="213" t="s">
        <v>75</v>
      </c>
      <c r="C3816" s="29"/>
      <c r="D3816" s="175">
        <v>0</v>
      </c>
      <c r="F3816" s="175"/>
      <c r="G3816" s="175"/>
      <c r="H3816" s="175"/>
      <c r="I3816" s="34">
        <v>4</v>
      </c>
      <c r="J3816" s="26"/>
    </row>
    <row r="3817" spans="1:10" ht="28.5">
      <c r="A3817" s="203" t="s">
        <v>258</v>
      </c>
      <c r="B3817" s="204" t="s">
        <v>259</v>
      </c>
      <c r="C3817" s="378">
        <f t="shared" ref="C3817" si="3728">C3818</f>
        <v>65955</v>
      </c>
      <c r="D3817" s="232">
        <v>65955</v>
      </c>
      <c r="F3817" s="232">
        <f t="shared" ref="F3817:H3817" si="3729">F3818</f>
        <v>0</v>
      </c>
      <c r="G3817" s="232">
        <f t="shared" si="3729"/>
        <v>0</v>
      </c>
      <c r="H3817" s="232">
        <f t="shared" si="3729"/>
        <v>0</v>
      </c>
      <c r="I3817" s="34" t="s">
        <v>8</v>
      </c>
      <c r="J3817" s="26"/>
    </row>
    <row r="3818" spans="1:10">
      <c r="A3818" s="206">
        <v>51</v>
      </c>
      <c r="B3818" s="207" t="s">
        <v>25</v>
      </c>
      <c r="C3818" s="379">
        <f t="shared" ref="C3818" si="3730">C3819+C3825+C3844+C3847+C3857</f>
        <v>65955</v>
      </c>
      <c r="D3818" s="174">
        <v>65955</v>
      </c>
      <c r="F3818" s="174">
        <f t="shared" ref="F3818:G3818" si="3731">F3819+F3825+F3844+F3847+F3857</f>
        <v>0</v>
      </c>
      <c r="G3818" s="174">
        <f t="shared" si="3731"/>
        <v>0</v>
      </c>
      <c r="H3818" s="174">
        <f t="shared" ref="H3818" si="3732">H3819+H3825+H3844+H3847+H3857</f>
        <v>0</v>
      </c>
      <c r="I3818" s="34" t="s">
        <v>26</v>
      </c>
      <c r="J3818" s="26"/>
    </row>
    <row r="3819" spans="1:10">
      <c r="A3819" s="208">
        <v>31</v>
      </c>
      <c r="B3819" s="209" t="s">
        <v>44</v>
      </c>
      <c r="C3819" s="188">
        <f t="shared" ref="C3819" si="3733">C3820+C3823</f>
        <v>45165</v>
      </c>
      <c r="D3819" s="630">
        <v>45165</v>
      </c>
      <c r="F3819" s="630">
        <f t="shared" ref="F3819:G3819" si="3734">F3820+F3823</f>
        <v>0</v>
      </c>
      <c r="G3819" s="630">
        <f t="shared" si="3734"/>
        <v>0</v>
      </c>
      <c r="H3819" s="630">
        <f t="shared" ref="H3819" si="3735">H3820+H3823</f>
        <v>0</v>
      </c>
      <c r="I3819" s="34">
        <v>2</v>
      </c>
      <c r="J3819" s="26"/>
    </row>
    <row r="3820" spans="1:10">
      <c r="A3820" s="210">
        <v>311</v>
      </c>
      <c r="B3820" s="211" t="s">
        <v>45</v>
      </c>
      <c r="C3820" s="272">
        <f t="shared" ref="C3820" si="3736">C3821+C3822</f>
        <v>38935</v>
      </c>
      <c r="D3820" s="28">
        <v>38935</v>
      </c>
      <c r="F3820" s="28">
        <f t="shared" ref="F3820:G3820" si="3737">F3821+F3822</f>
        <v>0</v>
      </c>
      <c r="G3820" s="28">
        <f t="shared" si="3737"/>
        <v>0</v>
      </c>
      <c r="H3820" s="28">
        <f t="shared" ref="H3820" si="3738">H3821+H3822</f>
        <v>0</v>
      </c>
      <c r="I3820" s="34">
        <v>3</v>
      </c>
      <c r="J3820" s="26"/>
    </row>
    <row r="3821" spans="1:10">
      <c r="A3821" s="212">
        <v>3111</v>
      </c>
      <c r="B3821" s="213" t="s">
        <v>46</v>
      </c>
      <c r="C3821" s="29">
        <v>38935</v>
      </c>
      <c r="D3821" s="175">
        <v>38935</v>
      </c>
      <c r="F3821" s="175"/>
      <c r="G3821" s="175"/>
      <c r="H3821" s="175"/>
      <c r="I3821" s="34">
        <v>4</v>
      </c>
      <c r="J3821" s="26"/>
    </row>
    <row r="3822" spans="1:10">
      <c r="A3822" s="376">
        <v>3121</v>
      </c>
      <c r="B3822" s="213" t="s">
        <v>67</v>
      </c>
      <c r="C3822" s="29"/>
      <c r="D3822" s="175">
        <v>0</v>
      </c>
      <c r="F3822" s="175"/>
      <c r="G3822" s="175"/>
      <c r="H3822" s="175"/>
      <c r="I3822" s="34">
        <v>4</v>
      </c>
      <c r="J3822" s="26"/>
    </row>
    <row r="3823" spans="1:10">
      <c r="A3823" s="210">
        <v>313</v>
      </c>
      <c r="B3823" s="211" t="s">
        <v>48</v>
      </c>
      <c r="C3823" s="272">
        <f t="shared" ref="C3823" si="3739">C3824</f>
        <v>6230</v>
      </c>
      <c r="D3823" s="28">
        <v>6230</v>
      </c>
      <c r="F3823" s="28">
        <f t="shared" ref="F3823:H3823" si="3740">F3824</f>
        <v>0</v>
      </c>
      <c r="G3823" s="28">
        <f t="shared" si="3740"/>
        <v>0</v>
      </c>
      <c r="H3823" s="28">
        <f t="shared" si="3740"/>
        <v>0</v>
      </c>
      <c r="I3823" s="34">
        <v>3</v>
      </c>
      <c r="J3823" s="26"/>
    </row>
    <row r="3824" spans="1:10">
      <c r="A3824" s="212">
        <v>3132</v>
      </c>
      <c r="B3824" s="213" t="s">
        <v>49</v>
      </c>
      <c r="C3824" s="29">
        <v>6230</v>
      </c>
      <c r="D3824" s="175">
        <v>6230</v>
      </c>
      <c r="F3824" s="175"/>
      <c r="G3824" s="175"/>
      <c r="H3824" s="175"/>
      <c r="I3824" s="34">
        <v>4</v>
      </c>
      <c r="J3824" s="26"/>
    </row>
    <row r="3825" spans="1:10">
      <c r="A3825" s="208">
        <v>32</v>
      </c>
      <c r="B3825" s="209" t="s">
        <v>16</v>
      </c>
      <c r="C3825" s="188">
        <f t="shared" ref="C3825" si="3741">C3826+C3829+C3834+C3840+C3842</f>
        <v>17472</v>
      </c>
      <c r="D3825" s="630">
        <v>17472</v>
      </c>
      <c r="F3825" s="630">
        <f t="shared" ref="F3825:G3825" si="3742">F3826+F3829+F3834+F3840+F3842</f>
        <v>0</v>
      </c>
      <c r="G3825" s="630">
        <f t="shared" si="3742"/>
        <v>0</v>
      </c>
      <c r="H3825" s="630">
        <f t="shared" ref="H3825" si="3743">H3826+H3829+H3834+H3840+H3842</f>
        <v>0</v>
      </c>
      <c r="I3825" s="34">
        <v>2</v>
      </c>
      <c r="J3825" s="26"/>
    </row>
    <row r="3826" spans="1:10">
      <c r="A3826" s="210">
        <v>321</v>
      </c>
      <c r="B3826" s="211" t="s">
        <v>27</v>
      </c>
      <c r="C3826" s="272">
        <f t="shared" ref="C3826" si="3744">C3827+C3828</f>
        <v>3539</v>
      </c>
      <c r="D3826" s="28">
        <v>3539</v>
      </c>
      <c r="F3826" s="28">
        <f t="shared" ref="F3826:G3826" si="3745">F3827+F3828</f>
        <v>0</v>
      </c>
      <c r="G3826" s="28">
        <f t="shared" si="3745"/>
        <v>0</v>
      </c>
      <c r="H3826" s="28">
        <f t="shared" ref="H3826" si="3746">H3827+H3828</f>
        <v>0</v>
      </c>
      <c r="I3826" s="34">
        <v>3</v>
      </c>
      <c r="J3826" s="26"/>
    </row>
    <row r="3827" spans="1:10">
      <c r="A3827" s="212">
        <v>3211</v>
      </c>
      <c r="B3827" s="213" t="s">
        <v>28</v>
      </c>
      <c r="C3827" s="29">
        <v>3539</v>
      </c>
      <c r="D3827" s="175">
        <v>3539</v>
      </c>
      <c r="F3827" s="175"/>
      <c r="G3827" s="175"/>
      <c r="H3827" s="175"/>
      <c r="I3827" s="34">
        <v>4</v>
      </c>
      <c r="J3827" s="26"/>
    </row>
    <row r="3828" spans="1:10">
      <c r="A3828" s="212">
        <v>3213</v>
      </c>
      <c r="B3828" s="213" t="s">
        <v>54</v>
      </c>
      <c r="C3828" s="29"/>
      <c r="D3828" s="175">
        <v>0</v>
      </c>
      <c r="F3828" s="175"/>
      <c r="G3828" s="175"/>
      <c r="H3828" s="175"/>
      <c r="I3828" s="34">
        <v>4</v>
      </c>
      <c r="J3828" s="26"/>
    </row>
    <row r="3829" spans="1:10">
      <c r="A3829" s="210">
        <v>322</v>
      </c>
      <c r="B3829" s="211" t="s">
        <v>42</v>
      </c>
      <c r="C3829" s="272">
        <f t="shared" ref="C3829" si="3747">C3830+C3831+C3832+C3833</f>
        <v>0</v>
      </c>
      <c r="D3829" s="28">
        <v>0</v>
      </c>
      <c r="F3829" s="28">
        <f t="shared" ref="F3829:G3829" si="3748">F3830+F3831+F3832+F3833</f>
        <v>0</v>
      </c>
      <c r="G3829" s="28">
        <f t="shared" si="3748"/>
        <v>0</v>
      </c>
      <c r="H3829" s="28">
        <f t="shared" ref="H3829" si="3749">H3830+H3831+H3832+H3833</f>
        <v>0</v>
      </c>
      <c r="I3829" s="34">
        <v>3</v>
      </c>
      <c r="J3829" s="26"/>
    </row>
    <row r="3830" spans="1:10">
      <c r="A3830" s="212">
        <v>3221</v>
      </c>
      <c r="B3830" s="213" t="s">
        <v>43</v>
      </c>
      <c r="C3830" s="29"/>
      <c r="D3830" s="175">
        <v>0</v>
      </c>
      <c r="F3830" s="175"/>
      <c r="G3830" s="175"/>
      <c r="H3830" s="175"/>
      <c r="I3830" s="34">
        <v>4</v>
      </c>
      <c r="J3830" s="26"/>
    </row>
    <row r="3831" spans="1:10">
      <c r="A3831" s="212">
        <v>3222</v>
      </c>
      <c r="B3831" s="213" t="s">
        <v>91</v>
      </c>
      <c r="C3831" s="29"/>
      <c r="D3831" s="175">
        <v>0</v>
      </c>
      <c r="F3831" s="175"/>
      <c r="G3831" s="175"/>
      <c r="H3831" s="175"/>
      <c r="I3831" s="34">
        <v>4</v>
      </c>
      <c r="J3831" s="26"/>
    </row>
    <row r="3832" spans="1:10">
      <c r="A3832" s="212">
        <v>3223</v>
      </c>
      <c r="B3832" s="213" t="s">
        <v>109</v>
      </c>
      <c r="C3832" s="29"/>
      <c r="D3832" s="175">
        <v>0</v>
      </c>
      <c r="F3832" s="175"/>
      <c r="G3832" s="175"/>
      <c r="H3832" s="175"/>
      <c r="I3832" s="34">
        <v>4</v>
      </c>
      <c r="J3832" s="26"/>
    </row>
    <row r="3833" spans="1:10">
      <c r="A3833" s="212">
        <v>3225</v>
      </c>
      <c r="B3833" s="213" t="s">
        <v>92</v>
      </c>
      <c r="C3833" s="29"/>
      <c r="D3833" s="175">
        <v>0</v>
      </c>
      <c r="F3833" s="175"/>
      <c r="G3833" s="175"/>
      <c r="H3833" s="175"/>
      <c r="I3833" s="34">
        <v>4</v>
      </c>
      <c r="J3833" s="26"/>
    </row>
    <row r="3834" spans="1:10">
      <c r="A3834" s="210">
        <v>323</v>
      </c>
      <c r="B3834" s="211" t="s">
        <v>17</v>
      </c>
      <c r="C3834" s="272">
        <f t="shared" ref="C3834" si="3750">C3835+C3836+C3837+C3838+C3839</f>
        <v>742</v>
      </c>
      <c r="D3834" s="28">
        <v>742</v>
      </c>
      <c r="F3834" s="28">
        <f t="shared" ref="F3834:G3834" si="3751">F3835+F3836+F3837+F3838+F3839</f>
        <v>0</v>
      </c>
      <c r="G3834" s="28">
        <f t="shared" si="3751"/>
        <v>0</v>
      </c>
      <c r="H3834" s="28">
        <f t="shared" ref="H3834" si="3752">H3835+H3836+H3837+H3838+H3839</f>
        <v>0</v>
      </c>
      <c r="I3834" s="34">
        <v>3</v>
      </c>
      <c r="J3834" s="26"/>
    </row>
    <row r="3835" spans="1:10">
      <c r="A3835" s="212">
        <v>3231</v>
      </c>
      <c r="B3835" s="213" t="s">
        <v>18</v>
      </c>
      <c r="C3835" s="29"/>
      <c r="D3835" s="175">
        <v>0</v>
      </c>
      <c r="F3835" s="175"/>
      <c r="G3835" s="175"/>
      <c r="H3835" s="175"/>
      <c r="I3835" s="34">
        <v>4</v>
      </c>
      <c r="J3835" s="26"/>
    </row>
    <row r="3836" spans="1:10">
      <c r="A3836" s="212">
        <v>3232</v>
      </c>
      <c r="B3836" s="213" t="s">
        <v>105</v>
      </c>
      <c r="C3836" s="29"/>
      <c r="D3836" s="175">
        <v>0</v>
      </c>
      <c r="F3836" s="175"/>
      <c r="G3836" s="175"/>
      <c r="H3836" s="175"/>
      <c r="I3836" s="34">
        <v>4</v>
      </c>
      <c r="J3836" s="26"/>
    </row>
    <row r="3837" spans="1:10">
      <c r="A3837" s="212">
        <v>3233</v>
      </c>
      <c r="B3837" s="213" t="s">
        <v>19</v>
      </c>
      <c r="C3837" s="29"/>
      <c r="D3837" s="175">
        <v>0</v>
      </c>
      <c r="F3837" s="175"/>
      <c r="G3837" s="175"/>
      <c r="H3837" s="175"/>
      <c r="I3837" s="34">
        <v>4</v>
      </c>
      <c r="J3837" s="26"/>
    </row>
    <row r="3838" spans="1:10">
      <c r="A3838" s="212">
        <v>3237</v>
      </c>
      <c r="B3838" s="213" t="s">
        <v>20</v>
      </c>
      <c r="C3838" s="29"/>
      <c r="D3838" s="175">
        <v>0</v>
      </c>
      <c r="F3838" s="175"/>
      <c r="G3838" s="175"/>
      <c r="H3838" s="175"/>
      <c r="I3838" s="34">
        <v>4</v>
      </c>
      <c r="J3838" s="26"/>
    </row>
    <row r="3839" spans="1:10">
      <c r="A3839" s="212">
        <v>3239</v>
      </c>
      <c r="B3839" s="213" t="s">
        <v>21</v>
      </c>
      <c r="C3839" s="29">
        <v>742</v>
      </c>
      <c r="D3839" s="175">
        <v>742</v>
      </c>
      <c r="F3839" s="175"/>
      <c r="G3839" s="175"/>
      <c r="H3839" s="175"/>
      <c r="I3839" s="34">
        <v>4</v>
      </c>
      <c r="J3839" s="26"/>
    </row>
    <row r="3840" spans="1:10" ht="28.5">
      <c r="A3840" s="210">
        <v>324</v>
      </c>
      <c r="B3840" s="211" t="s">
        <v>22</v>
      </c>
      <c r="C3840" s="272">
        <f t="shared" ref="C3840" si="3753">C3841</f>
        <v>0</v>
      </c>
      <c r="D3840" s="28">
        <v>0</v>
      </c>
      <c r="F3840" s="28">
        <f t="shared" ref="F3840:H3840" si="3754">F3841</f>
        <v>0</v>
      </c>
      <c r="G3840" s="28">
        <f t="shared" si="3754"/>
        <v>0</v>
      </c>
      <c r="H3840" s="28">
        <f t="shared" si="3754"/>
        <v>0</v>
      </c>
      <c r="I3840" s="34">
        <v>3</v>
      </c>
      <c r="J3840" s="26"/>
    </row>
    <row r="3841" spans="1:10" ht="28.5">
      <c r="A3841" s="212">
        <v>3241</v>
      </c>
      <c r="B3841" s="213" t="s">
        <v>22</v>
      </c>
      <c r="C3841" s="29"/>
      <c r="D3841" s="175">
        <v>0</v>
      </c>
      <c r="F3841" s="175"/>
      <c r="G3841" s="175"/>
      <c r="H3841" s="175"/>
      <c r="I3841" s="34">
        <v>4</v>
      </c>
      <c r="J3841" s="26"/>
    </row>
    <row r="3842" spans="1:10">
      <c r="A3842" s="14">
        <v>329</v>
      </c>
      <c r="B3842" s="17" t="s">
        <v>23</v>
      </c>
      <c r="C3842" s="272">
        <f t="shared" ref="C3842" si="3755">C3843</f>
        <v>13191</v>
      </c>
      <c r="D3842" s="28">
        <v>13191</v>
      </c>
      <c r="F3842" s="28">
        <f t="shared" ref="F3842:H3842" si="3756">F3843</f>
        <v>0</v>
      </c>
      <c r="G3842" s="28">
        <f t="shared" si="3756"/>
        <v>0</v>
      </c>
      <c r="H3842" s="28">
        <f t="shared" si="3756"/>
        <v>0</v>
      </c>
      <c r="I3842" s="34">
        <v>3</v>
      </c>
      <c r="J3842" s="26"/>
    </row>
    <row r="3843" spans="1:10">
      <c r="A3843" s="12">
        <v>3299</v>
      </c>
      <c r="B3843" s="13" t="s">
        <v>23</v>
      </c>
      <c r="C3843" s="29">
        <v>13191</v>
      </c>
      <c r="D3843" s="175">
        <v>13191</v>
      </c>
      <c r="F3843" s="175"/>
      <c r="G3843" s="175"/>
      <c r="H3843" s="175"/>
      <c r="I3843" s="34">
        <v>4</v>
      </c>
      <c r="J3843" s="26"/>
    </row>
    <row r="3844" spans="1:10" ht="28.5">
      <c r="A3844" s="208">
        <v>41</v>
      </c>
      <c r="B3844" s="209" t="s">
        <v>70</v>
      </c>
      <c r="C3844" s="220">
        <f t="shared" ref="C3844:C3845" si="3757">C3845</f>
        <v>0</v>
      </c>
      <c r="D3844" s="625">
        <v>0</v>
      </c>
      <c r="F3844" s="625">
        <f t="shared" ref="F3844:H3845" si="3758">F3845</f>
        <v>0</v>
      </c>
      <c r="G3844" s="625">
        <f t="shared" si="3758"/>
        <v>0</v>
      </c>
      <c r="H3844" s="625">
        <f t="shared" si="3758"/>
        <v>0</v>
      </c>
      <c r="I3844" s="34">
        <v>2</v>
      </c>
      <c r="J3844" s="26"/>
    </row>
    <row r="3845" spans="1:10">
      <c r="A3845" s="210">
        <v>412</v>
      </c>
      <c r="B3845" s="211" t="s">
        <v>71</v>
      </c>
      <c r="C3845" s="221">
        <f t="shared" si="3757"/>
        <v>0</v>
      </c>
      <c r="D3845" s="626">
        <v>0</v>
      </c>
      <c r="F3845" s="626">
        <f t="shared" si="3758"/>
        <v>0</v>
      </c>
      <c r="G3845" s="626">
        <f t="shared" si="3758"/>
        <v>0</v>
      </c>
      <c r="H3845" s="626">
        <f t="shared" si="3758"/>
        <v>0</v>
      </c>
      <c r="I3845" s="34">
        <v>3</v>
      </c>
      <c r="J3845" s="26"/>
    </row>
    <row r="3846" spans="1:10">
      <c r="A3846" s="212">
        <v>4123</v>
      </c>
      <c r="B3846" s="213" t="s">
        <v>72</v>
      </c>
      <c r="C3846" s="29"/>
      <c r="D3846" s="175">
        <v>0</v>
      </c>
      <c r="F3846" s="175"/>
      <c r="G3846" s="175"/>
      <c r="H3846" s="175"/>
      <c r="I3846" s="34">
        <v>4</v>
      </c>
      <c r="J3846" s="26"/>
    </row>
    <row r="3847" spans="1:10" ht="28.5">
      <c r="A3847" s="208">
        <v>42</v>
      </c>
      <c r="B3847" s="209" t="s">
        <v>30</v>
      </c>
      <c r="C3847" s="220">
        <f t="shared" ref="C3847" si="3759">C3848+C3855</f>
        <v>3318</v>
      </c>
      <c r="D3847" s="625">
        <v>3318</v>
      </c>
      <c r="F3847" s="625">
        <f t="shared" ref="F3847:G3847" si="3760">F3848+F3855</f>
        <v>0</v>
      </c>
      <c r="G3847" s="625">
        <f t="shared" si="3760"/>
        <v>0</v>
      </c>
      <c r="H3847" s="625">
        <f t="shared" ref="H3847" si="3761">H3848+H3855</f>
        <v>0</v>
      </c>
      <c r="I3847" s="34">
        <v>2</v>
      </c>
      <c r="J3847" s="26"/>
    </row>
    <row r="3848" spans="1:10">
      <c r="A3848" s="210">
        <v>422</v>
      </c>
      <c r="B3848" s="211" t="s">
        <v>57</v>
      </c>
      <c r="C3848" s="221">
        <f t="shared" ref="C3848" si="3762">SUM(C3849:C3854)</f>
        <v>3318</v>
      </c>
      <c r="D3848" s="626">
        <v>3318</v>
      </c>
      <c r="F3848" s="626">
        <f t="shared" ref="F3848:G3848" si="3763">SUM(F3849:F3854)</f>
        <v>0</v>
      </c>
      <c r="G3848" s="626">
        <f t="shared" si="3763"/>
        <v>0</v>
      </c>
      <c r="H3848" s="626">
        <f t="shared" ref="H3848" si="3764">SUM(H3849:H3854)</f>
        <v>0</v>
      </c>
      <c r="I3848" s="34">
        <v>3</v>
      </c>
      <c r="J3848" s="26"/>
    </row>
    <row r="3849" spans="1:10">
      <c r="A3849" s="377">
        <v>4221</v>
      </c>
      <c r="B3849" s="213" t="s">
        <v>65</v>
      </c>
      <c r="C3849" s="29"/>
      <c r="D3849" s="175">
        <v>0</v>
      </c>
      <c r="F3849" s="175"/>
      <c r="G3849" s="175"/>
      <c r="H3849" s="175"/>
      <c r="I3849" s="34">
        <v>4</v>
      </c>
      <c r="J3849" s="26"/>
    </row>
    <row r="3850" spans="1:10">
      <c r="A3850" s="377">
        <v>4222</v>
      </c>
      <c r="B3850" s="213" t="s">
        <v>73</v>
      </c>
      <c r="C3850" s="29"/>
      <c r="D3850" s="175">
        <v>0</v>
      </c>
      <c r="F3850" s="175"/>
      <c r="G3850" s="175"/>
      <c r="H3850" s="175"/>
      <c r="I3850" s="34">
        <v>4</v>
      </c>
      <c r="J3850" s="26"/>
    </row>
    <row r="3851" spans="1:10">
      <c r="A3851" s="377">
        <v>4223</v>
      </c>
      <c r="B3851" s="213" t="s">
        <v>86</v>
      </c>
      <c r="C3851" s="29"/>
      <c r="D3851" s="175">
        <v>0</v>
      </c>
      <c r="F3851" s="175"/>
      <c r="G3851" s="175"/>
      <c r="H3851" s="175"/>
      <c r="I3851" s="34">
        <v>4</v>
      </c>
      <c r="J3851" s="26"/>
    </row>
    <row r="3852" spans="1:10">
      <c r="A3852" s="377">
        <v>4224</v>
      </c>
      <c r="B3852" s="213" t="s">
        <v>58</v>
      </c>
      <c r="C3852" s="29"/>
      <c r="D3852" s="175">
        <v>0</v>
      </c>
      <c r="F3852" s="175"/>
      <c r="G3852" s="175"/>
      <c r="H3852" s="175"/>
      <c r="I3852" s="34">
        <v>4</v>
      </c>
      <c r="J3852" s="26"/>
    </row>
    <row r="3853" spans="1:10">
      <c r="A3853" s="377">
        <v>4225</v>
      </c>
      <c r="B3853" s="213" t="s">
        <v>87</v>
      </c>
      <c r="C3853" s="29">
        <v>3318</v>
      </c>
      <c r="D3853" s="175">
        <v>3318</v>
      </c>
      <c r="F3853" s="175"/>
      <c r="G3853" s="175"/>
      <c r="H3853" s="175"/>
      <c r="I3853" s="34">
        <v>4</v>
      </c>
      <c r="J3853" s="26"/>
    </row>
    <row r="3854" spans="1:10">
      <c r="A3854" s="377">
        <v>4227</v>
      </c>
      <c r="B3854" s="213" t="s">
        <v>88</v>
      </c>
      <c r="C3854" s="29"/>
      <c r="D3854" s="175">
        <v>0</v>
      </c>
      <c r="F3854" s="175"/>
      <c r="G3854" s="175"/>
      <c r="H3854" s="175"/>
      <c r="I3854" s="34">
        <v>4</v>
      </c>
      <c r="J3854" s="26"/>
    </row>
    <row r="3855" spans="1:10">
      <c r="A3855" s="210">
        <v>423</v>
      </c>
      <c r="B3855" s="211" t="s">
        <v>98</v>
      </c>
      <c r="C3855" s="380"/>
      <c r="D3855" s="626"/>
      <c r="F3855" s="626"/>
      <c r="G3855" s="626"/>
      <c r="H3855" s="626"/>
      <c r="I3855" s="34">
        <v>3</v>
      </c>
      <c r="J3855" s="26"/>
    </row>
    <row r="3856" spans="1:10">
      <c r="A3856" s="377">
        <v>4231</v>
      </c>
      <c r="B3856" s="213" t="s">
        <v>106</v>
      </c>
      <c r="C3856" s="381"/>
      <c r="D3856" s="175">
        <v>0</v>
      </c>
      <c r="F3856" s="360"/>
      <c r="G3856" s="360"/>
      <c r="H3856" s="360"/>
      <c r="I3856" s="34">
        <v>4</v>
      </c>
      <c r="J3856" s="26"/>
    </row>
    <row r="3857" spans="1:10" ht="28.5">
      <c r="A3857" s="208">
        <v>45</v>
      </c>
      <c r="B3857" s="209" t="s">
        <v>74</v>
      </c>
      <c r="C3857" s="220"/>
      <c r="D3857" s="625"/>
      <c r="F3857" s="625"/>
      <c r="G3857" s="625"/>
      <c r="H3857" s="625"/>
      <c r="I3857" s="34">
        <v>2</v>
      </c>
      <c r="J3857" s="26"/>
    </row>
    <row r="3858" spans="1:10">
      <c r="A3858" s="210">
        <v>451</v>
      </c>
      <c r="B3858" s="211" t="s">
        <v>75</v>
      </c>
      <c r="C3858" s="380"/>
      <c r="D3858" s="626"/>
      <c r="F3858" s="626"/>
      <c r="G3858" s="626"/>
      <c r="H3858" s="626"/>
      <c r="I3858" s="34">
        <v>3</v>
      </c>
      <c r="J3858" s="26"/>
    </row>
    <row r="3859" spans="1:10">
      <c r="A3859" s="212">
        <v>4511</v>
      </c>
      <c r="B3859" s="213" t="s">
        <v>75</v>
      </c>
      <c r="C3859" s="381"/>
      <c r="D3859" s="175">
        <v>0</v>
      </c>
      <c r="F3859" s="360"/>
      <c r="G3859" s="360"/>
      <c r="H3859" s="360"/>
      <c r="I3859" s="34">
        <v>4</v>
      </c>
      <c r="J3859" s="26"/>
    </row>
    <row r="3860" spans="1:10">
      <c r="A3860" s="264">
        <v>26571</v>
      </c>
      <c r="B3860" s="265" t="s">
        <v>260</v>
      </c>
      <c r="C3860" s="198">
        <f>SUM(C3861+C3978)</f>
        <v>156722320.995</v>
      </c>
      <c r="D3860" s="198">
        <v>175812190</v>
      </c>
      <c r="F3860" s="198">
        <f>SUM(F3861+F3978)</f>
        <v>0</v>
      </c>
      <c r="G3860" s="198">
        <f>SUM(G3861+G3978)</f>
        <v>0</v>
      </c>
      <c r="H3860" s="198">
        <f>SUM(H3861+H3978)</f>
        <v>0</v>
      </c>
      <c r="I3860" s="199" t="s">
        <v>5</v>
      </c>
      <c r="J3860" s="26"/>
    </row>
    <row r="3861" spans="1:10" ht="28.5">
      <c r="A3861" s="200">
        <v>3602</v>
      </c>
      <c r="B3861" s="201" t="s">
        <v>82</v>
      </c>
      <c r="C3861" s="202">
        <f>SUM(C3862+C3936+C3969)</f>
        <v>17486500</v>
      </c>
      <c r="D3861" s="202">
        <v>17245428</v>
      </c>
      <c r="F3861" s="202">
        <f>SUM(F3862+F3936+F3969)</f>
        <v>0</v>
      </c>
      <c r="G3861" s="202">
        <f>SUM(G3862+G3936+G3969)</f>
        <v>0</v>
      </c>
      <c r="H3861" s="202">
        <f>SUM(H3862+H3936+H3969)</f>
        <v>0</v>
      </c>
      <c r="I3861" s="34" t="s">
        <v>7</v>
      </c>
      <c r="J3861" s="26"/>
    </row>
    <row r="3862" spans="1:10" ht="28.5">
      <c r="A3862" s="203" t="s">
        <v>261</v>
      </c>
      <c r="B3862" s="204" t="s">
        <v>262</v>
      </c>
      <c r="C3862" s="205">
        <f>SUM(C3863+C3882+C3902+C3920+C3931+C3927)</f>
        <v>17486500</v>
      </c>
      <c r="D3862" s="205">
        <v>17245428</v>
      </c>
      <c r="F3862" s="205">
        <f>SUM(F3863+F3882+F3902+F3920+F3931+F3927)</f>
        <v>0</v>
      </c>
      <c r="G3862" s="205">
        <f>SUM(G3863+G3882+G3902+G3920+G3931+G3927)</f>
        <v>0</v>
      </c>
      <c r="H3862" s="205">
        <f>SUM(H3863+H3882+H3902+H3920+H3931+H3927)</f>
        <v>0</v>
      </c>
      <c r="I3862" s="34" t="s">
        <v>8</v>
      </c>
      <c r="J3862" s="26"/>
    </row>
    <row r="3863" spans="1:10">
      <c r="A3863" s="206">
        <v>11</v>
      </c>
      <c r="B3863" s="207" t="s">
        <v>14</v>
      </c>
      <c r="C3863" s="31">
        <f>C3864+C3867+C3877</f>
        <v>16000000</v>
      </c>
      <c r="D3863" s="31">
        <v>13300000</v>
      </c>
      <c r="F3863" s="31">
        <f>F3864+F3867+F3877</f>
        <v>0</v>
      </c>
      <c r="G3863" s="31">
        <f>G3864+G3867+G3877</f>
        <v>0</v>
      </c>
      <c r="H3863" s="31">
        <f>H3864+H3867+H3877</f>
        <v>0</v>
      </c>
      <c r="I3863" s="34" t="s">
        <v>15</v>
      </c>
      <c r="J3863" s="26"/>
    </row>
    <row r="3864" spans="1:10">
      <c r="A3864" s="208">
        <v>32</v>
      </c>
      <c r="B3864" s="209" t="s">
        <v>16</v>
      </c>
      <c r="C3864" s="188">
        <f>C3865</f>
        <v>2100000</v>
      </c>
      <c r="D3864" s="630">
        <v>1400000</v>
      </c>
      <c r="F3864" s="630">
        <f>F3865</f>
        <v>0</v>
      </c>
      <c r="G3864" s="630">
        <f>G3865</f>
        <v>0</v>
      </c>
      <c r="H3864" s="630">
        <f>H3865</f>
        <v>0</v>
      </c>
      <c r="I3864" s="34">
        <v>2</v>
      </c>
      <c r="J3864" s="26"/>
    </row>
    <row r="3865" spans="1:10">
      <c r="A3865" s="210">
        <v>323</v>
      </c>
      <c r="B3865" s="211" t="s">
        <v>17</v>
      </c>
      <c r="C3865" s="30">
        <f>SUM(C3866:C3866)</f>
        <v>2100000</v>
      </c>
      <c r="D3865" s="30">
        <v>1400000</v>
      </c>
      <c r="F3865" s="30">
        <f>SUM(F3866:F3866)</f>
        <v>0</v>
      </c>
      <c r="G3865" s="30">
        <f>SUM(G3866:G3866)</f>
        <v>0</v>
      </c>
      <c r="H3865" s="30">
        <f>SUM(H3866:H3866)</f>
        <v>0</v>
      </c>
      <c r="I3865" s="34">
        <v>3</v>
      </c>
      <c r="J3865" s="26"/>
    </row>
    <row r="3866" spans="1:10">
      <c r="A3866" s="212">
        <v>3237</v>
      </c>
      <c r="B3866" s="216" t="s">
        <v>20</v>
      </c>
      <c r="C3866" s="29">
        <v>2100000</v>
      </c>
      <c r="D3866" s="175">
        <v>1400000</v>
      </c>
      <c r="F3866" s="175"/>
      <c r="G3866" s="175"/>
      <c r="H3866" s="175"/>
      <c r="I3866" s="34">
        <v>4</v>
      </c>
      <c r="J3866" s="26"/>
    </row>
    <row r="3867" spans="1:10" ht="28.5">
      <c r="A3867" s="208">
        <v>42</v>
      </c>
      <c r="B3867" s="209" t="s">
        <v>30</v>
      </c>
      <c r="C3867" s="182">
        <f t="shared" ref="C3867" si="3765">SUM(C3868+C3875)</f>
        <v>8214524</v>
      </c>
      <c r="D3867" s="32">
        <v>9200000</v>
      </c>
      <c r="F3867" s="32">
        <f t="shared" ref="F3867:G3867" si="3766">SUM(F3868+F3875)</f>
        <v>0</v>
      </c>
      <c r="G3867" s="32">
        <f t="shared" si="3766"/>
        <v>0</v>
      </c>
      <c r="H3867" s="32">
        <f t="shared" ref="H3867" si="3767">SUM(H3868+H3875)</f>
        <v>0</v>
      </c>
      <c r="I3867" s="34">
        <v>2</v>
      </c>
      <c r="J3867" s="26"/>
    </row>
    <row r="3868" spans="1:10">
      <c r="A3868" s="210">
        <v>422</v>
      </c>
      <c r="B3868" s="211" t="s">
        <v>57</v>
      </c>
      <c r="C3868" s="30">
        <f t="shared" ref="C3868" si="3768">SUM(C3869:C3874)</f>
        <v>8214524</v>
      </c>
      <c r="D3868" s="30">
        <v>9200000</v>
      </c>
      <c r="F3868" s="30">
        <f t="shared" ref="F3868:G3868" si="3769">SUM(F3869:F3874)</f>
        <v>0</v>
      </c>
      <c r="G3868" s="30">
        <f t="shared" si="3769"/>
        <v>0</v>
      </c>
      <c r="H3868" s="30">
        <f t="shared" ref="H3868" si="3770">SUM(H3869:H3874)</f>
        <v>0</v>
      </c>
      <c r="I3868" s="34">
        <v>3</v>
      </c>
      <c r="J3868" s="26"/>
    </row>
    <row r="3869" spans="1:10">
      <c r="A3869" s="382">
        <v>4221</v>
      </c>
      <c r="B3869" s="383" t="s">
        <v>65</v>
      </c>
      <c r="C3869" s="29"/>
      <c r="D3869" s="175">
        <v>0</v>
      </c>
      <c r="F3869" s="175"/>
      <c r="G3869" s="175"/>
      <c r="H3869" s="175"/>
      <c r="I3869" s="34">
        <v>4</v>
      </c>
      <c r="J3869" s="26"/>
    </row>
    <row r="3870" spans="1:10">
      <c r="A3870" s="382">
        <v>4222</v>
      </c>
      <c r="B3870" s="383" t="s">
        <v>73</v>
      </c>
      <c r="C3870" s="29"/>
      <c r="D3870" s="175">
        <v>0</v>
      </c>
      <c r="F3870" s="175"/>
      <c r="G3870" s="175"/>
      <c r="H3870" s="175"/>
      <c r="I3870" s="34">
        <v>4</v>
      </c>
      <c r="J3870" s="26"/>
    </row>
    <row r="3871" spans="1:10">
      <c r="A3871" s="382">
        <v>4223</v>
      </c>
      <c r="B3871" s="383" t="s">
        <v>86</v>
      </c>
      <c r="C3871" s="29"/>
      <c r="D3871" s="175">
        <v>0</v>
      </c>
      <c r="F3871" s="175"/>
      <c r="G3871" s="175"/>
      <c r="H3871" s="175"/>
      <c r="I3871" s="34">
        <v>4</v>
      </c>
      <c r="J3871" s="26"/>
    </row>
    <row r="3872" spans="1:10">
      <c r="A3872" s="212">
        <v>4224</v>
      </c>
      <c r="B3872" s="216" t="s">
        <v>58</v>
      </c>
      <c r="C3872" s="29">
        <v>3814524</v>
      </c>
      <c r="D3872" s="175">
        <v>4800000</v>
      </c>
      <c r="F3872" s="175"/>
      <c r="G3872" s="175"/>
      <c r="H3872" s="175"/>
      <c r="I3872" s="34">
        <v>4</v>
      </c>
      <c r="J3872" s="26"/>
    </row>
    <row r="3873" spans="1:10">
      <c r="A3873" s="212">
        <v>4225</v>
      </c>
      <c r="B3873" s="216" t="s">
        <v>87</v>
      </c>
      <c r="C3873" s="29"/>
      <c r="D3873" s="175">
        <v>0</v>
      </c>
      <c r="F3873" s="175"/>
      <c r="G3873" s="175"/>
      <c r="H3873" s="175"/>
      <c r="I3873" s="34">
        <v>4</v>
      </c>
      <c r="J3873" s="26"/>
    </row>
    <row r="3874" spans="1:10">
      <c r="A3874" s="212">
        <v>4227</v>
      </c>
      <c r="B3874" s="216" t="s">
        <v>88</v>
      </c>
      <c r="C3874" s="29">
        <v>4400000</v>
      </c>
      <c r="D3874" s="175">
        <v>4400000</v>
      </c>
      <c r="F3874" s="175"/>
      <c r="G3874" s="175"/>
      <c r="H3874" s="175"/>
      <c r="I3874" s="34">
        <v>4</v>
      </c>
      <c r="J3874" s="26"/>
    </row>
    <row r="3875" spans="1:10">
      <c r="A3875" s="384" t="s">
        <v>263</v>
      </c>
      <c r="B3875" s="249" t="s">
        <v>31</v>
      </c>
      <c r="C3875" s="272">
        <f t="shared" ref="C3875" si="3771">SUM(C3876)</f>
        <v>0</v>
      </c>
      <c r="D3875" s="28">
        <v>0</v>
      </c>
      <c r="F3875" s="28">
        <f t="shared" ref="F3875:H3875" si="3772">SUM(F3876)</f>
        <v>0</v>
      </c>
      <c r="G3875" s="28">
        <f t="shared" si="3772"/>
        <v>0</v>
      </c>
      <c r="H3875" s="28">
        <f t="shared" si="3772"/>
        <v>0</v>
      </c>
      <c r="I3875" s="34">
        <v>3</v>
      </c>
      <c r="J3875" s="26"/>
    </row>
    <row r="3876" spans="1:10">
      <c r="A3876" s="385" t="s">
        <v>264</v>
      </c>
      <c r="B3876" s="386" t="s">
        <v>32</v>
      </c>
      <c r="C3876" s="29"/>
      <c r="D3876" s="175">
        <v>0</v>
      </c>
      <c r="F3876" s="175"/>
      <c r="G3876" s="175"/>
      <c r="H3876" s="175"/>
      <c r="I3876" s="34">
        <v>4</v>
      </c>
      <c r="J3876" s="26"/>
    </row>
    <row r="3877" spans="1:10" ht="28.5">
      <c r="A3877" s="208">
        <v>45</v>
      </c>
      <c r="B3877" s="209" t="s">
        <v>74</v>
      </c>
      <c r="C3877" s="182">
        <f t="shared" ref="C3877" si="3773">SUM(C3878+C3880)</f>
        <v>5685476</v>
      </c>
      <c r="D3877" s="32">
        <v>2700000</v>
      </c>
      <c r="F3877" s="32">
        <f t="shared" ref="F3877:G3877" si="3774">SUM(F3878+F3880)</f>
        <v>0</v>
      </c>
      <c r="G3877" s="32">
        <f t="shared" si="3774"/>
        <v>0</v>
      </c>
      <c r="H3877" s="32">
        <f t="shared" ref="H3877" si="3775">SUM(H3878+H3880)</f>
        <v>0</v>
      </c>
      <c r="I3877" s="295">
        <v>2</v>
      </c>
      <c r="J3877" s="218"/>
    </row>
    <row r="3878" spans="1:10">
      <c r="A3878" s="210">
        <v>451</v>
      </c>
      <c r="B3878" s="211" t="s">
        <v>75</v>
      </c>
      <c r="C3878" s="30">
        <f t="shared" ref="C3878" si="3776">SUM(C3879)</f>
        <v>2685476</v>
      </c>
      <c r="D3878" s="30">
        <v>1700000</v>
      </c>
      <c r="F3878" s="30">
        <f t="shared" ref="F3878:H3878" si="3777">SUM(F3879)</f>
        <v>0</v>
      </c>
      <c r="G3878" s="30">
        <f t="shared" si="3777"/>
        <v>0</v>
      </c>
      <c r="H3878" s="30">
        <f t="shared" si="3777"/>
        <v>0</v>
      </c>
      <c r="I3878" s="295">
        <v>3</v>
      </c>
      <c r="J3878" s="218"/>
    </row>
    <row r="3879" spans="1:10" ht="61.5" customHeight="1">
      <c r="A3879" s="212">
        <v>4511</v>
      </c>
      <c r="B3879" s="216" t="s">
        <v>75</v>
      </c>
      <c r="C3879" s="29">
        <v>2685476</v>
      </c>
      <c r="D3879" s="175">
        <v>1700000</v>
      </c>
      <c r="F3879" s="175"/>
      <c r="G3879" s="175"/>
      <c r="H3879" s="175"/>
      <c r="I3879" s="34">
        <v>4</v>
      </c>
      <c r="J3879" s="26"/>
    </row>
    <row r="3880" spans="1:10">
      <c r="A3880" s="210">
        <v>452</v>
      </c>
      <c r="B3880" s="211" t="s">
        <v>89</v>
      </c>
      <c r="C3880" s="30">
        <f t="shared" ref="C3880" si="3778">SUM(C3881)</f>
        <v>3000000</v>
      </c>
      <c r="D3880" s="30">
        <v>1000000</v>
      </c>
      <c r="F3880" s="30">
        <f t="shared" ref="F3880:H3880" si="3779">SUM(F3881)</f>
        <v>0</v>
      </c>
      <c r="G3880" s="30">
        <f t="shared" si="3779"/>
        <v>0</v>
      </c>
      <c r="H3880" s="30">
        <f t="shared" si="3779"/>
        <v>0</v>
      </c>
      <c r="I3880" s="295">
        <v>3</v>
      </c>
      <c r="J3880" s="218"/>
    </row>
    <row r="3881" spans="1:10">
      <c r="A3881" s="212">
        <v>4521</v>
      </c>
      <c r="B3881" s="216" t="s">
        <v>89</v>
      </c>
      <c r="C3881" s="29">
        <v>3000000</v>
      </c>
      <c r="D3881" s="175">
        <v>1000000</v>
      </c>
      <c r="F3881" s="175"/>
      <c r="G3881" s="175"/>
      <c r="H3881" s="175"/>
      <c r="I3881" s="34">
        <v>4</v>
      </c>
      <c r="J3881" s="26"/>
    </row>
    <row r="3882" spans="1:10">
      <c r="A3882" s="206">
        <v>31</v>
      </c>
      <c r="B3882" s="207" t="s">
        <v>63</v>
      </c>
      <c r="C3882" s="31">
        <f t="shared" ref="C3882" si="3780">SUM(C3883+C3897)</f>
        <v>1312634</v>
      </c>
      <c r="D3882" s="31">
        <v>3879284</v>
      </c>
      <c r="F3882" s="31">
        <f t="shared" ref="F3882:G3882" si="3781">SUM(F3883+F3897)</f>
        <v>0</v>
      </c>
      <c r="G3882" s="31">
        <f t="shared" si="3781"/>
        <v>0</v>
      </c>
      <c r="H3882" s="31">
        <f t="shared" ref="H3882" si="3782">SUM(H3883+H3897)</f>
        <v>0</v>
      </c>
      <c r="I3882" s="34" t="s">
        <v>64</v>
      </c>
      <c r="J3882" s="26"/>
    </row>
    <row r="3883" spans="1:10" ht="28.5">
      <c r="A3883" s="208">
        <v>42</v>
      </c>
      <c r="B3883" s="209" t="s">
        <v>30</v>
      </c>
      <c r="C3883" s="182">
        <f t="shared" ref="C3883" si="3783">SUM(C3886+C3893+C3895+C3884)</f>
        <v>512634</v>
      </c>
      <c r="D3883" s="32">
        <v>3079284</v>
      </c>
      <c r="F3883" s="32">
        <f t="shared" ref="F3883:G3883" si="3784">SUM(F3886+F3893+F3895+F3884)</f>
        <v>0</v>
      </c>
      <c r="G3883" s="32">
        <f t="shared" si="3784"/>
        <v>0</v>
      </c>
      <c r="H3883" s="32">
        <f t="shared" ref="H3883" si="3785">SUM(H3886+H3893+H3895+H3884)</f>
        <v>0</v>
      </c>
      <c r="I3883" s="295">
        <v>2</v>
      </c>
      <c r="J3883" s="218"/>
    </row>
    <row r="3884" spans="1:10">
      <c r="A3884" s="210">
        <v>421</v>
      </c>
      <c r="B3884" s="253" t="s">
        <v>96</v>
      </c>
      <c r="C3884" s="387">
        <f t="shared" ref="C3884" si="3786">C3885</f>
        <v>0</v>
      </c>
      <c r="D3884" s="387">
        <v>12286</v>
      </c>
      <c r="F3884" s="387">
        <f t="shared" ref="F3884:H3884" si="3787">F3885</f>
        <v>0</v>
      </c>
      <c r="G3884" s="387">
        <f t="shared" si="3787"/>
        <v>0</v>
      </c>
      <c r="H3884" s="387">
        <f t="shared" si="3787"/>
        <v>0</v>
      </c>
      <c r="I3884" s="295">
        <v>3</v>
      </c>
      <c r="J3884" s="218"/>
    </row>
    <row r="3885" spans="1:10">
      <c r="A3885" s="18">
        <v>4213</v>
      </c>
      <c r="B3885" s="19" t="s">
        <v>265</v>
      </c>
      <c r="C3885" s="29"/>
      <c r="D3885" s="175">
        <v>12286</v>
      </c>
      <c r="F3885" s="175"/>
      <c r="G3885" s="175"/>
      <c r="H3885" s="175"/>
      <c r="I3885" s="34">
        <v>4</v>
      </c>
      <c r="J3885" s="26"/>
    </row>
    <row r="3886" spans="1:10">
      <c r="A3886" s="210">
        <v>422</v>
      </c>
      <c r="B3886" s="211" t="s">
        <v>57</v>
      </c>
      <c r="C3886" s="30">
        <f t="shared" ref="C3886" si="3788">SUM(C3887:C3892)</f>
        <v>480457</v>
      </c>
      <c r="D3886" s="30">
        <v>3034821</v>
      </c>
      <c r="F3886" s="30">
        <f t="shared" ref="F3886:G3886" si="3789">SUM(F3887:F3892)</f>
        <v>0</v>
      </c>
      <c r="G3886" s="30">
        <f t="shared" si="3789"/>
        <v>0</v>
      </c>
      <c r="H3886" s="30">
        <f t="shared" ref="H3886" si="3790">SUM(H3887:H3892)</f>
        <v>0</v>
      </c>
      <c r="I3886" s="34">
        <v>3</v>
      </c>
      <c r="J3886" s="26"/>
    </row>
    <row r="3887" spans="1:10">
      <c r="A3887" s="212">
        <v>4221</v>
      </c>
      <c r="B3887" s="216" t="s">
        <v>65</v>
      </c>
      <c r="C3887" s="29">
        <v>132723</v>
      </c>
      <c r="D3887" s="175">
        <v>461746</v>
      </c>
      <c r="F3887" s="175"/>
      <c r="G3887" s="175"/>
      <c r="H3887" s="175"/>
      <c r="I3887" s="34">
        <v>4</v>
      </c>
      <c r="J3887" s="26"/>
    </row>
    <row r="3888" spans="1:10">
      <c r="A3888" s="212">
        <v>4222</v>
      </c>
      <c r="B3888" s="216" t="s">
        <v>73</v>
      </c>
      <c r="C3888" s="29">
        <v>26545</v>
      </c>
      <c r="D3888" s="175">
        <v>986</v>
      </c>
      <c r="F3888" s="175"/>
      <c r="G3888" s="175"/>
      <c r="H3888" s="175"/>
      <c r="I3888" s="34">
        <v>4</v>
      </c>
      <c r="J3888" s="26"/>
    </row>
    <row r="3889" spans="1:10">
      <c r="A3889" s="212">
        <v>4223</v>
      </c>
      <c r="B3889" s="216" t="s">
        <v>86</v>
      </c>
      <c r="C3889" s="29">
        <v>33180</v>
      </c>
      <c r="D3889" s="175">
        <v>187274</v>
      </c>
      <c r="F3889" s="175"/>
      <c r="G3889" s="175"/>
      <c r="H3889" s="175"/>
      <c r="I3889" s="34">
        <v>4</v>
      </c>
      <c r="J3889" s="26"/>
    </row>
    <row r="3890" spans="1:10">
      <c r="A3890" s="212">
        <v>4224</v>
      </c>
      <c r="B3890" s="216" t="s">
        <v>58</v>
      </c>
      <c r="C3890" s="29">
        <v>265446</v>
      </c>
      <c r="D3890" s="175">
        <v>2265446</v>
      </c>
      <c r="F3890" s="175"/>
      <c r="G3890" s="175"/>
      <c r="H3890" s="175"/>
      <c r="I3890" s="34">
        <v>4</v>
      </c>
      <c r="J3890" s="26"/>
    </row>
    <row r="3891" spans="1:10">
      <c r="A3891" s="212">
        <v>4225</v>
      </c>
      <c r="B3891" s="216" t="s">
        <v>87</v>
      </c>
      <c r="C3891" s="29">
        <v>13272</v>
      </c>
      <c r="D3891" s="175">
        <v>111078</v>
      </c>
      <c r="F3891" s="175"/>
      <c r="G3891" s="175"/>
      <c r="H3891" s="175"/>
      <c r="I3891" s="34">
        <v>4</v>
      </c>
      <c r="J3891" s="26"/>
    </row>
    <row r="3892" spans="1:10">
      <c r="A3892" s="212">
        <v>4227</v>
      </c>
      <c r="B3892" s="216" t="s">
        <v>88</v>
      </c>
      <c r="C3892" s="29">
        <v>9291</v>
      </c>
      <c r="D3892" s="175">
        <v>8291</v>
      </c>
      <c r="F3892" s="175"/>
      <c r="G3892" s="175"/>
      <c r="H3892" s="175"/>
      <c r="I3892" s="34">
        <v>4</v>
      </c>
      <c r="J3892" s="26"/>
    </row>
    <row r="3893" spans="1:10" ht="28.5">
      <c r="A3893" s="210">
        <v>424</v>
      </c>
      <c r="B3893" s="211" t="s">
        <v>138</v>
      </c>
      <c r="C3893" s="30">
        <f t="shared" ref="C3893" si="3791">SUM(C3894)</f>
        <v>265</v>
      </c>
      <c r="D3893" s="30">
        <v>265</v>
      </c>
      <c r="F3893" s="30">
        <f t="shared" ref="F3893:H3893" si="3792">SUM(F3894)</f>
        <v>0</v>
      </c>
      <c r="G3893" s="30">
        <f t="shared" si="3792"/>
        <v>0</v>
      </c>
      <c r="H3893" s="30">
        <f t="shared" si="3792"/>
        <v>0</v>
      </c>
      <c r="I3893" s="34">
        <v>3</v>
      </c>
      <c r="J3893" s="26"/>
    </row>
    <row r="3894" spans="1:10">
      <c r="A3894" s="212">
        <v>4241</v>
      </c>
      <c r="B3894" s="216" t="s">
        <v>139</v>
      </c>
      <c r="C3894" s="29">
        <v>265</v>
      </c>
      <c r="D3894" s="175">
        <v>265</v>
      </c>
      <c r="F3894" s="175"/>
      <c r="G3894" s="175"/>
      <c r="H3894" s="175"/>
      <c r="I3894" s="34">
        <v>4</v>
      </c>
      <c r="J3894" s="26"/>
    </row>
    <row r="3895" spans="1:10">
      <c r="A3895" s="210">
        <v>426</v>
      </c>
      <c r="B3895" s="211" t="s">
        <v>31</v>
      </c>
      <c r="C3895" s="30">
        <f t="shared" ref="C3895" si="3793">SUM(C3896)</f>
        <v>31912</v>
      </c>
      <c r="D3895" s="30">
        <v>31912</v>
      </c>
      <c r="F3895" s="30">
        <f t="shared" ref="F3895:H3895" si="3794">SUM(F3896)</f>
        <v>0</v>
      </c>
      <c r="G3895" s="30">
        <f t="shared" si="3794"/>
        <v>0</v>
      </c>
      <c r="H3895" s="30">
        <f t="shared" si="3794"/>
        <v>0</v>
      </c>
      <c r="I3895" s="34">
        <v>3</v>
      </c>
      <c r="J3895" s="26"/>
    </row>
    <row r="3896" spans="1:10">
      <c r="A3896" s="212">
        <v>4262</v>
      </c>
      <c r="B3896" s="216" t="s">
        <v>32</v>
      </c>
      <c r="C3896" s="29">
        <v>31912</v>
      </c>
      <c r="D3896" s="175">
        <v>31912</v>
      </c>
      <c r="F3896" s="175"/>
      <c r="G3896" s="175"/>
      <c r="H3896" s="175"/>
      <c r="I3896" s="34">
        <v>4</v>
      </c>
      <c r="J3896" s="26"/>
    </row>
    <row r="3897" spans="1:10" ht="28.5">
      <c r="A3897" s="208">
        <v>45</v>
      </c>
      <c r="B3897" s="209" t="s">
        <v>74</v>
      </c>
      <c r="C3897" s="182">
        <f t="shared" ref="C3897" si="3795">SUM(C3898+C3900)</f>
        <v>800000</v>
      </c>
      <c r="D3897" s="32">
        <v>800000</v>
      </c>
      <c r="F3897" s="32">
        <f t="shared" ref="F3897:G3897" si="3796">SUM(F3898+F3900)</f>
        <v>0</v>
      </c>
      <c r="G3897" s="32">
        <f t="shared" si="3796"/>
        <v>0</v>
      </c>
      <c r="H3897" s="32">
        <f t="shared" ref="H3897" si="3797">SUM(H3898+H3900)</f>
        <v>0</v>
      </c>
      <c r="I3897" s="34">
        <v>2</v>
      </c>
      <c r="J3897" s="26"/>
    </row>
    <row r="3898" spans="1:10">
      <c r="A3898" s="210">
        <v>451</v>
      </c>
      <c r="B3898" s="211" t="s">
        <v>75</v>
      </c>
      <c r="C3898" s="30">
        <f t="shared" ref="C3898" si="3798">SUM(C3899)</f>
        <v>600000</v>
      </c>
      <c r="D3898" s="30">
        <v>650000</v>
      </c>
      <c r="F3898" s="30">
        <f t="shared" ref="F3898:H3898" si="3799">SUM(F3899)</f>
        <v>0</v>
      </c>
      <c r="G3898" s="30">
        <f t="shared" si="3799"/>
        <v>0</v>
      </c>
      <c r="H3898" s="30">
        <f t="shared" si="3799"/>
        <v>0</v>
      </c>
      <c r="I3898" s="34">
        <v>3</v>
      </c>
      <c r="J3898" s="26"/>
    </row>
    <row r="3899" spans="1:10">
      <c r="A3899" s="212">
        <v>4511</v>
      </c>
      <c r="B3899" s="216" t="s">
        <v>75</v>
      </c>
      <c r="C3899" s="29">
        <v>600000</v>
      </c>
      <c r="D3899" s="175">
        <v>650000</v>
      </c>
      <c r="F3899" s="175"/>
      <c r="G3899" s="175"/>
      <c r="H3899" s="175"/>
      <c r="I3899" s="34">
        <v>4</v>
      </c>
      <c r="J3899" s="26"/>
    </row>
    <row r="3900" spans="1:10">
      <c r="A3900" s="210">
        <v>452</v>
      </c>
      <c r="B3900" s="211" t="s">
        <v>89</v>
      </c>
      <c r="C3900" s="30">
        <f t="shared" ref="C3900" si="3800">SUM(C3901)</f>
        <v>200000</v>
      </c>
      <c r="D3900" s="30">
        <v>150000</v>
      </c>
      <c r="F3900" s="30">
        <f t="shared" ref="F3900:H3900" si="3801">SUM(F3901)</f>
        <v>0</v>
      </c>
      <c r="G3900" s="30">
        <f t="shared" si="3801"/>
        <v>0</v>
      </c>
      <c r="H3900" s="30">
        <f t="shared" si="3801"/>
        <v>0</v>
      </c>
      <c r="I3900" s="34">
        <v>3</v>
      </c>
      <c r="J3900" s="26"/>
    </row>
    <row r="3901" spans="1:10">
      <c r="A3901" s="212">
        <v>4521</v>
      </c>
      <c r="B3901" s="216" t="s">
        <v>89</v>
      </c>
      <c r="C3901" s="29">
        <v>200000</v>
      </c>
      <c r="D3901" s="175">
        <v>150000</v>
      </c>
      <c r="F3901" s="175"/>
      <c r="G3901" s="175"/>
      <c r="H3901" s="175"/>
      <c r="I3901" s="34">
        <v>4</v>
      </c>
      <c r="J3901" s="26"/>
    </row>
    <row r="3902" spans="1:10">
      <c r="A3902" s="206">
        <v>43</v>
      </c>
      <c r="B3902" s="207" t="s">
        <v>40</v>
      </c>
      <c r="C3902" s="31">
        <f t="shared" ref="C3902" si="3802">SUM(C3903+C3915)</f>
        <v>0</v>
      </c>
      <c r="D3902" s="31">
        <v>0</v>
      </c>
      <c r="F3902" s="31">
        <f t="shared" ref="F3902:G3902" si="3803">SUM(F3903+F3915)</f>
        <v>0</v>
      </c>
      <c r="G3902" s="31">
        <f t="shared" si="3803"/>
        <v>0</v>
      </c>
      <c r="H3902" s="31">
        <f t="shared" ref="H3902" si="3804">SUM(H3903+H3915)</f>
        <v>0</v>
      </c>
      <c r="I3902" s="34" t="s">
        <v>41</v>
      </c>
      <c r="J3902" s="26"/>
    </row>
    <row r="3903" spans="1:10" ht="28.5">
      <c r="A3903" s="208">
        <v>42</v>
      </c>
      <c r="B3903" s="209" t="s">
        <v>30</v>
      </c>
      <c r="C3903" s="182">
        <f t="shared" ref="C3903" si="3805">SUM(C3906+C3913)+C3904</f>
        <v>0</v>
      </c>
      <c r="D3903" s="32">
        <v>0</v>
      </c>
      <c r="F3903" s="32">
        <f t="shared" ref="F3903:G3903" si="3806">SUM(F3906+F3913)+F3904</f>
        <v>0</v>
      </c>
      <c r="G3903" s="32">
        <f t="shared" si="3806"/>
        <v>0</v>
      </c>
      <c r="H3903" s="32">
        <f t="shared" ref="H3903" si="3807">SUM(H3906+H3913)+H3904</f>
        <v>0</v>
      </c>
      <c r="I3903" s="34">
        <v>2</v>
      </c>
      <c r="J3903" s="26"/>
    </row>
    <row r="3904" spans="1:10">
      <c r="A3904" s="210">
        <v>421</v>
      </c>
      <c r="B3904" s="253" t="s">
        <v>96</v>
      </c>
      <c r="C3904" s="387">
        <f t="shared" ref="C3904" si="3808">C3905</f>
        <v>0</v>
      </c>
      <c r="D3904" s="387">
        <v>0</v>
      </c>
      <c r="F3904" s="387">
        <f t="shared" ref="F3904:H3904" si="3809">F3905</f>
        <v>0</v>
      </c>
      <c r="G3904" s="387">
        <f t="shared" si="3809"/>
        <v>0</v>
      </c>
      <c r="H3904" s="387">
        <f t="shared" si="3809"/>
        <v>0</v>
      </c>
      <c r="I3904" s="34">
        <v>3</v>
      </c>
      <c r="J3904" s="26"/>
    </row>
    <row r="3905" spans="1:10" ht="15">
      <c r="A3905" s="20">
        <v>4213</v>
      </c>
      <c r="B3905" s="21" t="s">
        <v>265</v>
      </c>
      <c r="C3905" s="29"/>
      <c r="D3905" s="175">
        <v>0</v>
      </c>
      <c r="F3905" s="175"/>
      <c r="G3905" s="175"/>
      <c r="H3905" s="175"/>
      <c r="I3905" s="34">
        <v>4</v>
      </c>
      <c r="J3905" s="26"/>
    </row>
    <row r="3906" spans="1:10">
      <c r="A3906" s="210">
        <v>422</v>
      </c>
      <c r="B3906" s="211" t="s">
        <v>57</v>
      </c>
      <c r="C3906" s="30">
        <f t="shared" ref="C3906" si="3810">SUM(C3907:C3912)</f>
        <v>0</v>
      </c>
      <c r="D3906" s="30">
        <v>0</v>
      </c>
      <c r="F3906" s="30">
        <f t="shared" ref="F3906:G3906" si="3811">SUM(F3907:F3912)</f>
        <v>0</v>
      </c>
      <c r="G3906" s="30">
        <f t="shared" si="3811"/>
        <v>0</v>
      </c>
      <c r="H3906" s="30">
        <f t="shared" ref="H3906" si="3812">SUM(H3907:H3912)</f>
        <v>0</v>
      </c>
      <c r="I3906" s="34">
        <v>3</v>
      </c>
      <c r="J3906" s="26"/>
    </row>
    <row r="3907" spans="1:10">
      <c r="A3907" s="212">
        <v>4221</v>
      </c>
      <c r="B3907" s="216" t="s">
        <v>65</v>
      </c>
      <c r="C3907" s="29"/>
      <c r="D3907" s="175">
        <v>0</v>
      </c>
      <c r="F3907" s="175"/>
      <c r="G3907" s="175"/>
      <c r="H3907" s="175"/>
      <c r="I3907" s="34">
        <v>4</v>
      </c>
      <c r="J3907" s="26"/>
    </row>
    <row r="3908" spans="1:10">
      <c r="A3908" s="212">
        <v>4222</v>
      </c>
      <c r="B3908" s="216" t="s">
        <v>73</v>
      </c>
      <c r="C3908" s="29"/>
      <c r="D3908" s="175">
        <v>0</v>
      </c>
      <c r="F3908" s="175"/>
      <c r="G3908" s="175"/>
      <c r="H3908" s="175"/>
      <c r="I3908" s="34">
        <v>4</v>
      </c>
      <c r="J3908" s="26"/>
    </row>
    <row r="3909" spans="1:10">
      <c r="A3909" s="212">
        <v>4223</v>
      </c>
      <c r="B3909" s="216" t="s">
        <v>86</v>
      </c>
      <c r="C3909" s="29"/>
      <c r="D3909" s="175">
        <v>0</v>
      </c>
      <c r="F3909" s="175"/>
      <c r="G3909" s="175"/>
      <c r="H3909" s="175"/>
      <c r="I3909" s="34">
        <v>4</v>
      </c>
      <c r="J3909" s="26"/>
    </row>
    <row r="3910" spans="1:10">
      <c r="A3910" s="212">
        <v>4224</v>
      </c>
      <c r="B3910" s="216" t="s">
        <v>58</v>
      </c>
      <c r="C3910" s="29"/>
      <c r="D3910" s="175">
        <v>0</v>
      </c>
      <c r="F3910" s="175"/>
      <c r="G3910" s="175"/>
      <c r="H3910" s="175"/>
      <c r="I3910" s="34">
        <v>4</v>
      </c>
      <c r="J3910" s="26"/>
    </row>
    <row r="3911" spans="1:10">
      <c r="A3911" s="212">
        <v>4225</v>
      </c>
      <c r="B3911" s="216" t="s">
        <v>87</v>
      </c>
      <c r="C3911" s="29"/>
      <c r="D3911" s="175">
        <v>0</v>
      </c>
      <c r="F3911" s="175"/>
      <c r="G3911" s="175"/>
      <c r="H3911" s="175"/>
      <c r="I3911" s="34">
        <v>4</v>
      </c>
      <c r="J3911" s="26"/>
    </row>
    <row r="3912" spans="1:10">
      <c r="A3912" s="212">
        <v>4227</v>
      </c>
      <c r="B3912" s="216" t="s">
        <v>88</v>
      </c>
      <c r="C3912" s="29"/>
      <c r="D3912" s="175">
        <v>0</v>
      </c>
      <c r="F3912" s="175"/>
      <c r="G3912" s="175"/>
      <c r="H3912" s="175"/>
      <c r="I3912" s="34">
        <v>4</v>
      </c>
      <c r="J3912" s="26"/>
    </row>
    <row r="3913" spans="1:10">
      <c r="A3913" s="210">
        <v>426</v>
      </c>
      <c r="B3913" s="211" t="s">
        <v>31</v>
      </c>
      <c r="C3913" s="30">
        <f t="shared" ref="C3913" si="3813">SUM(C3914)</f>
        <v>0</v>
      </c>
      <c r="D3913" s="30">
        <v>0</v>
      </c>
      <c r="F3913" s="30">
        <f t="shared" ref="F3913:H3913" si="3814">SUM(F3914)</f>
        <v>0</v>
      </c>
      <c r="G3913" s="30">
        <f t="shared" si="3814"/>
        <v>0</v>
      </c>
      <c r="H3913" s="30">
        <f t="shared" si="3814"/>
        <v>0</v>
      </c>
      <c r="I3913" s="34">
        <v>3</v>
      </c>
      <c r="J3913" s="26"/>
    </row>
    <row r="3914" spans="1:10">
      <c r="A3914" s="212">
        <v>4262</v>
      </c>
      <c r="B3914" s="216" t="s">
        <v>32</v>
      </c>
      <c r="C3914" s="29"/>
      <c r="D3914" s="175">
        <v>0</v>
      </c>
      <c r="F3914" s="175"/>
      <c r="G3914" s="175"/>
      <c r="H3914" s="175"/>
      <c r="I3914" s="34">
        <v>4</v>
      </c>
      <c r="J3914" s="26"/>
    </row>
    <row r="3915" spans="1:10" ht="28.5">
      <c r="A3915" s="208">
        <v>45</v>
      </c>
      <c r="B3915" s="209" t="s">
        <v>74</v>
      </c>
      <c r="C3915" s="182">
        <f t="shared" ref="C3915" si="3815">SUM(C3916+C3918)</f>
        <v>0</v>
      </c>
      <c r="D3915" s="32">
        <v>0</v>
      </c>
      <c r="F3915" s="32">
        <f t="shared" ref="F3915:G3915" si="3816">SUM(F3916+F3918)</f>
        <v>0</v>
      </c>
      <c r="G3915" s="32">
        <f t="shared" si="3816"/>
        <v>0</v>
      </c>
      <c r="H3915" s="32">
        <f t="shared" ref="H3915" si="3817">SUM(H3916+H3918)</f>
        <v>0</v>
      </c>
      <c r="I3915" s="34">
        <v>2</v>
      </c>
      <c r="J3915" s="26"/>
    </row>
    <row r="3916" spans="1:10">
      <c r="A3916" s="210">
        <v>451</v>
      </c>
      <c r="B3916" s="211" t="s">
        <v>75</v>
      </c>
      <c r="C3916" s="30">
        <f t="shared" ref="C3916" si="3818">SUM(C3917)</f>
        <v>0</v>
      </c>
      <c r="D3916" s="30">
        <v>0</v>
      </c>
      <c r="F3916" s="30">
        <f t="shared" ref="F3916:H3916" si="3819">SUM(F3917)</f>
        <v>0</v>
      </c>
      <c r="G3916" s="30">
        <f t="shared" si="3819"/>
        <v>0</v>
      </c>
      <c r="H3916" s="30">
        <f t="shared" si="3819"/>
        <v>0</v>
      </c>
      <c r="I3916" s="34">
        <v>3</v>
      </c>
      <c r="J3916" s="26"/>
    </row>
    <row r="3917" spans="1:10">
      <c r="A3917" s="212">
        <v>4511</v>
      </c>
      <c r="B3917" s="216" t="s">
        <v>75</v>
      </c>
      <c r="C3917" s="29"/>
      <c r="D3917" s="175">
        <v>0</v>
      </c>
      <c r="F3917" s="175"/>
      <c r="G3917" s="175"/>
      <c r="H3917" s="175"/>
      <c r="I3917" s="34">
        <v>4</v>
      </c>
      <c r="J3917" s="26"/>
    </row>
    <row r="3918" spans="1:10">
      <c r="A3918" s="210">
        <v>452</v>
      </c>
      <c r="B3918" s="211" t="s">
        <v>89</v>
      </c>
      <c r="C3918" s="30">
        <f t="shared" ref="C3918" si="3820">SUM(C3919)</f>
        <v>0</v>
      </c>
      <c r="D3918" s="30">
        <v>0</v>
      </c>
      <c r="F3918" s="30">
        <f t="shared" ref="F3918:H3918" si="3821">SUM(F3919)</f>
        <v>0</v>
      </c>
      <c r="G3918" s="30">
        <f t="shared" si="3821"/>
        <v>0</v>
      </c>
      <c r="H3918" s="30">
        <f t="shared" si="3821"/>
        <v>0</v>
      </c>
      <c r="I3918" s="34">
        <v>3</v>
      </c>
      <c r="J3918" s="26"/>
    </row>
    <row r="3919" spans="1:10">
      <c r="A3919" s="212">
        <v>4521</v>
      </c>
      <c r="B3919" s="216" t="s">
        <v>89</v>
      </c>
      <c r="C3919" s="29"/>
      <c r="D3919" s="175">
        <v>0</v>
      </c>
      <c r="F3919" s="175"/>
      <c r="G3919" s="175"/>
      <c r="H3919" s="175"/>
      <c r="I3919" s="34">
        <v>4</v>
      </c>
      <c r="J3919" s="26"/>
    </row>
    <row r="3920" spans="1:10">
      <c r="A3920" s="206">
        <v>581</v>
      </c>
      <c r="B3920" s="231" t="s">
        <v>102</v>
      </c>
      <c r="C3920" s="31">
        <f t="shared" ref="C3920" si="3822">SUM(C3924)+C3921</f>
        <v>0</v>
      </c>
      <c r="D3920" s="31">
        <v>0</v>
      </c>
      <c r="F3920" s="31">
        <f t="shared" ref="F3920:G3920" si="3823">SUM(F3924)+F3921</f>
        <v>0</v>
      </c>
      <c r="G3920" s="31">
        <f t="shared" si="3823"/>
        <v>0</v>
      </c>
      <c r="H3920" s="31">
        <f t="shared" ref="H3920" si="3824">SUM(H3924)+H3921</f>
        <v>0</v>
      </c>
      <c r="I3920" s="34" t="s">
        <v>103</v>
      </c>
      <c r="J3920" s="26"/>
    </row>
    <row r="3921" spans="1:10">
      <c r="A3921" s="208">
        <v>32</v>
      </c>
      <c r="B3921" s="209" t="s">
        <v>16</v>
      </c>
      <c r="C3921" s="182">
        <f t="shared" ref="C3921" si="3825">C3922</f>
        <v>0</v>
      </c>
      <c r="D3921" s="32">
        <v>0</v>
      </c>
      <c r="F3921" s="32">
        <f t="shared" ref="F3921:H3921" si="3826">F3922</f>
        <v>0</v>
      </c>
      <c r="G3921" s="32">
        <f t="shared" si="3826"/>
        <v>0</v>
      </c>
      <c r="H3921" s="32">
        <f t="shared" si="3826"/>
        <v>0</v>
      </c>
      <c r="I3921" s="295">
        <v>2</v>
      </c>
      <c r="J3921" s="218"/>
    </row>
    <row r="3922" spans="1:10">
      <c r="A3922" s="210">
        <v>322</v>
      </c>
      <c r="B3922" s="211" t="s">
        <v>42</v>
      </c>
      <c r="C3922" s="30">
        <f t="shared" ref="C3922" si="3827">SUM(C3923:C3923)</f>
        <v>0</v>
      </c>
      <c r="D3922" s="30">
        <v>0</v>
      </c>
      <c r="F3922" s="30">
        <f t="shared" ref="F3922:H3922" si="3828">SUM(F3923:F3923)</f>
        <v>0</v>
      </c>
      <c r="G3922" s="30">
        <f t="shared" si="3828"/>
        <v>0</v>
      </c>
      <c r="H3922" s="30">
        <f t="shared" si="3828"/>
        <v>0</v>
      </c>
      <c r="I3922" s="295">
        <v>3</v>
      </c>
      <c r="J3922" s="218"/>
    </row>
    <row r="3923" spans="1:10">
      <c r="A3923" s="212">
        <v>3222</v>
      </c>
      <c r="B3923" s="213" t="s">
        <v>91</v>
      </c>
      <c r="C3923" s="29"/>
      <c r="D3923" s="175">
        <v>0</v>
      </c>
      <c r="F3923" s="175"/>
      <c r="G3923" s="175"/>
      <c r="H3923" s="175"/>
      <c r="I3923" s="34">
        <v>4</v>
      </c>
      <c r="J3923" s="26"/>
    </row>
    <row r="3924" spans="1:10" ht="28.5">
      <c r="A3924" s="208">
        <v>42</v>
      </c>
      <c r="B3924" s="209" t="s">
        <v>30</v>
      </c>
      <c r="C3924" s="182">
        <f t="shared" ref="C3924" si="3829">C3925</f>
        <v>0</v>
      </c>
      <c r="D3924" s="32">
        <v>0</v>
      </c>
      <c r="F3924" s="32">
        <f t="shared" ref="F3924:H3924" si="3830">F3925</f>
        <v>0</v>
      </c>
      <c r="G3924" s="32">
        <f t="shared" si="3830"/>
        <v>0</v>
      </c>
      <c r="H3924" s="32">
        <f t="shared" si="3830"/>
        <v>0</v>
      </c>
      <c r="I3924" s="295">
        <v>2</v>
      </c>
      <c r="J3924" s="218"/>
    </row>
    <row r="3925" spans="1:10">
      <c r="A3925" s="210">
        <v>422</v>
      </c>
      <c r="B3925" s="211" t="s">
        <v>57</v>
      </c>
      <c r="C3925" s="30">
        <f t="shared" ref="C3925" si="3831">SUM(C3926:C3926)</f>
        <v>0</v>
      </c>
      <c r="D3925" s="30">
        <v>0</v>
      </c>
      <c r="F3925" s="30">
        <f t="shared" ref="F3925:H3925" si="3832">SUM(F3926:F3926)</f>
        <v>0</v>
      </c>
      <c r="G3925" s="30">
        <f t="shared" si="3832"/>
        <v>0</v>
      </c>
      <c r="H3925" s="30">
        <f t="shared" si="3832"/>
        <v>0</v>
      </c>
      <c r="I3925" s="295">
        <v>3</v>
      </c>
      <c r="J3925" s="218"/>
    </row>
    <row r="3926" spans="1:10">
      <c r="A3926" s="212">
        <v>4224</v>
      </c>
      <c r="B3926" s="213" t="s">
        <v>58</v>
      </c>
      <c r="C3926" s="29"/>
      <c r="D3926" s="175">
        <v>0</v>
      </c>
      <c r="F3926" s="175"/>
      <c r="G3926" s="175"/>
      <c r="H3926" s="175"/>
      <c r="I3926" s="214">
        <v>4</v>
      </c>
      <c r="J3926" s="219"/>
    </row>
    <row r="3927" spans="1:10">
      <c r="A3927" s="206">
        <v>61</v>
      </c>
      <c r="B3927" s="207" t="s">
        <v>80</v>
      </c>
      <c r="C3927" s="31">
        <f t="shared" ref="C3927" si="3833">SUM(C3928+C3933)</f>
        <v>173866</v>
      </c>
      <c r="D3927" s="31">
        <v>66144</v>
      </c>
      <c r="F3927" s="31">
        <f t="shared" ref="F3927:G3927" si="3834">SUM(F3928+F3933)</f>
        <v>0</v>
      </c>
      <c r="G3927" s="31">
        <f t="shared" si="3834"/>
        <v>0</v>
      </c>
      <c r="H3927" s="31">
        <f t="shared" ref="H3927" si="3835">SUM(H3928+H3933)</f>
        <v>0</v>
      </c>
      <c r="I3927" s="34" t="s">
        <v>81</v>
      </c>
      <c r="J3927" s="26"/>
    </row>
    <row r="3928" spans="1:10" ht="28.5">
      <c r="A3928" s="208">
        <v>42</v>
      </c>
      <c r="B3928" s="209" t="s">
        <v>30</v>
      </c>
      <c r="C3928" s="182">
        <f t="shared" ref="C3928" si="3836">SUM(C3929)</f>
        <v>160594</v>
      </c>
      <c r="D3928" s="32">
        <v>62872</v>
      </c>
      <c r="F3928" s="32">
        <f t="shared" ref="F3928:H3928" si="3837">SUM(F3929)</f>
        <v>0</v>
      </c>
      <c r="G3928" s="32">
        <f t="shared" si="3837"/>
        <v>0</v>
      </c>
      <c r="H3928" s="32">
        <f t="shared" si="3837"/>
        <v>0</v>
      </c>
      <c r="I3928" s="34">
        <v>2</v>
      </c>
      <c r="J3928" s="26"/>
    </row>
    <row r="3929" spans="1:10">
      <c r="A3929" s="210">
        <v>422</v>
      </c>
      <c r="B3929" s="211" t="s">
        <v>57</v>
      </c>
      <c r="C3929" s="30">
        <f t="shared" ref="C3929" si="3838">SUM(C3930:C3932)</f>
        <v>160594</v>
      </c>
      <c r="D3929" s="30">
        <v>62872</v>
      </c>
      <c r="F3929" s="30">
        <f t="shared" ref="F3929:G3929" si="3839">SUM(F3930:F3932)</f>
        <v>0</v>
      </c>
      <c r="G3929" s="30">
        <f t="shared" si="3839"/>
        <v>0</v>
      </c>
      <c r="H3929" s="30">
        <f t="shared" ref="H3929" si="3840">SUM(H3930:H3932)</f>
        <v>0</v>
      </c>
      <c r="I3929" s="34">
        <v>3</v>
      </c>
      <c r="J3929" s="26"/>
    </row>
    <row r="3930" spans="1:10">
      <c r="A3930" s="212">
        <v>4221</v>
      </c>
      <c r="B3930" s="216" t="s">
        <v>65</v>
      </c>
      <c r="C3930" s="29">
        <v>27872</v>
      </c>
      <c r="D3930" s="175">
        <v>12872</v>
      </c>
      <c r="F3930" s="175"/>
      <c r="G3930" s="175"/>
      <c r="H3930" s="175"/>
      <c r="I3930" s="34">
        <v>4</v>
      </c>
      <c r="J3930" s="26"/>
    </row>
    <row r="3931" spans="1:10">
      <c r="A3931" s="212">
        <v>4223</v>
      </c>
      <c r="B3931" s="216" t="s">
        <v>86</v>
      </c>
      <c r="C3931" s="29">
        <v>0</v>
      </c>
      <c r="D3931" s="175">
        <v>0</v>
      </c>
      <c r="F3931" s="175"/>
      <c r="G3931" s="175"/>
      <c r="H3931" s="175"/>
      <c r="I3931" s="34">
        <v>4</v>
      </c>
      <c r="J3931" s="26"/>
    </row>
    <row r="3932" spans="1:10">
      <c r="A3932" s="212">
        <v>4224</v>
      </c>
      <c r="B3932" s="216" t="s">
        <v>58</v>
      </c>
      <c r="C3932" s="29">
        <v>132722</v>
      </c>
      <c r="D3932" s="175">
        <v>50000</v>
      </c>
      <c r="F3932" s="175"/>
      <c r="G3932" s="175"/>
      <c r="H3932" s="175"/>
      <c r="I3932" s="34">
        <v>4</v>
      </c>
      <c r="J3932" s="26"/>
    </row>
    <row r="3933" spans="1:10" ht="28.5">
      <c r="A3933" s="208">
        <v>45</v>
      </c>
      <c r="B3933" s="209" t="s">
        <v>74</v>
      </c>
      <c r="C3933" s="182">
        <f t="shared" ref="C3933:C3934" si="3841">SUM(C3934)</f>
        <v>13272</v>
      </c>
      <c r="D3933" s="32">
        <v>3272</v>
      </c>
      <c r="F3933" s="32">
        <f t="shared" ref="F3933:H3934" si="3842">SUM(F3934)</f>
        <v>0</v>
      </c>
      <c r="G3933" s="32">
        <f t="shared" si="3842"/>
        <v>0</v>
      </c>
      <c r="H3933" s="32">
        <f t="shared" si="3842"/>
        <v>0</v>
      </c>
      <c r="I3933" s="34">
        <v>2</v>
      </c>
      <c r="J3933" s="26"/>
    </row>
    <row r="3934" spans="1:10">
      <c r="A3934" s="210">
        <v>451</v>
      </c>
      <c r="B3934" s="211" t="s">
        <v>75</v>
      </c>
      <c r="C3934" s="30">
        <f t="shared" si="3841"/>
        <v>13272</v>
      </c>
      <c r="D3934" s="30">
        <v>3272</v>
      </c>
      <c r="F3934" s="30">
        <f t="shared" si="3842"/>
        <v>0</v>
      </c>
      <c r="G3934" s="30">
        <f t="shared" si="3842"/>
        <v>0</v>
      </c>
      <c r="H3934" s="30">
        <f t="shared" si="3842"/>
        <v>0</v>
      </c>
      <c r="I3934" s="34">
        <v>3</v>
      </c>
      <c r="J3934" s="26"/>
    </row>
    <row r="3935" spans="1:10">
      <c r="A3935" s="212">
        <v>4511</v>
      </c>
      <c r="B3935" s="216" t="s">
        <v>75</v>
      </c>
      <c r="C3935" s="29">
        <v>13272</v>
      </c>
      <c r="D3935" s="175">
        <v>3272</v>
      </c>
      <c r="F3935" s="175"/>
      <c r="G3935" s="175"/>
      <c r="H3935" s="175"/>
      <c r="I3935" s="34">
        <v>4</v>
      </c>
      <c r="J3935" s="26"/>
    </row>
    <row r="3936" spans="1:10" ht="28.5">
      <c r="A3936" s="203" t="s">
        <v>266</v>
      </c>
      <c r="B3936" s="204" t="s">
        <v>176</v>
      </c>
      <c r="C3936" s="205">
        <f t="shared" ref="C3936" si="3843">SUM(C3937+C3953)</f>
        <v>0</v>
      </c>
      <c r="D3936" s="205">
        <v>0</v>
      </c>
      <c r="F3936" s="205">
        <f t="shared" ref="F3936:G3936" si="3844">SUM(F3937+F3953)</f>
        <v>0</v>
      </c>
      <c r="G3936" s="205">
        <f t="shared" si="3844"/>
        <v>0</v>
      </c>
      <c r="H3936" s="205">
        <f t="shared" ref="H3936" si="3845">SUM(H3937+H3953)</f>
        <v>0</v>
      </c>
      <c r="I3936" s="34" t="s">
        <v>8</v>
      </c>
      <c r="J3936" s="26"/>
    </row>
    <row r="3937" spans="1:10">
      <c r="A3937" s="206">
        <v>12</v>
      </c>
      <c r="B3937" s="207" t="s">
        <v>61</v>
      </c>
      <c r="C3937" s="31">
        <f t="shared" ref="C3937" si="3846">SUM(C3938+C3946+C3950)</f>
        <v>0</v>
      </c>
      <c r="D3937" s="31">
        <v>0</v>
      </c>
      <c r="F3937" s="31">
        <f t="shared" ref="F3937:G3937" si="3847">SUM(F3938+F3946+F3950)</f>
        <v>0</v>
      </c>
      <c r="G3937" s="31">
        <f t="shared" si="3847"/>
        <v>0</v>
      </c>
      <c r="H3937" s="31">
        <f t="shared" ref="H3937" si="3848">SUM(H3938+H3946+H3950)</f>
        <v>0</v>
      </c>
      <c r="I3937" s="34" t="s">
        <v>62</v>
      </c>
      <c r="J3937" s="26"/>
    </row>
    <row r="3938" spans="1:10">
      <c r="A3938" s="208">
        <v>32</v>
      </c>
      <c r="B3938" s="209" t="s">
        <v>16</v>
      </c>
      <c r="C3938" s="182">
        <f t="shared" ref="C3938" si="3849">SUM(C3939+C3941+C3944)</f>
        <v>0</v>
      </c>
      <c r="D3938" s="32">
        <v>0</v>
      </c>
      <c r="F3938" s="32">
        <f t="shared" ref="F3938:G3938" si="3850">SUM(F3939+F3941+F3944)</f>
        <v>0</v>
      </c>
      <c r="G3938" s="32">
        <f t="shared" si="3850"/>
        <v>0</v>
      </c>
      <c r="H3938" s="32">
        <f t="shared" ref="H3938" si="3851">SUM(H3939+H3941+H3944)</f>
        <v>0</v>
      </c>
      <c r="I3938" s="34">
        <v>2</v>
      </c>
      <c r="J3938" s="26"/>
    </row>
    <row r="3939" spans="1:10">
      <c r="A3939" s="210">
        <v>322</v>
      </c>
      <c r="B3939" s="211" t="s">
        <v>42</v>
      </c>
      <c r="C3939" s="30">
        <f t="shared" ref="C3939" si="3852">SUM(C3940)</f>
        <v>0</v>
      </c>
      <c r="D3939" s="30">
        <v>0</v>
      </c>
      <c r="F3939" s="30">
        <f t="shared" ref="F3939:H3939" si="3853">SUM(F3940)</f>
        <v>0</v>
      </c>
      <c r="G3939" s="30">
        <f t="shared" si="3853"/>
        <v>0</v>
      </c>
      <c r="H3939" s="30">
        <f t="shared" si="3853"/>
        <v>0</v>
      </c>
      <c r="I3939" s="34">
        <v>3</v>
      </c>
      <c r="J3939" s="26"/>
    </row>
    <row r="3940" spans="1:10">
      <c r="A3940" s="212">
        <v>3225</v>
      </c>
      <c r="B3940" s="216" t="s">
        <v>92</v>
      </c>
      <c r="C3940" s="29"/>
      <c r="D3940" s="175">
        <v>0</v>
      </c>
      <c r="F3940" s="175"/>
      <c r="G3940" s="175"/>
      <c r="H3940" s="175"/>
      <c r="I3940" s="34">
        <v>4</v>
      </c>
      <c r="J3940" s="26"/>
    </row>
    <row r="3941" spans="1:10">
      <c r="A3941" s="210">
        <v>323</v>
      </c>
      <c r="B3941" s="211" t="s">
        <v>17</v>
      </c>
      <c r="C3941" s="30">
        <f t="shared" ref="C3941" si="3854">SUM(C3942:C3943)</f>
        <v>0</v>
      </c>
      <c r="D3941" s="30">
        <v>0</v>
      </c>
      <c r="F3941" s="30">
        <f t="shared" ref="F3941:G3941" si="3855">SUM(F3942:F3943)</f>
        <v>0</v>
      </c>
      <c r="G3941" s="30">
        <f t="shared" si="3855"/>
        <v>0</v>
      </c>
      <c r="H3941" s="30">
        <f t="shared" ref="H3941" si="3856">SUM(H3942:H3943)</f>
        <v>0</v>
      </c>
      <c r="I3941" s="34">
        <v>3</v>
      </c>
      <c r="J3941" s="26"/>
    </row>
    <row r="3942" spans="1:10">
      <c r="A3942" s="212">
        <v>3233</v>
      </c>
      <c r="B3942" s="216" t="s">
        <v>19</v>
      </c>
      <c r="C3942" s="29"/>
      <c r="D3942" s="175">
        <v>0</v>
      </c>
      <c r="F3942" s="175"/>
      <c r="G3942" s="175"/>
      <c r="H3942" s="175"/>
      <c r="I3942" s="34">
        <v>4</v>
      </c>
      <c r="J3942" s="26"/>
    </row>
    <row r="3943" spans="1:10">
      <c r="A3943" s="212">
        <v>3237</v>
      </c>
      <c r="B3943" s="216" t="s">
        <v>20</v>
      </c>
      <c r="C3943" s="29"/>
      <c r="D3943" s="175">
        <v>0</v>
      </c>
      <c r="F3943" s="175"/>
      <c r="G3943" s="175"/>
      <c r="H3943" s="175"/>
      <c r="I3943" s="34">
        <v>4</v>
      </c>
      <c r="J3943" s="26"/>
    </row>
    <row r="3944" spans="1:10" ht="28.5">
      <c r="A3944" s="210">
        <v>324</v>
      </c>
      <c r="B3944" s="211" t="s">
        <v>22</v>
      </c>
      <c r="C3944" s="30">
        <f t="shared" ref="C3944" si="3857">SUM(C3945)</f>
        <v>0</v>
      </c>
      <c r="D3944" s="30">
        <v>0</v>
      </c>
      <c r="F3944" s="30">
        <f t="shared" ref="F3944:H3944" si="3858">SUM(F3945)</f>
        <v>0</v>
      </c>
      <c r="G3944" s="30">
        <f t="shared" si="3858"/>
        <v>0</v>
      </c>
      <c r="H3944" s="30">
        <f t="shared" si="3858"/>
        <v>0</v>
      </c>
      <c r="I3944" s="34">
        <v>3</v>
      </c>
      <c r="J3944" s="26"/>
    </row>
    <row r="3945" spans="1:10" ht="28.5">
      <c r="A3945" s="212">
        <v>3241</v>
      </c>
      <c r="B3945" s="216" t="s">
        <v>22</v>
      </c>
      <c r="C3945" s="29"/>
      <c r="D3945" s="175">
        <v>0</v>
      </c>
      <c r="F3945" s="175"/>
      <c r="G3945" s="175"/>
      <c r="H3945" s="175"/>
      <c r="I3945" s="34">
        <v>4</v>
      </c>
      <c r="J3945" s="26"/>
    </row>
    <row r="3946" spans="1:10" ht="28.5">
      <c r="A3946" s="208">
        <v>42</v>
      </c>
      <c r="B3946" s="209" t="s">
        <v>30</v>
      </c>
      <c r="C3946" s="182">
        <f t="shared" ref="C3946" si="3859">SUM(C3947)</f>
        <v>0</v>
      </c>
      <c r="D3946" s="32">
        <v>0</v>
      </c>
      <c r="F3946" s="32">
        <f t="shared" ref="F3946:H3946" si="3860">SUM(F3947)</f>
        <v>0</v>
      </c>
      <c r="G3946" s="32">
        <f t="shared" si="3860"/>
        <v>0</v>
      </c>
      <c r="H3946" s="32">
        <f t="shared" si="3860"/>
        <v>0</v>
      </c>
      <c r="I3946" s="34">
        <v>2</v>
      </c>
      <c r="J3946" s="26"/>
    </row>
    <row r="3947" spans="1:10">
      <c r="A3947" s="210">
        <v>422</v>
      </c>
      <c r="B3947" s="211" t="s">
        <v>57</v>
      </c>
      <c r="C3947" s="30">
        <f t="shared" ref="C3947" si="3861">SUM(C3948:C3949)</f>
        <v>0</v>
      </c>
      <c r="D3947" s="30">
        <v>0</v>
      </c>
      <c r="F3947" s="30">
        <f t="shared" ref="F3947:G3947" si="3862">SUM(F3948:F3949)</f>
        <v>0</v>
      </c>
      <c r="G3947" s="30">
        <f t="shared" si="3862"/>
        <v>0</v>
      </c>
      <c r="H3947" s="30">
        <f t="shared" ref="H3947" si="3863">SUM(H3948:H3949)</f>
        <v>0</v>
      </c>
      <c r="I3947" s="34">
        <v>3</v>
      </c>
      <c r="J3947" s="26"/>
    </row>
    <row r="3948" spans="1:10">
      <c r="A3948" s="212">
        <v>4221</v>
      </c>
      <c r="B3948" s="216" t="s">
        <v>65</v>
      </c>
      <c r="C3948" s="29"/>
      <c r="D3948" s="175">
        <v>0</v>
      </c>
      <c r="F3948" s="175"/>
      <c r="G3948" s="175"/>
      <c r="H3948" s="175"/>
      <c r="I3948" s="34">
        <v>4</v>
      </c>
      <c r="J3948" s="26"/>
    </row>
    <row r="3949" spans="1:10">
      <c r="A3949" s="212">
        <v>4224</v>
      </c>
      <c r="B3949" s="216" t="s">
        <v>58</v>
      </c>
      <c r="C3949" s="29"/>
      <c r="D3949" s="175">
        <v>0</v>
      </c>
      <c r="F3949" s="175"/>
      <c r="G3949" s="175"/>
      <c r="H3949" s="175"/>
      <c r="I3949" s="34">
        <v>4</v>
      </c>
      <c r="J3949" s="26"/>
    </row>
    <row r="3950" spans="1:10" ht="28.5">
      <c r="A3950" s="208">
        <v>45</v>
      </c>
      <c r="B3950" s="209" t="s">
        <v>74</v>
      </c>
      <c r="C3950" s="182">
        <f t="shared" ref="C3950:C3951" si="3864">SUM(C3951)</f>
        <v>0</v>
      </c>
      <c r="D3950" s="32">
        <v>0</v>
      </c>
      <c r="F3950" s="32">
        <f t="shared" ref="F3950:H3951" si="3865">SUM(F3951)</f>
        <v>0</v>
      </c>
      <c r="G3950" s="32">
        <f t="shared" si="3865"/>
        <v>0</v>
      </c>
      <c r="H3950" s="32">
        <f t="shared" si="3865"/>
        <v>0</v>
      </c>
      <c r="I3950" s="34">
        <v>2</v>
      </c>
      <c r="J3950" s="26"/>
    </row>
    <row r="3951" spans="1:10">
      <c r="A3951" s="210">
        <v>451</v>
      </c>
      <c r="B3951" s="211" t="s">
        <v>75</v>
      </c>
      <c r="C3951" s="30">
        <f t="shared" si="3864"/>
        <v>0</v>
      </c>
      <c r="D3951" s="30">
        <v>0</v>
      </c>
      <c r="F3951" s="30">
        <f t="shared" si="3865"/>
        <v>0</v>
      </c>
      <c r="G3951" s="30">
        <f t="shared" si="3865"/>
        <v>0</v>
      </c>
      <c r="H3951" s="30">
        <f t="shared" si="3865"/>
        <v>0</v>
      </c>
      <c r="I3951" s="34">
        <v>3</v>
      </c>
      <c r="J3951" s="26"/>
    </row>
    <row r="3952" spans="1:10">
      <c r="A3952" s="212">
        <v>4511</v>
      </c>
      <c r="B3952" s="216" t="s">
        <v>75</v>
      </c>
      <c r="C3952" s="29"/>
      <c r="D3952" s="175">
        <v>0</v>
      </c>
      <c r="F3952" s="175"/>
      <c r="G3952" s="175"/>
      <c r="H3952" s="175"/>
      <c r="I3952" s="34">
        <v>4</v>
      </c>
      <c r="J3952" s="26"/>
    </row>
    <row r="3953" spans="1:10">
      <c r="A3953" s="206">
        <v>563</v>
      </c>
      <c r="B3953" s="207" t="s">
        <v>326</v>
      </c>
      <c r="C3953" s="31">
        <f t="shared" ref="C3953" si="3866">SUM(C3954+C3962+C3966)</f>
        <v>0</v>
      </c>
      <c r="D3953" s="31">
        <v>0</v>
      </c>
      <c r="F3953" s="31">
        <f t="shared" ref="F3953:G3953" si="3867">SUM(F3954+F3962+F3966)</f>
        <v>0</v>
      </c>
      <c r="G3953" s="31">
        <f t="shared" si="3867"/>
        <v>0</v>
      </c>
      <c r="H3953" s="31">
        <f t="shared" ref="H3953" si="3868">SUM(H3954+H3962+H3966)</f>
        <v>0</v>
      </c>
      <c r="I3953" s="34" t="s">
        <v>104</v>
      </c>
      <c r="J3953" s="26"/>
    </row>
    <row r="3954" spans="1:10">
      <c r="A3954" s="208">
        <v>32</v>
      </c>
      <c r="B3954" s="209" t="s">
        <v>16</v>
      </c>
      <c r="C3954" s="182">
        <f t="shared" ref="C3954" si="3869">SUM(C3955+C3957+C3960)</f>
        <v>0</v>
      </c>
      <c r="D3954" s="32">
        <v>0</v>
      </c>
      <c r="F3954" s="32">
        <f t="shared" ref="F3954:G3954" si="3870">SUM(F3955+F3957+F3960)</f>
        <v>0</v>
      </c>
      <c r="G3954" s="32">
        <f t="shared" si="3870"/>
        <v>0</v>
      </c>
      <c r="H3954" s="32">
        <f t="shared" ref="H3954" si="3871">SUM(H3955+H3957+H3960)</f>
        <v>0</v>
      </c>
      <c r="I3954" s="34">
        <v>2</v>
      </c>
      <c r="J3954" s="26"/>
    </row>
    <row r="3955" spans="1:10">
      <c r="A3955" s="210">
        <v>322</v>
      </c>
      <c r="B3955" s="211" t="s">
        <v>42</v>
      </c>
      <c r="C3955" s="30">
        <f t="shared" ref="C3955" si="3872">SUM(C3956)</f>
        <v>0</v>
      </c>
      <c r="D3955" s="30">
        <v>0</v>
      </c>
      <c r="F3955" s="30">
        <f t="shared" ref="F3955:H3955" si="3873">SUM(F3956)</f>
        <v>0</v>
      </c>
      <c r="G3955" s="30">
        <f t="shared" si="3873"/>
        <v>0</v>
      </c>
      <c r="H3955" s="30">
        <f t="shared" si="3873"/>
        <v>0</v>
      </c>
      <c r="I3955" s="34">
        <v>3</v>
      </c>
      <c r="J3955" s="26"/>
    </row>
    <row r="3956" spans="1:10">
      <c r="A3956" s="212">
        <v>3225</v>
      </c>
      <c r="B3956" s="216" t="s">
        <v>92</v>
      </c>
      <c r="C3956" s="29"/>
      <c r="D3956" s="175">
        <v>0</v>
      </c>
      <c r="F3956" s="175"/>
      <c r="G3956" s="175"/>
      <c r="H3956" s="175"/>
      <c r="I3956" s="34">
        <v>4</v>
      </c>
      <c r="J3956" s="26"/>
    </row>
    <row r="3957" spans="1:10">
      <c r="A3957" s="210">
        <v>323</v>
      </c>
      <c r="B3957" s="211" t="s">
        <v>17</v>
      </c>
      <c r="C3957" s="30">
        <f t="shared" ref="C3957" si="3874">SUM(C3958:C3959)</f>
        <v>0</v>
      </c>
      <c r="D3957" s="30">
        <v>0</v>
      </c>
      <c r="F3957" s="30">
        <f t="shared" ref="F3957:G3957" si="3875">SUM(F3958:F3959)</f>
        <v>0</v>
      </c>
      <c r="G3957" s="30">
        <f t="shared" si="3875"/>
        <v>0</v>
      </c>
      <c r="H3957" s="30">
        <f t="shared" ref="H3957" si="3876">SUM(H3958:H3959)</f>
        <v>0</v>
      </c>
      <c r="I3957" s="34">
        <v>3</v>
      </c>
      <c r="J3957" s="26"/>
    </row>
    <row r="3958" spans="1:10">
      <c r="A3958" s="212">
        <v>3233</v>
      </c>
      <c r="B3958" s="216" t="s">
        <v>19</v>
      </c>
      <c r="C3958" s="29"/>
      <c r="D3958" s="175">
        <v>0</v>
      </c>
      <c r="F3958" s="175"/>
      <c r="G3958" s="175"/>
      <c r="H3958" s="175"/>
      <c r="I3958" s="34">
        <v>4</v>
      </c>
      <c r="J3958" s="26"/>
    </row>
    <row r="3959" spans="1:10">
      <c r="A3959" s="212">
        <v>3237</v>
      </c>
      <c r="B3959" s="216" t="s">
        <v>20</v>
      </c>
      <c r="C3959" s="29"/>
      <c r="D3959" s="175">
        <v>0</v>
      </c>
      <c r="F3959" s="175"/>
      <c r="G3959" s="175"/>
      <c r="H3959" s="175"/>
      <c r="I3959" s="34">
        <v>4</v>
      </c>
      <c r="J3959" s="26"/>
    </row>
    <row r="3960" spans="1:10" ht="28.5">
      <c r="A3960" s="210">
        <v>324</v>
      </c>
      <c r="B3960" s="211" t="s">
        <v>22</v>
      </c>
      <c r="C3960" s="30">
        <f t="shared" ref="C3960" si="3877">SUM(C3961)</f>
        <v>0</v>
      </c>
      <c r="D3960" s="30">
        <v>0</v>
      </c>
      <c r="F3960" s="30">
        <f t="shared" ref="F3960:H3960" si="3878">SUM(F3961)</f>
        <v>0</v>
      </c>
      <c r="G3960" s="30">
        <f t="shared" si="3878"/>
        <v>0</v>
      </c>
      <c r="H3960" s="30">
        <f t="shared" si="3878"/>
        <v>0</v>
      </c>
      <c r="I3960" s="34">
        <v>3</v>
      </c>
      <c r="J3960" s="26"/>
    </row>
    <row r="3961" spans="1:10" ht="28.5">
      <c r="A3961" s="212">
        <v>3241</v>
      </c>
      <c r="B3961" s="216" t="s">
        <v>22</v>
      </c>
      <c r="C3961" s="29"/>
      <c r="D3961" s="175">
        <v>0</v>
      </c>
      <c r="F3961" s="175"/>
      <c r="G3961" s="175"/>
      <c r="H3961" s="175"/>
      <c r="I3961" s="34">
        <v>4</v>
      </c>
      <c r="J3961" s="26"/>
    </row>
    <row r="3962" spans="1:10" ht="28.5">
      <c r="A3962" s="208">
        <v>42</v>
      </c>
      <c r="B3962" s="209" t="s">
        <v>30</v>
      </c>
      <c r="C3962" s="182">
        <f t="shared" ref="C3962" si="3879">SUM(C3963)</f>
        <v>0</v>
      </c>
      <c r="D3962" s="32">
        <v>0</v>
      </c>
      <c r="F3962" s="32">
        <f t="shared" ref="F3962:H3962" si="3880">SUM(F3963)</f>
        <v>0</v>
      </c>
      <c r="G3962" s="32">
        <f t="shared" si="3880"/>
        <v>0</v>
      </c>
      <c r="H3962" s="32">
        <f t="shared" si="3880"/>
        <v>0</v>
      </c>
      <c r="I3962" s="34">
        <v>2</v>
      </c>
      <c r="J3962" s="26"/>
    </row>
    <row r="3963" spans="1:10">
      <c r="A3963" s="210">
        <v>422</v>
      </c>
      <c r="B3963" s="211" t="s">
        <v>57</v>
      </c>
      <c r="C3963" s="30">
        <f t="shared" ref="C3963" si="3881">SUM(C3964:C3965)</f>
        <v>0</v>
      </c>
      <c r="D3963" s="30">
        <v>0</v>
      </c>
      <c r="F3963" s="30">
        <f t="shared" ref="F3963:G3963" si="3882">SUM(F3964:F3965)</f>
        <v>0</v>
      </c>
      <c r="G3963" s="30">
        <f t="shared" si="3882"/>
        <v>0</v>
      </c>
      <c r="H3963" s="30">
        <f t="shared" ref="H3963" si="3883">SUM(H3964:H3965)</f>
        <v>0</v>
      </c>
      <c r="I3963" s="34">
        <v>3</v>
      </c>
      <c r="J3963" s="26"/>
    </row>
    <row r="3964" spans="1:10">
      <c r="A3964" s="212">
        <v>4221</v>
      </c>
      <c r="B3964" s="216" t="s">
        <v>65</v>
      </c>
      <c r="C3964" s="29"/>
      <c r="D3964" s="175">
        <v>0</v>
      </c>
      <c r="F3964" s="175"/>
      <c r="G3964" s="175"/>
      <c r="H3964" s="175"/>
      <c r="I3964" s="34">
        <v>4</v>
      </c>
      <c r="J3964" s="26"/>
    </row>
    <row r="3965" spans="1:10">
      <c r="A3965" s="212">
        <v>4224</v>
      </c>
      <c r="B3965" s="216" t="s">
        <v>58</v>
      </c>
      <c r="C3965" s="29"/>
      <c r="D3965" s="175">
        <v>0</v>
      </c>
      <c r="F3965" s="175"/>
      <c r="G3965" s="175"/>
      <c r="H3965" s="175"/>
      <c r="I3965" s="34">
        <v>4</v>
      </c>
      <c r="J3965" s="26"/>
    </row>
    <row r="3966" spans="1:10" ht="28.5">
      <c r="A3966" s="208">
        <v>45</v>
      </c>
      <c r="B3966" s="209" t="s">
        <v>74</v>
      </c>
      <c r="C3966" s="182">
        <f t="shared" ref="C3966:C3967" si="3884">SUM(C3967)</f>
        <v>0</v>
      </c>
      <c r="D3966" s="32">
        <v>0</v>
      </c>
      <c r="F3966" s="32">
        <f t="shared" ref="F3966:H3967" si="3885">SUM(F3967)</f>
        <v>0</v>
      </c>
      <c r="G3966" s="32">
        <f t="shared" si="3885"/>
        <v>0</v>
      </c>
      <c r="H3966" s="32">
        <f t="shared" si="3885"/>
        <v>0</v>
      </c>
      <c r="I3966" s="34">
        <v>2</v>
      </c>
      <c r="J3966" s="26"/>
    </row>
    <row r="3967" spans="1:10">
      <c r="A3967" s="210">
        <v>451</v>
      </c>
      <c r="B3967" s="211" t="s">
        <v>75</v>
      </c>
      <c r="C3967" s="30">
        <f t="shared" si="3884"/>
        <v>0</v>
      </c>
      <c r="D3967" s="30">
        <v>0</v>
      </c>
      <c r="F3967" s="30">
        <f t="shared" si="3885"/>
        <v>0</v>
      </c>
      <c r="G3967" s="30">
        <f t="shared" si="3885"/>
        <v>0</v>
      </c>
      <c r="H3967" s="30">
        <f t="shared" si="3885"/>
        <v>0</v>
      </c>
      <c r="I3967" s="34">
        <v>3</v>
      </c>
      <c r="J3967" s="26"/>
    </row>
    <row r="3968" spans="1:10">
      <c r="A3968" s="212">
        <v>4511</v>
      </c>
      <c r="B3968" s="216" t="s">
        <v>75</v>
      </c>
      <c r="C3968" s="29"/>
      <c r="D3968" s="175">
        <v>0</v>
      </c>
      <c r="F3968" s="175"/>
      <c r="G3968" s="175"/>
      <c r="H3968" s="175"/>
      <c r="I3968" s="34">
        <v>4</v>
      </c>
      <c r="J3968" s="26"/>
    </row>
    <row r="3969" spans="1:10">
      <c r="A3969" s="203" t="s">
        <v>267</v>
      </c>
      <c r="B3969" s="204" t="s">
        <v>151</v>
      </c>
      <c r="C3969" s="205">
        <f t="shared" ref="C3969" si="3886">C3970+C3974</f>
        <v>0</v>
      </c>
      <c r="D3969" s="205">
        <v>0</v>
      </c>
      <c r="F3969" s="205">
        <f t="shared" ref="F3969:G3969" si="3887">F3970+F3974</f>
        <v>0</v>
      </c>
      <c r="G3969" s="205">
        <f t="shared" si="3887"/>
        <v>0</v>
      </c>
      <c r="H3969" s="205">
        <f t="shared" ref="H3969" si="3888">H3970+H3974</f>
        <v>0</v>
      </c>
      <c r="I3969" s="34" t="s">
        <v>8</v>
      </c>
      <c r="J3969" s="26"/>
    </row>
    <row r="3970" spans="1:10" ht="28.5">
      <c r="A3970" s="206">
        <v>5761</v>
      </c>
      <c r="B3970" s="207" t="s">
        <v>99</v>
      </c>
      <c r="C3970" s="31">
        <f t="shared" ref="C3970" si="3889">C3971</f>
        <v>0</v>
      </c>
      <c r="D3970" s="31">
        <v>0</v>
      </c>
      <c r="F3970" s="31">
        <f t="shared" ref="F3970:H3970" si="3890">F3971</f>
        <v>0</v>
      </c>
      <c r="G3970" s="31">
        <f t="shared" si="3890"/>
        <v>0</v>
      </c>
      <c r="H3970" s="31">
        <f t="shared" si="3890"/>
        <v>0</v>
      </c>
      <c r="I3970" s="34" t="s">
        <v>100</v>
      </c>
      <c r="J3970" s="26"/>
    </row>
    <row r="3971" spans="1:10" ht="28.5">
      <c r="A3971" s="208">
        <v>45</v>
      </c>
      <c r="B3971" s="209" t="s">
        <v>74</v>
      </c>
      <c r="C3971" s="182">
        <f t="shared" ref="C3971" si="3891">SUM(C3972)</f>
        <v>0</v>
      </c>
      <c r="D3971" s="32">
        <v>0</v>
      </c>
      <c r="F3971" s="32">
        <f t="shared" ref="F3971:H3972" si="3892">SUM(F3972)</f>
        <v>0</v>
      </c>
      <c r="G3971" s="32">
        <f t="shared" si="3892"/>
        <v>0</v>
      </c>
      <c r="H3971" s="32">
        <f t="shared" si="3892"/>
        <v>0</v>
      </c>
      <c r="I3971" s="34">
        <v>2</v>
      </c>
      <c r="J3971" s="26"/>
    </row>
    <row r="3972" spans="1:10">
      <c r="A3972" s="210">
        <v>451</v>
      </c>
      <c r="B3972" s="211" t="s">
        <v>75</v>
      </c>
      <c r="C3972" s="30">
        <f t="shared" ref="C3972" si="3893">SUM(C3973)</f>
        <v>0</v>
      </c>
      <c r="D3972" s="30">
        <v>0</v>
      </c>
      <c r="F3972" s="30">
        <f t="shared" si="3892"/>
        <v>0</v>
      </c>
      <c r="G3972" s="30">
        <f t="shared" si="3892"/>
        <v>0</v>
      </c>
      <c r="H3972" s="30">
        <f t="shared" si="3892"/>
        <v>0</v>
      </c>
      <c r="I3972" s="34">
        <v>3</v>
      </c>
      <c r="J3972" s="26"/>
    </row>
    <row r="3973" spans="1:10">
      <c r="A3973" s="212">
        <v>4511</v>
      </c>
      <c r="B3973" s="216" t="s">
        <v>75</v>
      </c>
      <c r="C3973" s="29"/>
      <c r="D3973" s="175">
        <v>0</v>
      </c>
      <c r="F3973" s="175"/>
      <c r="G3973" s="175"/>
      <c r="H3973" s="175"/>
      <c r="I3973" s="34">
        <v>4</v>
      </c>
      <c r="J3973" s="26"/>
    </row>
    <row r="3974" spans="1:10" ht="28.5">
      <c r="A3974" s="206">
        <v>5762</v>
      </c>
      <c r="B3974" s="207" t="s">
        <v>152</v>
      </c>
      <c r="C3974" s="31">
        <f t="shared" ref="C3974" si="3894">C3975</f>
        <v>0</v>
      </c>
      <c r="D3974" s="31">
        <v>0</v>
      </c>
      <c r="F3974" s="31">
        <f t="shared" ref="F3974:H3974" si="3895">F3975</f>
        <v>0</v>
      </c>
      <c r="G3974" s="31">
        <f t="shared" si="3895"/>
        <v>0</v>
      </c>
      <c r="H3974" s="31">
        <f t="shared" si="3895"/>
        <v>0</v>
      </c>
      <c r="I3974" s="34" t="s">
        <v>101</v>
      </c>
      <c r="J3974" s="26"/>
    </row>
    <row r="3975" spans="1:10" ht="28.5">
      <c r="A3975" s="208">
        <v>45</v>
      </c>
      <c r="B3975" s="209" t="s">
        <v>74</v>
      </c>
      <c r="C3975" s="182">
        <f t="shared" ref="C3975" si="3896">SUM(C3976)</f>
        <v>0</v>
      </c>
      <c r="D3975" s="32">
        <v>0</v>
      </c>
      <c r="F3975" s="32">
        <f t="shared" ref="F3975:H3976" si="3897">SUM(F3976)</f>
        <v>0</v>
      </c>
      <c r="G3975" s="32">
        <f t="shared" si="3897"/>
        <v>0</v>
      </c>
      <c r="H3975" s="32">
        <f t="shared" si="3897"/>
        <v>0</v>
      </c>
      <c r="I3975" s="34">
        <v>2</v>
      </c>
      <c r="J3975" s="26"/>
    </row>
    <row r="3976" spans="1:10">
      <c r="A3976" s="210">
        <v>451</v>
      </c>
      <c r="B3976" s="211" t="s">
        <v>75</v>
      </c>
      <c r="C3976" s="30">
        <f t="shared" ref="C3976" si="3898">SUM(C3977)</f>
        <v>0</v>
      </c>
      <c r="D3976" s="30">
        <v>0</v>
      </c>
      <c r="F3976" s="30">
        <f t="shared" si="3897"/>
        <v>0</v>
      </c>
      <c r="G3976" s="30">
        <f t="shared" si="3897"/>
        <v>0</v>
      </c>
      <c r="H3976" s="30">
        <f t="shared" si="3897"/>
        <v>0</v>
      </c>
      <c r="I3976" s="34">
        <v>3</v>
      </c>
      <c r="J3976" s="26"/>
    </row>
    <row r="3977" spans="1:10">
      <c r="A3977" s="212">
        <v>4511</v>
      </c>
      <c r="B3977" s="216" t="s">
        <v>75</v>
      </c>
      <c r="C3977" s="29"/>
      <c r="D3977" s="175">
        <v>0</v>
      </c>
      <c r="F3977" s="175"/>
      <c r="G3977" s="175"/>
      <c r="H3977" s="175"/>
      <c r="I3977" s="34">
        <v>4</v>
      </c>
      <c r="J3977" s="26"/>
    </row>
    <row r="3978" spans="1:10" ht="28.5">
      <c r="A3978" s="200">
        <v>3605</v>
      </c>
      <c r="B3978" s="201" t="s">
        <v>125</v>
      </c>
      <c r="C3978" s="202">
        <f>SUM(C3979+C4200)</f>
        <v>139235820.995</v>
      </c>
      <c r="D3978" s="202">
        <v>158566762</v>
      </c>
      <c r="F3978" s="202">
        <f>SUM(F3979+F4200)</f>
        <v>0</v>
      </c>
      <c r="G3978" s="202">
        <f>SUM(G3979+G4200)</f>
        <v>0</v>
      </c>
      <c r="H3978" s="202">
        <f>SUM(H3979+H4200)</f>
        <v>0</v>
      </c>
      <c r="I3978" s="34" t="s">
        <v>7</v>
      </c>
      <c r="J3978" s="26"/>
    </row>
    <row r="3979" spans="1:10">
      <c r="A3979" s="203" t="s">
        <v>268</v>
      </c>
      <c r="B3979" s="204" t="s">
        <v>107</v>
      </c>
      <c r="C3979" s="205">
        <f>SUM(C3980+C3991+C4057+C4126+C4152+C4196)</f>
        <v>139235820.995</v>
      </c>
      <c r="D3979" s="205">
        <v>158566762</v>
      </c>
      <c r="F3979" s="205">
        <f>SUM(F3980+F3991+F4057+F4126+F4152+F4196)</f>
        <v>0</v>
      </c>
      <c r="G3979" s="205">
        <f>SUM(G3980+G3991+G4057+G4126+G4152+G4196)</f>
        <v>0</v>
      </c>
      <c r="H3979" s="205">
        <f>SUM(H3980+H3991+H4057+H4126+H4152+H4196)</f>
        <v>0</v>
      </c>
      <c r="I3979" s="34" t="s">
        <v>8</v>
      </c>
      <c r="J3979" s="26"/>
    </row>
    <row r="3980" spans="1:10">
      <c r="A3980" s="206">
        <v>11</v>
      </c>
      <c r="B3980" s="207" t="s">
        <v>14</v>
      </c>
      <c r="C3980" s="31">
        <f>C3981+C3986</f>
        <v>0</v>
      </c>
      <c r="D3980" s="31">
        <v>967339</v>
      </c>
      <c r="F3980" s="31">
        <f t="shared" ref="F3980:G3980" si="3899">F3981+F3988</f>
        <v>0</v>
      </c>
      <c r="G3980" s="31">
        <f t="shared" si="3899"/>
        <v>0</v>
      </c>
      <c r="H3980" s="31">
        <f t="shared" ref="H3980" si="3900">H3981+H3988</f>
        <v>0</v>
      </c>
      <c r="I3980" s="34" t="s">
        <v>15</v>
      </c>
      <c r="J3980" s="26"/>
    </row>
    <row r="3981" spans="1:10">
      <c r="A3981" s="208">
        <v>31</v>
      </c>
      <c r="B3981" s="209" t="s">
        <v>44</v>
      </c>
      <c r="C3981" s="182">
        <f>C3982+C3984</f>
        <v>0</v>
      </c>
      <c r="D3981" s="32">
        <v>967339</v>
      </c>
      <c r="F3981" s="32">
        <f t="shared" ref="F3981:G3981" si="3901">F3982+F3984+F3986</f>
        <v>0</v>
      </c>
      <c r="G3981" s="32">
        <f t="shared" si="3901"/>
        <v>0</v>
      </c>
      <c r="H3981" s="32">
        <f t="shared" ref="H3981" si="3902">H3982+H3984+H3986</f>
        <v>0</v>
      </c>
      <c r="I3981" s="34">
        <v>2</v>
      </c>
      <c r="J3981" s="26"/>
    </row>
    <row r="3982" spans="1:10">
      <c r="A3982" s="210">
        <v>311</v>
      </c>
      <c r="B3982" s="211" t="s">
        <v>45</v>
      </c>
      <c r="C3982" s="30">
        <f t="shared" ref="C3982" si="3903">SUM(C3983:C3984)</f>
        <v>0</v>
      </c>
      <c r="D3982" s="30">
        <v>126</v>
      </c>
      <c r="F3982" s="30">
        <f t="shared" ref="F3982:G3982" si="3904">SUM(F3983:F3984)</f>
        <v>0</v>
      </c>
      <c r="G3982" s="30">
        <f t="shared" si="3904"/>
        <v>0</v>
      </c>
      <c r="H3982" s="30">
        <f t="shared" ref="H3982" si="3905">SUM(H3983:H3984)</f>
        <v>0</v>
      </c>
      <c r="I3982" s="34">
        <v>3</v>
      </c>
      <c r="J3982" s="26"/>
    </row>
    <row r="3983" spans="1:10">
      <c r="A3983" s="212">
        <v>3111</v>
      </c>
      <c r="B3983" s="216" t="s">
        <v>46</v>
      </c>
      <c r="C3983" s="29"/>
      <c r="D3983" s="175">
        <v>126</v>
      </c>
      <c r="F3983" s="175"/>
      <c r="G3983" s="175"/>
      <c r="H3983" s="175"/>
      <c r="I3983" s="34">
        <v>4</v>
      </c>
      <c r="J3983" s="26"/>
    </row>
    <row r="3984" spans="1:10">
      <c r="A3984" s="210">
        <v>313</v>
      </c>
      <c r="B3984" s="211" t="s">
        <v>48</v>
      </c>
      <c r="C3984" s="30">
        <f>SUM(C3985:C3985)</f>
        <v>0</v>
      </c>
      <c r="D3984" s="30">
        <v>21</v>
      </c>
      <c r="F3984" s="30">
        <f>SUM(F3985:F3985)</f>
        <v>0</v>
      </c>
      <c r="G3984" s="30">
        <f>SUM(G3985:G3985)</f>
        <v>0</v>
      </c>
      <c r="H3984" s="30">
        <f>SUM(H3985:H3985)</f>
        <v>0</v>
      </c>
      <c r="I3984" s="34">
        <v>3</v>
      </c>
      <c r="J3984" s="26"/>
    </row>
    <row r="3985" spans="1:10">
      <c r="A3985" s="212">
        <v>3132</v>
      </c>
      <c r="B3985" s="216" t="s">
        <v>49</v>
      </c>
      <c r="C3985" s="29"/>
      <c r="D3985" s="175">
        <v>21</v>
      </c>
      <c r="F3985" s="175"/>
      <c r="G3985" s="175"/>
      <c r="H3985" s="175"/>
      <c r="I3985" s="34">
        <v>4</v>
      </c>
      <c r="J3985" s="26"/>
    </row>
    <row r="3986" spans="1:10">
      <c r="A3986" s="210">
        <v>322</v>
      </c>
      <c r="B3986" s="211" t="s">
        <v>42</v>
      </c>
      <c r="C3986" s="30">
        <f t="shared" ref="C3986" si="3906">C3987</f>
        <v>0</v>
      </c>
      <c r="D3986" s="30">
        <v>967192</v>
      </c>
      <c r="F3986" s="30">
        <f t="shared" ref="F3986:H3986" si="3907">F3987</f>
        <v>0</v>
      </c>
      <c r="G3986" s="30">
        <f t="shared" si="3907"/>
        <v>0</v>
      </c>
      <c r="H3986" s="30">
        <f t="shared" si="3907"/>
        <v>0</v>
      </c>
      <c r="I3986" s="34">
        <v>3</v>
      </c>
      <c r="J3986" s="26"/>
    </row>
    <row r="3987" spans="1:10">
      <c r="A3987" s="212">
        <v>3222</v>
      </c>
      <c r="B3987" s="216" t="s">
        <v>91</v>
      </c>
      <c r="C3987" s="29"/>
      <c r="D3987" s="175">
        <v>967192</v>
      </c>
      <c r="F3987" s="175"/>
      <c r="G3987" s="175"/>
      <c r="H3987" s="175"/>
      <c r="I3987" s="34">
        <v>4</v>
      </c>
      <c r="J3987" s="26"/>
    </row>
    <row r="3988" spans="1:10" ht="15">
      <c r="A3988" s="208">
        <v>32</v>
      </c>
      <c r="B3988" s="209" t="s">
        <v>16</v>
      </c>
      <c r="C3988" s="861">
        <f>SUM(C3989+C3991+C3998+C4008+C4010)</f>
        <v>4116901.99</v>
      </c>
      <c r="D3988" s="973">
        <v>0</v>
      </c>
      <c r="F3988" s="973">
        <f t="shared" ref="F3988:H3989" si="3908">F3989</f>
        <v>0</v>
      </c>
      <c r="G3988" s="973">
        <f t="shared" si="3908"/>
        <v>0</v>
      </c>
      <c r="H3988" s="973">
        <f t="shared" si="3908"/>
        <v>0</v>
      </c>
      <c r="I3988" s="870">
        <v>2</v>
      </c>
      <c r="J3988" s="751"/>
    </row>
    <row r="3989" spans="1:10" ht="15">
      <c r="A3989" s="210">
        <v>329</v>
      </c>
      <c r="B3989" s="211" t="s">
        <v>23</v>
      </c>
      <c r="C3989" s="864">
        <f>SUM(C3990:C3995)</f>
        <v>2274895.9950000001</v>
      </c>
      <c r="D3989" s="974">
        <v>0</v>
      </c>
      <c r="F3989" s="974">
        <f t="shared" si="3908"/>
        <v>0</v>
      </c>
      <c r="G3989" s="974">
        <f t="shared" si="3908"/>
        <v>0</v>
      </c>
      <c r="H3989" s="974">
        <f t="shared" si="3908"/>
        <v>0</v>
      </c>
      <c r="I3989" s="870">
        <v>3</v>
      </c>
      <c r="J3989" s="751"/>
    </row>
    <row r="3990" spans="1:10">
      <c r="A3990" s="212">
        <v>3292</v>
      </c>
      <c r="B3990" s="216" t="s">
        <v>112</v>
      </c>
      <c r="C3990" s="868">
        <v>100</v>
      </c>
      <c r="D3990" s="863">
        <v>0</v>
      </c>
      <c r="F3990" s="863"/>
      <c r="G3990" s="863"/>
      <c r="H3990" s="863"/>
      <c r="I3990" s="870">
        <v>4</v>
      </c>
      <c r="J3990" s="751"/>
    </row>
    <row r="3991" spans="1:10">
      <c r="A3991" s="206">
        <v>31</v>
      </c>
      <c r="B3991" s="207" t="s">
        <v>63</v>
      </c>
      <c r="C3991" s="31">
        <f t="shared" ref="C3991" si="3909">SUM(C3992+C4001+C4032+C4037+C4040+C4052)</f>
        <v>1670959.9950000001</v>
      </c>
      <c r="D3991" s="31">
        <v>1703841</v>
      </c>
      <c r="F3991" s="31">
        <f t="shared" ref="F3991:G3991" si="3910">SUM(F3992+F4001+F4032+F4037+F4040+F4052)</f>
        <v>0</v>
      </c>
      <c r="G3991" s="31">
        <f t="shared" si="3910"/>
        <v>0</v>
      </c>
      <c r="H3991" s="31">
        <f t="shared" ref="H3991" si="3911">SUM(H3992+H4001+H4032+H4037+H4040+H4052)</f>
        <v>0</v>
      </c>
      <c r="I3991" s="34" t="s">
        <v>64</v>
      </c>
      <c r="J3991" s="26"/>
    </row>
    <row r="3992" spans="1:10">
      <c r="A3992" s="208">
        <v>31</v>
      </c>
      <c r="B3992" s="209" t="s">
        <v>44</v>
      </c>
      <c r="C3992" s="182">
        <f t="shared" ref="C3992" si="3912">SUM(C3993+C3996+C3998)</f>
        <v>222098</v>
      </c>
      <c r="D3992" s="32">
        <v>160538</v>
      </c>
      <c r="F3992" s="32">
        <f t="shared" ref="F3992:G3992" si="3913">SUM(F3993+F3996+F3998)</f>
        <v>0</v>
      </c>
      <c r="G3992" s="32">
        <f t="shared" si="3913"/>
        <v>0</v>
      </c>
      <c r="H3992" s="32">
        <f t="shared" ref="H3992" si="3914">SUM(H3993+H3996+H3998)</f>
        <v>0</v>
      </c>
      <c r="I3992" s="34">
        <v>2</v>
      </c>
      <c r="J3992" s="26"/>
    </row>
    <row r="3993" spans="1:10">
      <c r="A3993" s="210">
        <v>311</v>
      </c>
      <c r="B3993" s="211" t="s">
        <v>45</v>
      </c>
      <c r="C3993" s="30">
        <f t="shared" ref="C3993" si="3915">SUM(C3994:C3995)</f>
        <v>190869</v>
      </c>
      <c r="D3993" s="30">
        <v>135367</v>
      </c>
      <c r="F3993" s="30">
        <f t="shared" ref="F3993:G3993" si="3916">SUM(F3994:F3995)</f>
        <v>0</v>
      </c>
      <c r="G3993" s="30">
        <f t="shared" si="3916"/>
        <v>0</v>
      </c>
      <c r="H3993" s="30">
        <f t="shared" ref="H3993" si="3917">SUM(H3994:H3995)</f>
        <v>0</v>
      </c>
      <c r="I3993" s="34">
        <v>3</v>
      </c>
      <c r="J3993" s="26"/>
    </row>
    <row r="3994" spans="1:10">
      <c r="A3994" s="212">
        <v>3111</v>
      </c>
      <c r="B3994" s="216" t="s">
        <v>46</v>
      </c>
      <c r="C3994" s="29">
        <v>190869</v>
      </c>
      <c r="D3994" s="175">
        <v>135367</v>
      </c>
      <c r="F3994" s="175"/>
      <c r="G3994" s="175"/>
      <c r="H3994" s="175"/>
      <c r="I3994" s="34">
        <v>4</v>
      </c>
      <c r="J3994" s="26"/>
    </row>
    <row r="3995" spans="1:10">
      <c r="A3995" s="212">
        <v>3113</v>
      </c>
      <c r="B3995" s="216" t="s">
        <v>66</v>
      </c>
      <c r="C3995" s="29"/>
      <c r="D3995" s="175">
        <v>0</v>
      </c>
      <c r="F3995" s="175"/>
      <c r="G3995" s="175"/>
      <c r="H3995" s="175"/>
      <c r="I3995" s="34">
        <v>4</v>
      </c>
      <c r="J3995" s="26"/>
    </row>
    <row r="3996" spans="1:10">
      <c r="A3996" s="210">
        <v>312</v>
      </c>
      <c r="B3996" s="211" t="s">
        <v>67</v>
      </c>
      <c r="C3996" s="30">
        <f t="shared" ref="C3996" si="3918">SUM(C3997)</f>
        <v>0</v>
      </c>
      <c r="D3996" s="30">
        <v>2400</v>
      </c>
      <c r="F3996" s="30">
        <f t="shared" ref="F3996:H3996" si="3919">SUM(F3997)</f>
        <v>0</v>
      </c>
      <c r="G3996" s="30">
        <f t="shared" si="3919"/>
        <v>0</v>
      </c>
      <c r="H3996" s="30">
        <f t="shared" si="3919"/>
        <v>0</v>
      </c>
      <c r="I3996" s="34">
        <v>3</v>
      </c>
      <c r="J3996" s="26"/>
    </row>
    <row r="3997" spans="1:10">
      <c r="A3997" s="212">
        <v>3121</v>
      </c>
      <c r="B3997" s="216" t="s">
        <v>67</v>
      </c>
      <c r="C3997" s="29"/>
      <c r="D3997" s="175">
        <v>2400</v>
      </c>
      <c r="F3997" s="175"/>
      <c r="G3997" s="175"/>
      <c r="H3997" s="175"/>
      <c r="I3997" s="34">
        <v>4</v>
      </c>
      <c r="J3997" s="26"/>
    </row>
    <row r="3998" spans="1:10">
      <c r="A3998" s="210">
        <v>313</v>
      </c>
      <c r="B3998" s="211" t="s">
        <v>48</v>
      </c>
      <c r="C3998" s="30">
        <f t="shared" ref="C3998" si="3920">SUM(C3999:C4000)</f>
        <v>31229</v>
      </c>
      <c r="D3998" s="30">
        <v>22771</v>
      </c>
      <c r="F3998" s="30">
        <f t="shared" ref="F3998:G3998" si="3921">SUM(F3999:F4000)</f>
        <v>0</v>
      </c>
      <c r="G3998" s="30">
        <f t="shared" si="3921"/>
        <v>0</v>
      </c>
      <c r="H3998" s="30">
        <f t="shared" ref="H3998" si="3922">SUM(H3999:H4000)</f>
        <v>0</v>
      </c>
      <c r="I3998" s="34">
        <v>3</v>
      </c>
      <c r="J3998" s="26"/>
    </row>
    <row r="3999" spans="1:10">
      <c r="A3999" s="212">
        <v>3132</v>
      </c>
      <c r="B3999" s="216" t="s">
        <v>49</v>
      </c>
      <c r="C3999" s="29">
        <v>29575</v>
      </c>
      <c r="D3999" s="175">
        <v>21117</v>
      </c>
      <c r="F3999" s="175"/>
      <c r="G3999" s="175"/>
      <c r="H3999" s="175"/>
      <c r="I3999" s="34">
        <v>4</v>
      </c>
      <c r="J3999" s="26"/>
    </row>
    <row r="4000" spans="1:10" ht="28.5">
      <c r="A4000" s="212">
        <v>3133</v>
      </c>
      <c r="B4000" s="216" t="s">
        <v>119</v>
      </c>
      <c r="C4000" s="29">
        <v>1654</v>
      </c>
      <c r="D4000" s="175">
        <v>1654</v>
      </c>
      <c r="F4000" s="175"/>
      <c r="G4000" s="175"/>
      <c r="H4000" s="175"/>
      <c r="I4000" s="34">
        <v>4</v>
      </c>
      <c r="J4000" s="26"/>
    </row>
    <row r="4001" spans="1:10">
      <c r="A4001" s="208">
        <v>32</v>
      </c>
      <c r="B4001" s="209" t="s">
        <v>16</v>
      </c>
      <c r="C4001" s="182">
        <f t="shared" ref="C4001" si="3923">SUM(C4002+C4005+C4012+C4022+C4024)</f>
        <v>1333270.9950000001</v>
      </c>
      <c r="D4001" s="32">
        <v>1437712</v>
      </c>
      <c r="F4001" s="32">
        <f t="shared" ref="F4001:G4001" si="3924">SUM(F4002+F4005+F4012+F4022+F4024)</f>
        <v>0</v>
      </c>
      <c r="G4001" s="32">
        <f t="shared" si="3924"/>
        <v>0</v>
      </c>
      <c r="H4001" s="32">
        <f t="shared" ref="H4001" si="3925">SUM(H4002+H4005+H4012+H4022+H4024)</f>
        <v>0</v>
      </c>
      <c r="I4001" s="34">
        <v>2</v>
      </c>
      <c r="J4001" s="26"/>
    </row>
    <row r="4002" spans="1:10">
      <c r="A4002" s="210">
        <v>321</v>
      </c>
      <c r="B4002" s="211" t="s">
        <v>27</v>
      </c>
      <c r="C4002" s="30">
        <f t="shared" ref="C4002" si="3926">SUM(C4003:C4004)</f>
        <v>58231</v>
      </c>
      <c r="D4002" s="30">
        <v>91628</v>
      </c>
      <c r="F4002" s="30">
        <f t="shared" ref="F4002:G4002" si="3927">SUM(F4003:F4004)</f>
        <v>0</v>
      </c>
      <c r="G4002" s="30">
        <f t="shared" si="3927"/>
        <v>0</v>
      </c>
      <c r="H4002" s="30">
        <f t="shared" ref="H4002" si="3928">SUM(H4003:H4004)</f>
        <v>0</v>
      </c>
      <c r="I4002" s="34">
        <v>3</v>
      </c>
      <c r="J4002" s="26"/>
    </row>
    <row r="4003" spans="1:10">
      <c r="A4003" s="212">
        <v>3211</v>
      </c>
      <c r="B4003" s="216" t="s">
        <v>28</v>
      </c>
      <c r="C4003" s="29">
        <v>26541</v>
      </c>
      <c r="D4003" s="175">
        <v>51024</v>
      </c>
      <c r="F4003" s="175"/>
      <c r="G4003" s="175"/>
      <c r="H4003" s="175"/>
      <c r="I4003" s="34">
        <v>4</v>
      </c>
      <c r="J4003" s="26"/>
    </row>
    <row r="4004" spans="1:10">
      <c r="A4004" s="212">
        <v>3213</v>
      </c>
      <c r="B4004" s="216" t="s">
        <v>54</v>
      </c>
      <c r="C4004" s="29">
        <v>31690</v>
      </c>
      <c r="D4004" s="175">
        <v>40604</v>
      </c>
      <c r="F4004" s="175"/>
      <c r="G4004" s="175"/>
      <c r="H4004" s="175"/>
      <c r="I4004" s="34">
        <v>4</v>
      </c>
      <c r="J4004" s="26"/>
    </row>
    <row r="4005" spans="1:10">
      <c r="A4005" s="210">
        <v>322</v>
      </c>
      <c r="B4005" s="211" t="s">
        <v>42</v>
      </c>
      <c r="C4005" s="30">
        <f t="shared" ref="C4005" si="3929">SUM(C4006:C4011)</f>
        <v>222706.995</v>
      </c>
      <c r="D4005" s="30">
        <v>99034</v>
      </c>
      <c r="F4005" s="30">
        <f t="shared" ref="F4005:G4005" si="3930">SUM(F4006:F4011)</f>
        <v>0</v>
      </c>
      <c r="G4005" s="30">
        <f t="shared" si="3930"/>
        <v>0</v>
      </c>
      <c r="H4005" s="30">
        <f t="shared" ref="H4005" si="3931">SUM(H4006:H4011)</f>
        <v>0</v>
      </c>
      <c r="I4005" s="34">
        <v>3</v>
      </c>
      <c r="J4005" s="26"/>
    </row>
    <row r="4006" spans="1:10">
      <c r="A4006" s="212">
        <v>3221</v>
      </c>
      <c r="B4006" s="216" t="s">
        <v>43</v>
      </c>
      <c r="C4006" s="29">
        <v>100</v>
      </c>
      <c r="D4006" s="175">
        <v>253</v>
      </c>
      <c r="F4006" s="175"/>
      <c r="G4006" s="175"/>
      <c r="H4006" s="175"/>
      <c r="I4006" s="34">
        <v>4</v>
      </c>
      <c r="J4006" s="26"/>
    </row>
    <row r="4007" spans="1:10">
      <c r="A4007" s="212">
        <v>3222</v>
      </c>
      <c r="B4007" s="216" t="s">
        <v>91</v>
      </c>
      <c r="C4007" s="29">
        <v>62881.995000000003</v>
      </c>
      <c r="D4007" s="175">
        <v>82882</v>
      </c>
      <c r="F4007" s="175"/>
      <c r="G4007" s="175"/>
      <c r="H4007" s="175"/>
      <c r="I4007" s="34">
        <v>4</v>
      </c>
      <c r="J4007" s="26"/>
    </row>
    <row r="4008" spans="1:10">
      <c r="A4008" s="212">
        <v>3223</v>
      </c>
      <c r="B4008" s="216" t="s">
        <v>109</v>
      </c>
      <c r="C4008" s="29">
        <v>100000</v>
      </c>
      <c r="D4008" s="175">
        <v>95</v>
      </c>
      <c r="F4008" s="175"/>
      <c r="G4008" s="175"/>
      <c r="H4008" s="175"/>
      <c r="I4008" s="34">
        <v>4</v>
      </c>
      <c r="J4008" s="26"/>
    </row>
    <row r="4009" spans="1:10" ht="28.5">
      <c r="A4009" s="212">
        <v>3224</v>
      </c>
      <c r="B4009" s="216" t="s">
        <v>110</v>
      </c>
      <c r="C4009" s="29">
        <v>6636</v>
      </c>
      <c r="D4009" s="175">
        <v>77</v>
      </c>
      <c r="F4009" s="175"/>
      <c r="G4009" s="175"/>
      <c r="H4009" s="175"/>
      <c r="I4009" s="34">
        <v>4</v>
      </c>
      <c r="J4009" s="26"/>
    </row>
    <row r="4010" spans="1:10">
      <c r="A4010" s="212">
        <v>3225</v>
      </c>
      <c r="B4010" s="216" t="s">
        <v>92</v>
      </c>
      <c r="C4010" s="29">
        <v>39817</v>
      </c>
      <c r="D4010" s="175">
        <v>6409</v>
      </c>
      <c r="F4010" s="175"/>
      <c r="G4010" s="175"/>
      <c r="H4010" s="175"/>
      <c r="I4010" s="34">
        <v>4</v>
      </c>
      <c r="J4010" s="26"/>
    </row>
    <row r="4011" spans="1:10">
      <c r="A4011" s="212">
        <v>3227</v>
      </c>
      <c r="B4011" s="216" t="s">
        <v>93</v>
      </c>
      <c r="C4011" s="29">
        <v>13272</v>
      </c>
      <c r="D4011" s="175">
        <v>9318</v>
      </c>
      <c r="F4011" s="175"/>
      <c r="G4011" s="175"/>
      <c r="H4011" s="175"/>
      <c r="I4011" s="34">
        <v>4</v>
      </c>
      <c r="J4011" s="26"/>
    </row>
    <row r="4012" spans="1:10">
      <c r="A4012" s="210">
        <v>323</v>
      </c>
      <c r="B4012" s="211" t="s">
        <v>17</v>
      </c>
      <c r="C4012" s="30">
        <f t="shared" ref="C4012" si="3932">SUM(C4013:C4021)</f>
        <v>953858</v>
      </c>
      <c r="D4012" s="30">
        <v>1134353</v>
      </c>
      <c r="F4012" s="30">
        <f t="shared" ref="F4012:G4012" si="3933">SUM(F4013:F4021)</f>
        <v>0</v>
      </c>
      <c r="G4012" s="30">
        <f t="shared" si="3933"/>
        <v>0</v>
      </c>
      <c r="H4012" s="30">
        <f t="shared" ref="H4012" si="3934">SUM(H4013:H4021)</f>
        <v>0</v>
      </c>
      <c r="I4012" s="34">
        <v>3</v>
      </c>
      <c r="J4012" s="26"/>
    </row>
    <row r="4013" spans="1:10">
      <c r="A4013" s="212">
        <v>3231</v>
      </c>
      <c r="B4013" s="216" t="s">
        <v>18</v>
      </c>
      <c r="C4013" s="29">
        <v>13272</v>
      </c>
      <c r="D4013" s="175">
        <v>2058</v>
      </c>
      <c r="F4013" s="175"/>
      <c r="G4013" s="175"/>
      <c r="H4013" s="175"/>
      <c r="I4013" s="34">
        <v>4</v>
      </c>
      <c r="J4013" s="26"/>
    </row>
    <row r="4014" spans="1:10">
      <c r="A4014" s="212">
        <v>3232</v>
      </c>
      <c r="B4014" s="216" t="s">
        <v>105</v>
      </c>
      <c r="C4014" s="29">
        <v>21574</v>
      </c>
      <c r="D4014" s="175">
        <v>258</v>
      </c>
      <c r="F4014" s="175"/>
      <c r="G4014" s="175"/>
      <c r="H4014" s="175"/>
      <c r="I4014" s="34">
        <v>4</v>
      </c>
      <c r="J4014" s="26"/>
    </row>
    <row r="4015" spans="1:10">
      <c r="A4015" s="212">
        <v>3233</v>
      </c>
      <c r="B4015" s="216" t="s">
        <v>19</v>
      </c>
      <c r="C4015" s="29">
        <v>13272</v>
      </c>
      <c r="D4015" s="175">
        <v>13272</v>
      </c>
      <c r="F4015" s="175"/>
      <c r="G4015" s="175"/>
      <c r="H4015" s="175"/>
      <c r="I4015" s="34">
        <v>4</v>
      </c>
      <c r="J4015" s="26"/>
    </row>
    <row r="4016" spans="1:10">
      <c r="A4016" s="212">
        <v>3234</v>
      </c>
      <c r="B4016" s="216" t="s">
        <v>111</v>
      </c>
      <c r="C4016" s="29">
        <v>574572</v>
      </c>
      <c r="D4016" s="175">
        <v>574572</v>
      </c>
      <c r="F4016" s="175"/>
      <c r="G4016" s="175"/>
      <c r="H4016" s="175"/>
      <c r="I4016" s="34">
        <v>4</v>
      </c>
      <c r="J4016" s="26"/>
    </row>
    <row r="4017" spans="1:10">
      <c r="A4017" s="212">
        <v>3235</v>
      </c>
      <c r="B4017" s="216" t="s">
        <v>68</v>
      </c>
      <c r="C4017" s="29">
        <v>13272</v>
      </c>
      <c r="D4017" s="175">
        <v>13272</v>
      </c>
      <c r="F4017" s="175"/>
      <c r="G4017" s="175"/>
      <c r="H4017" s="175"/>
      <c r="I4017" s="34">
        <v>4</v>
      </c>
      <c r="J4017" s="26"/>
    </row>
    <row r="4018" spans="1:10">
      <c r="A4018" s="212">
        <v>3236</v>
      </c>
      <c r="B4018" s="216" t="s">
        <v>56</v>
      </c>
      <c r="C4018" s="29">
        <v>106178</v>
      </c>
      <c r="D4018" s="175">
        <v>106178</v>
      </c>
      <c r="F4018" s="175"/>
      <c r="G4018" s="175"/>
      <c r="H4018" s="175"/>
      <c r="I4018" s="34">
        <v>4</v>
      </c>
      <c r="J4018" s="26"/>
    </row>
    <row r="4019" spans="1:10">
      <c r="A4019" s="212">
        <v>3237</v>
      </c>
      <c r="B4019" s="216" t="s">
        <v>20</v>
      </c>
      <c r="C4019" s="29">
        <v>42673</v>
      </c>
      <c r="D4019" s="175">
        <v>255698</v>
      </c>
      <c r="F4019" s="175"/>
      <c r="G4019" s="175"/>
      <c r="H4019" s="175"/>
      <c r="I4019" s="34">
        <v>4</v>
      </c>
      <c r="J4019" s="26"/>
    </row>
    <row r="4020" spans="1:10">
      <c r="A4020" s="212">
        <v>3238</v>
      </c>
      <c r="B4020" s="216" t="s">
        <v>51</v>
      </c>
      <c r="C4020" s="29">
        <v>76139</v>
      </c>
      <c r="D4020" s="175">
        <v>76139</v>
      </c>
      <c r="F4020" s="175"/>
      <c r="G4020" s="175"/>
      <c r="H4020" s="175"/>
      <c r="I4020" s="34">
        <v>4</v>
      </c>
      <c r="J4020" s="26"/>
    </row>
    <row r="4021" spans="1:10">
      <c r="A4021" s="212">
        <v>3239</v>
      </c>
      <c r="B4021" s="216" t="s">
        <v>21</v>
      </c>
      <c r="C4021" s="29">
        <v>92906</v>
      </c>
      <c r="D4021" s="175">
        <v>92906</v>
      </c>
      <c r="F4021" s="175"/>
      <c r="G4021" s="175"/>
      <c r="H4021" s="175"/>
      <c r="I4021" s="34">
        <v>4</v>
      </c>
      <c r="J4021" s="26"/>
    </row>
    <row r="4022" spans="1:10" ht="28.5">
      <c r="A4022" s="210">
        <v>324</v>
      </c>
      <c r="B4022" s="211" t="s">
        <v>22</v>
      </c>
      <c r="C4022" s="30">
        <f t="shared" ref="C4022" si="3935">SUM(C4023)</f>
        <v>0</v>
      </c>
      <c r="D4022" s="30">
        <v>0</v>
      </c>
      <c r="F4022" s="30">
        <f t="shared" ref="F4022:H4022" si="3936">SUM(F4023)</f>
        <v>0</v>
      </c>
      <c r="G4022" s="30">
        <f t="shared" si="3936"/>
        <v>0</v>
      </c>
      <c r="H4022" s="30">
        <f t="shared" si="3936"/>
        <v>0</v>
      </c>
      <c r="I4022" s="34">
        <v>3</v>
      </c>
      <c r="J4022" s="26"/>
    </row>
    <row r="4023" spans="1:10" ht="28.5">
      <c r="A4023" s="212">
        <v>3241</v>
      </c>
      <c r="B4023" s="216" t="s">
        <v>22</v>
      </c>
      <c r="C4023" s="29"/>
      <c r="D4023" s="175">
        <v>0</v>
      </c>
      <c r="F4023" s="175"/>
      <c r="G4023" s="175"/>
      <c r="H4023" s="175"/>
      <c r="I4023" s="34">
        <v>4</v>
      </c>
      <c r="J4023" s="26"/>
    </row>
    <row r="4024" spans="1:10">
      <c r="A4024" s="210">
        <v>329</v>
      </c>
      <c r="B4024" s="211" t="s">
        <v>23</v>
      </c>
      <c r="C4024" s="30">
        <f t="shared" ref="C4024" si="3937">SUM(C4025:C4031)</f>
        <v>98475</v>
      </c>
      <c r="D4024" s="30">
        <v>112697</v>
      </c>
      <c r="F4024" s="30">
        <f t="shared" ref="F4024:G4024" si="3938">SUM(F4025:F4031)</f>
        <v>0</v>
      </c>
      <c r="G4024" s="30">
        <f t="shared" si="3938"/>
        <v>0</v>
      </c>
      <c r="H4024" s="30">
        <f t="shared" ref="H4024" si="3939">SUM(H4025:H4031)</f>
        <v>0</v>
      </c>
      <c r="I4024" s="34">
        <v>3</v>
      </c>
      <c r="J4024" s="26"/>
    </row>
    <row r="4025" spans="1:10" ht="28.5">
      <c r="A4025" s="212">
        <v>3291</v>
      </c>
      <c r="B4025" s="216" t="s">
        <v>24</v>
      </c>
      <c r="C4025" s="29"/>
      <c r="D4025" s="175">
        <v>0</v>
      </c>
      <c r="F4025" s="175"/>
      <c r="G4025" s="175"/>
      <c r="H4025" s="175"/>
      <c r="I4025" s="34">
        <v>4</v>
      </c>
      <c r="J4025" s="26"/>
    </row>
    <row r="4026" spans="1:10">
      <c r="A4026" s="212">
        <v>3292</v>
      </c>
      <c r="B4026" s="216" t="s">
        <v>112</v>
      </c>
      <c r="C4026" s="29">
        <v>100</v>
      </c>
      <c r="D4026" s="175">
        <v>100</v>
      </c>
      <c r="F4026" s="175"/>
      <c r="G4026" s="175"/>
      <c r="H4026" s="175"/>
      <c r="I4026" s="34">
        <v>4</v>
      </c>
      <c r="J4026" s="26"/>
    </row>
    <row r="4027" spans="1:10">
      <c r="A4027" s="212">
        <v>3293</v>
      </c>
      <c r="B4027" s="216" t="s">
        <v>29</v>
      </c>
      <c r="C4027" s="29">
        <v>1543</v>
      </c>
      <c r="D4027" s="175">
        <v>11077</v>
      </c>
      <c r="F4027" s="175"/>
      <c r="G4027" s="175"/>
      <c r="H4027" s="175"/>
      <c r="I4027" s="34">
        <v>4</v>
      </c>
      <c r="J4027" s="26"/>
    </row>
    <row r="4028" spans="1:10">
      <c r="A4028" s="212">
        <v>3294</v>
      </c>
      <c r="B4028" s="216" t="s">
        <v>55</v>
      </c>
      <c r="C4028" s="29">
        <v>500</v>
      </c>
      <c r="D4028" s="175">
        <v>266</v>
      </c>
      <c r="F4028" s="175"/>
      <c r="G4028" s="175"/>
      <c r="H4028" s="175"/>
      <c r="I4028" s="34">
        <v>4</v>
      </c>
      <c r="J4028" s="26"/>
    </row>
    <row r="4029" spans="1:10">
      <c r="A4029" s="212">
        <v>3295</v>
      </c>
      <c r="B4029" s="216" t="s">
        <v>113</v>
      </c>
      <c r="C4029" s="29">
        <v>5704</v>
      </c>
      <c r="D4029" s="175">
        <v>5704</v>
      </c>
      <c r="F4029" s="175"/>
      <c r="G4029" s="175"/>
      <c r="H4029" s="175"/>
      <c r="I4029" s="34">
        <v>4</v>
      </c>
      <c r="J4029" s="26"/>
    </row>
    <row r="4030" spans="1:10">
      <c r="A4030" s="212">
        <v>3296</v>
      </c>
      <c r="B4030" s="216" t="s">
        <v>120</v>
      </c>
      <c r="C4030" s="29">
        <v>88693</v>
      </c>
      <c r="D4030" s="175">
        <v>88693</v>
      </c>
      <c r="F4030" s="175"/>
      <c r="G4030" s="175"/>
      <c r="H4030" s="175"/>
      <c r="I4030" s="34">
        <v>4</v>
      </c>
      <c r="J4030" s="26"/>
    </row>
    <row r="4031" spans="1:10">
      <c r="A4031" s="212">
        <v>3299</v>
      </c>
      <c r="B4031" s="216" t="s">
        <v>23</v>
      </c>
      <c r="C4031" s="29">
        <v>1935</v>
      </c>
      <c r="D4031" s="175">
        <v>6857</v>
      </c>
      <c r="F4031" s="175"/>
      <c r="G4031" s="175"/>
      <c r="H4031" s="175"/>
      <c r="I4031" s="34">
        <v>4</v>
      </c>
      <c r="J4031" s="26"/>
    </row>
    <row r="4032" spans="1:10">
      <c r="A4032" s="208">
        <v>34</v>
      </c>
      <c r="B4032" s="209" t="s">
        <v>114</v>
      </c>
      <c r="C4032" s="182">
        <f t="shared" ref="C4032" si="3940">SUM(C4033)</f>
        <v>97993</v>
      </c>
      <c r="D4032" s="32">
        <v>87993</v>
      </c>
      <c r="F4032" s="32">
        <f t="shared" ref="F4032:H4032" si="3941">SUM(F4033)</f>
        <v>0</v>
      </c>
      <c r="G4032" s="32">
        <f t="shared" si="3941"/>
        <v>0</v>
      </c>
      <c r="H4032" s="32">
        <f t="shared" si="3941"/>
        <v>0</v>
      </c>
      <c r="I4032" s="34">
        <v>2</v>
      </c>
      <c r="J4032" s="26"/>
    </row>
    <row r="4033" spans="1:10">
      <c r="A4033" s="210">
        <v>343</v>
      </c>
      <c r="B4033" s="211" t="s">
        <v>115</v>
      </c>
      <c r="C4033" s="30">
        <f t="shared" ref="C4033" si="3942">SUM(C4034:C4036)</f>
        <v>97993</v>
      </c>
      <c r="D4033" s="30">
        <v>87993</v>
      </c>
      <c r="F4033" s="30">
        <f t="shared" ref="F4033:G4033" si="3943">SUM(F4034:F4036)</f>
        <v>0</v>
      </c>
      <c r="G4033" s="30">
        <f t="shared" si="3943"/>
        <v>0</v>
      </c>
      <c r="H4033" s="30">
        <f t="shared" ref="H4033" si="3944">SUM(H4034:H4036)</f>
        <v>0</v>
      </c>
      <c r="I4033" s="34">
        <v>3</v>
      </c>
      <c r="J4033" s="26"/>
    </row>
    <row r="4034" spans="1:10">
      <c r="A4034" s="212">
        <v>3431</v>
      </c>
      <c r="B4034" s="216" t="s">
        <v>116</v>
      </c>
      <c r="C4034" s="29">
        <v>24114</v>
      </c>
      <c r="D4034" s="175">
        <v>14114</v>
      </c>
      <c r="F4034" s="175"/>
      <c r="G4034" s="175"/>
      <c r="H4034" s="175"/>
      <c r="I4034" s="34">
        <v>4</v>
      </c>
      <c r="J4034" s="26"/>
    </row>
    <row r="4035" spans="1:10">
      <c r="A4035" s="212">
        <v>3433</v>
      </c>
      <c r="B4035" s="216" t="s">
        <v>117</v>
      </c>
      <c r="C4035" s="29">
        <v>73878</v>
      </c>
      <c r="D4035" s="175">
        <v>73878</v>
      </c>
      <c r="F4035" s="175"/>
      <c r="G4035" s="175"/>
      <c r="H4035" s="175"/>
      <c r="I4035" s="34">
        <v>4</v>
      </c>
      <c r="J4035" s="26"/>
    </row>
    <row r="4036" spans="1:10">
      <c r="A4036" s="212">
        <v>3434</v>
      </c>
      <c r="B4036" s="216" t="s">
        <v>118</v>
      </c>
      <c r="C4036" s="29">
        <v>1</v>
      </c>
      <c r="D4036" s="175">
        <v>1</v>
      </c>
      <c r="F4036" s="175"/>
      <c r="G4036" s="175"/>
      <c r="H4036" s="175"/>
      <c r="I4036" s="34">
        <v>4</v>
      </c>
      <c r="J4036" s="26"/>
    </row>
    <row r="4037" spans="1:10">
      <c r="A4037" s="208">
        <v>38</v>
      </c>
      <c r="B4037" s="209" t="s">
        <v>11</v>
      </c>
      <c r="C4037" s="182">
        <f t="shared" ref="C4037:C4038" si="3945">SUM(C4038)</f>
        <v>17598</v>
      </c>
      <c r="D4037" s="32">
        <v>17598</v>
      </c>
      <c r="F4037" s="32">
        <f t="shared" ref="F4037:H4038" si="3946">SUM(F4038)</f>
        <v>0</v>
      </c>
      <c r="G4037" s="32">
        <f t="shared" si="3946"/>
        <v>0</v>
      </c>
      <c r="H4037" s="32">
        <f t="shared" si="3946"/>
        <v>0</v>
      </c>
      <c r="I4037" s="34">
        <v>2</v>
      </c>
      <c r="J4037" s="26"/>
    </row>
    <row r="4038" spans="1:10">
      <c r="A4038" s="210">
        <v>383</v>
      </c>
      <c r="B4038" s="211" t="s">
        <v>121</v>
      </c>
      <c r="C4038" s="30">
        <f t="shared" si="3945"/>
        <v>17598</v>
      </c>
      <c r="D4038" s="30">
        <v>17598</v>
      </c>
      <c r="F4038" s="30">
        <f t="shared" si="3946"/>
        <v>0</v>
      </c>
      <c r="G4038" s="30">
        <f t="shared" si="3946"/>
        <v>0</v>
      </c>
      <c r="H4038" s="30">
        <f t="shared" si="3946"/>
        <v>0</v>
      </c>
      <c r="I4038" s="34">
        <v>3</v>
      </c>
      <c r="J4038" s="26"/>
    </row>
    <row r="4039" spans="1:10">
      <c r="A4039" s="212">
        <v>3831</v>
      </c>
      <c r="B4039" s="216" t="s">
        <v>122</v>
      </c>
      <c r="C4039" s="29">
        <v>17598</v>
      </c>
      <c r="D4039" s="175">
        <v>17598</v>
      </c>
      <c r="F4039" s="175"/>
      <c r="G4039" s="175"/>
      <c r="H4039" s="175"/>
      <c r="I4039" s="34">
        <v>4</v>
      </c>
      <c r="J4039" s="26"/>
    </row>
    <row r="4040" spans="1:10" ht="28.5">
      <c r="A4040" s="208">
        <v>42</v>
      </c>
      <c r="B4040" s="209" t="s">
        <v>30</v>
      </c>
      <c r="C4040" s="182">
        <f t="shared" ref="C4040" si="3947">SUM(C4041+C4048+C4050)</f>
        <v>0</v>
      </c>
      <c r="D4040" s="32">
        <v>0</v>
      </c>
      <c r="F4040" s="32">
        <f t="shared" ref="F4040:G4040" si="3948">SUM(F4041+F4048+F4050)</f>
        <v>0</v>
      </c>
      <c r="G4040" s="32">
        <f t="shared" si="3948"/>
        <v>0</v>
      </c>
      <c r="H4040" s="32">
        <f t="shared" ref="H4040" si="3949">SUM(H4041+H4048+H4050)</f>
        <v>0</v>
      </c>
      <c r="I4040" s="34">
        <v>2</v>
      </c>
      <c r="J4040" s="26"/>
    </row>
    <row r="4041" spans="1:10">
      <c r="A4041" s="210">
        <v>422</v>
      </c>
      <c r="B4041" s="211" t="s">
        <v>57</v>
      </c>
      <c r="C4041" s="30">
        <f t="shared" ref="C4041" si="3950">SUM(C4042:C4047)</f>
        <v>0</v>
      </c>
      <c r="D4041" s="30">
        <v>0</v>
      </c>
      <c r="F4041" s="30">
        <f t="shared" ref="F4041:G4041" si="3951">SUM(F4042:F4047)</f>
        <v>0</v>
      </c>
      <c r="G4041" s="30">
        <f t="shared" si="3951"/>
        <v>0</v>
      </c>
      <c r="H4041" s="30">
        <f t="shared" ref="H4041" si="3952">SUM(H4042:H4047)</f>
        <v>0</v>
      </c>
      <c r="I4041" s="34">
        <v>3</v>
      </c>
      <c r="J4041" s="26"/>
    </row>
    <row r="4042" spans="1:10">
      <c r="A4042" s="212">
        <v>4221</v>
      </c>
      <c r="B4042" s="216" t="s">
        <v>65</v>
      </c>
      <c r="C4042" s="29"/>
      <c r="D4042" s="175">
        <v>0</v>
      </c>
      <c r="F4042" s="175"/>
      <c r="G4042" s="175"/>
      <c r="H4042" s="175"/>
      <c r="I4042" s="34">
        <v>4</v>
      </c>
      <c r="J4042" s="26"/>
    </row>
    <row r="4043" spans="1:10">
      <c r="A4043" s="212">
        <v>4222</v>
      </c>
      <c r="B4043" s="216" t="s">
        <v>73</v>
      </c>
      <c r="C4043" s="29"/>
      <c r="D4043" s="175">
        <v>0</v>
      </c>
      <c r="F4043" s="175"/>
      <c r="G4043" s="175"/>
      <c r="H4043" s="175"/>
      <c r="I4043" s="34">
        <v>4</v>
      </c>
      <c r="J4043" s="26"/>
    </row>
    <row r="4044" spans="1:10">
      <c r="A4044" s="212">
        <v>4223</v>
      </c>
      <c r="B4044" s="216" t="s">
        <v>86</v>
      </c>
      <c r="C4044" s="29"/>
      <c r="D4044" s="175">
        <v>0</v>
      </c>
      <c r="F4044" s="175"/>
      <c r="G4044" s="175"/>
      <c r="H4044" s="175"/>
      <c r="I4044" s="34">
        <v>4</v>
      </c>
      <c r="J4044" s="26"/>
    </row>
    <row r="4045" spans="1:10">
      <c r="A4045" s="212">
        <v>4224</v>
      </c>
      <c r="B4045" s="216" t="s">
        <v>58</v>
      </c>
      <c r="C4045" s="29"/>
      <c r="D4045" s="175">
        <v>0</v>
      </c>
      <c r="F4045" s="175"/>
      <c r="G4045" s="175"/>
      <c r="H4045" s="175"/>
      <c r="I4045" s="34">
        <v>4</v>
      </c>
      <c r="J4045" s="26"/>
    </row>
    <row r="4046" spans="1:10">
      <c r="A4046" s="212">
        <v>4225</v>
      </c>
      <c r="B4046" s="216" t="s">
        <v>87</v>
      </c>
      <c r="C4046" s="29"/>
      <c r="D4046" s="175">
        <v>0</v>
      </c>
      <c r="F4046" s="175"/>
      <c r="G4046" s="175"/>
      <c r="H4046" s="175"/>
      <c r="I4046" s="34">
        <v>4</v>
      </c>
      <c r="J4046" s="26"/>
    </row>
    <row r="4047" spans="1:10">
      <c r="A4047" s="212">
        <v>4227</v>
      </c>
      <c r="B4047" s="216" t="s">
        <v>88</v>
      </c>
      <c r="C4047" s="29"/>
      <c r="D4047" s="175">
        <v>0</v>
      </c>
      <c r="F4047" s="175"/>
      <c r="G4047" s="175"/>
      <c r="H4047" s="175"/>
      <c r="I4047" s="34">
        <v>4</v>
      </c>
      <c r="J4047" s="26"/>
    </row>
    <row r="4048" spans="1:10" ht="28.5">
      <c r="A4048" s="210">
        <v>424</v>
      </c>
      <c r="B4048" s="211" t="s">
        <v>138</v>
      </c>
      <c r="C4048" s="30">
        <f t="shared" ref="C4048" si="3953">SUM(C4049)</f>
        <v>0</v>
      </c>
      <c r="D4048" s="30">
        <v>0</v>
      </c>
      <c r="F4048" s="30">
        <f t="shared" ref="F4048:H4048" si="3954">SUM(F4049)</f>
        <v>0</v>
      </c>
      <c r="G4048" s="30">
        <f t="shared" si="3954"/>
        <v>0</v>
      </c>
      <c r="H4048" s="30">
        <f t="shared" si="3954"/>
        <v>0</v>
      </c>
      <c r="I4048" s="34">
        <v>3</v>
      </c>
      <c r="J4048" s="26"/>
    </row>
    <row r="4049" spans="1:10">
      <c r="A4049" s="212">
        <v>4241</v>
      </c>
      <c r="B4049" s="216" t="s">
        <v>139</v>
      </c>
      <c r="C4049" s="29"/>
      <c r="D4049" s="175">
        <v>0</v>
      </c>
      <c r="F4049" s="175"/>
      <c r="G4049" s="175"/>
      <c r="H4049" s="175"/>
      <c r="I4049" s="34">
        <v>4</v>
      </c>
      <c r="J4049" s="26"/>
    </row>
    <row r="4050" spans="1:10">
      <c r="A4050" s="210">
        <v>426</v>
      </c>
      <c r="B4050" s="211" t="s">
        <v>31</v>
      </c>
      <c r="C4050" s="30">
        <f t="shared" ref="C4050" si="3955">SUM(C4051)</f>
        <v>0</v>
      </c>
      <c r="D4050" s="30">
        <v>0</v>
      </c>
      <c r="F4050" s="30">
        <f t="shared" ref="F4050:H4050" si="3956">SUM(F4051)</f>
        <v>0</v>
      </c>
      <c r="G4050" s="30">
        <f t="shared" si="3956"/>
        <v>0</v>
      </c>
      <c r="H4050" s="30">
        <f t="shared" si="3956"/>
        <v>0</v>
      </c>
      <c r="I4050" s="34">
        <v>3</v>
      </c>
      <c r="J4050" s="26"/>
    </row>
    <row r="4051" spans="1:10">
      <c r="A4051" s="212">
        <v>4262</v>
      </c>
      <c r="B4051" s="216" t="s">
        <v>32</v>
      </c>
      <c r="C4051" s="29"/>
      <c r="D4051" s="175">
        <v>0</v>
      </c>
      <c r="F4051" s="175"/>
      <c r="G4051" s="175"/>
      <c r="H4051" s="175"/>
      <c r="I4051" s="34">
        <v>4</v>
      </c>
      <c r="J4051" s="26"/>
    </row>
    <row r="4052" spans="1:10" ht="28.5">
      <c r="A4052" s="208">
        <v>45</v>
      </c>
      <c r="B4052" s="209" t="s">
        <v>74</v>
      </c>
      <c r="C4052" s="182">
        <f t="shared" ref="C4052" si="3957">SUM(C4053+C4055)</f>
        <v>0</v>
      </c>
      <c r="D4052" s="32">
        <v>0</v>
      </c>
      <c r="F4052" s="32">
        <f t="shared" ref="F4052:G4052" si="3958">SUM(F4053+F4055)</f>
        <v>0</v>
      </c>
      <c r="G4052" s="32">
        <f t="shared" si="3958"/>
        <v>0</v>
      </c>
      <c r="H4052" s="32">
        <f t="shared" ref="H4052" si="3959">SUM(H4053+H4055)</f>
        <v>0</v>
      </c>
      <c r="I4052" s="34">
        <v>2</v>
      </c>
      <c r="J4052" s="26"/>
    </row>
    <row r="4053" spans="1:10">
      <c r="A4053" s="210">
        <v>451</v>
      </c>
      <c r="B4053" s="211" t="s">
        <v>75</v>
      </c>
      <c r="C4053" s="30">
        <v>0</v>
      </c>
      <c r="D4053" s="30">
        <v>0</v>
      </c>
      <c r="F4053" s="30">
        <v>0</v>
      </c>
      <c r="G4053" s="30">
        <v>0</v>
      </c>
      <c r="H4053" s="30">
        <v>0</v>
      </c>
      <c r="I4053" s="34">
        <v>3</v>
      </c>
      <c r="J4053" s="26"/>
    </row>
    <row r="4054" spans="1:10">
      <c r="A4054" s="212">
        <v>4511</v>
      </c>
      <c r="B4054" s="216" t="s">
        <v>75</v>
      </c>
      <c r="C4054" s="29"/>
      <c r="D4054" s="175">
        <v>0</v>
      </c>
      <c r="F4054" s="175"/>
      <c r="G4054" s="175"/>
      <c r="H4054" s="175"/>
      <c r="I4054" s="34">
        <v>4</v>
      </c>
      <c r="J4054" s="26"/>
    </row>
    <row r="4055" spans="1:10">
      <c r="A4055" s="210">
        <v>452</v>
      </c>
      <c r="B4055" s="211" t="s">
        <v>89</v>
      </c>
      <c r="C4055" s="30">
        <f t="shared" ref="C4055" si="3960">SUM(C4056)</f>
        <v>0</v>
      </c>
      <c r="D4055" s="30">
        <v>0</v>
      </c>
      <c r="F4055" s="30">
        <f t="shared" ref="F4055:H4055" si="3961">SUM(F4056)</f>
        <v>0</v>
      </c>
      <c r="G4055" s="30">
        <f t="shared" si="3961"/>
        <v>0</v>
      </c>
      <c r="H4055" s="30">
        <f t="shared" si="3961"/>
        <v>0</v>
      </c>
      <c r="I4055" s="34">
        <v>3</v>
      </c>
      <c r="J4055" s="26"/>
    </row>
    <row r="4056" spans="1:10">
      <c r="A4056" s="212">
        <v>4521</v>
      </c>
      <c r="B4056" s="216" t="s">
        <v>89</v>
      </c>
      <c r="C4056" s="29"/>
      <c r="D4056" s="175">
        <v>0</v>
      </c>
      <c r="F4056" s="175"/>
      <c r="G4056" s="175"/>
      <c r="H4056" s="175"/>
      <c r="I4056" s="34">
        <v>4</v>
      </c>
      <c r="J4056" s="26"/>
    </row>
    <row r="4057" spans="1:10">
      <c r="A4057" s="206">
        <v>43</v>
      </c>
      <c r="B4057" s="207" t="s">
        <v>40</v>
      </c>
      <c r="C4057" s="31">
        <f t="shared" ref="C4057" si="3962">C4058+C4068+C4100+C4108</f>
        <v>136850894</v>
      </c>
      <c r="D4057" s="31">
        <v>145615414</v>
      </c>
      <c r="F4057" s="31">
        <f t="shared" ref="F4057:G4057" si="3963">F4058+F4068+F4100+F4108+F4105+F4111+F4121</f>
        <v>0</v>
      </c>
      <c r="G4057" s="31">
        <f t="shared" si="3963"/>
        <v>0</v>
      </c>
      <c r="H4057" s="31">
        <f t="shared" ref="H4057" si="3964">H4058+H4068+H4100+H4108+H4105+H4111+H4121</f>
        <v>0</v>
      </c>
      <c r="I4057" s="34" t="s">
        <v>41</v>
      </c>
      <c r="J4057" s="26"/>
    </row>
    <row r="4058" spans="1:10">
      <c r="A4058" s="208">
        <v>31</v>
      </c>
      <c r="B4058" s="209" t="s">
        <v>44</v>
      </c>
      <c r="C4058" s="182">
        <f t="shared" ref="C4058" si="3965">SUM(C4059+C4062+C4064)</f>
        <v>75854898</v>
      </c>
      <c r="D4058" s="32">
        <v>90628725</v>
      </c>
      <c r="F4058" s="32">
        <f t="shared" ref="F4058:G4058" si="3966">SUM(F4059+F4062+F4064)</f>
        <v>0</v>
      </c>
      <c r="G4058" s="32">
        <f t="shared" si="3966"/>
        <v>0</v>
      </c>
      <c r="H4058" s="32">
        <f t="shared" ref="H4058" si="3967">SUM(H4059+H4062+H4064)</f>
        <v>0</v>
      </c>
      <c r="I4058" s="34">
        <v>2</v>
      </c>
      <c r="J4058" s="26"/>
    </row>
    <row r="4059" spans="1:10">
      <c r="A4059" s="210">
        <v>311</v>
      </c>
      <c r="B4059" s="211" t="s">
        <v>45</v>
      </c>
      <c r="C4059" s="30">
        <f t="shared" ref="C4059" si="3968">SUM(C4060:C4061)</f>
        <v>64395224</v>
      </c>
      <c r="D4059" s="30">
        <v>76895224</v>
      </c>
      <c r="F4059" s="30">
        <f t="shared" ref="F4059:G4059" si="3969">SUM(F4060:F4061)</f>
        <v>0</v>
      </c>
      <c r="G4059" s="30">
        <f t="shared" si="3969"/>
        <v>0</v>
      </c>
      <c r="H4059" s="30">
        <f t="shared" ref="H4059" si="3970">SUM(H4060:H4061)</f>
        <v>0</v>
      </c>
      <c r="I4059" s="34">
        <v>3</v>
      </c>
      <c r="J4059" s="26"/>
    </row>
    <row r="4060" spans="1:10">
      <c r="A4060" s="212">
        <v>3111</v>
      </c>
      <c r="B4060" s="216" t="s">
        <v>46</v>
      </c>
      <c r="C4060" s="29">
        <v>59183914</v>
      </c>
      <c r="D4060" s="175">
        <v>69183914</v>
      </c>
      <c r="F4060" s="175"/>
      <c r="G4060" s="175"/>
      <c r="H4060" s="175"/>
      <c r="I4060" s="34">
        <v>4</v>
      </c>
      <c r="J4060" s="26"/>
    </row>
    <row r="4061" spans="1:10">
      <c r="A4061" s="212">
        <v>3113</v>
      </c>
      <c r="B4061" s="216" t="s">
        <v>66</v>
      </c>
      <c r="C4061" s="29">
        <v>5211310</v>
      </c>
      <c r="D4061" s="175">
        <v>7711310</v>
      </c>
      <c r="F4061" s="175"/>
      <c r="G4061" s="175"/>
      <c r="H4061" s="175"/>
      <c r="I4061" s="34">
        <v>4</v>
      </c>
      <c r="J4061" s="26"/>
    </row>
    <row r="4062" spans="1:10">
      <c r="A4062" s="210">
        <v>312</v>
      </c>
      <c r="B4062" s="211" t="s">
        <v>67</v>
      </c>
      <c r="C4062" s="30">
        <f t="shared" ref="C4062" si="3971">SUM(C4063)</f>
        <v>1359864</v>
      </c>
      <c r="D4062" s="30">
        <v>2073720</v>
      </c>
      <c r="F4062" s="30">
        <f t="shared" ref="F4062:H4062" si="3972">SUM(F4063)</f>
        <v>0</v>
      </c>
      <c r="G4062" s="30">
        <f t="shared" si="3972"/>
        <v>0</v>
      </c>
      <c r="H4062" s="30">
        <f t="shared" si="3972"/>
        <v>0</v>
      </c>
      <c r="I4062" s="34">
        <v>3</v>
      </c>
      <c r="J4062" s="26"/>
    </row>
    <row r="4063" spans="1:10">
      <c r="A4063" s="212">
        <v>3121</v>
      </c>
      <c r="B4063" s="216" t="s">
        <v>67</v>
      </c>
      <c r="C4063" s="29">
        <v>1359864</v>
      </c>
      <c r="D4063" s="175">
        <v>2073720</v>
      </c>
      <c r="F4063" s="175"/>
      <c r="G4063" s="175"/>
      <c r="H4063" s="175"/>
      <c r="I4063" s="34">
        <v>4</v>
      </c>
      <c r="J4063" s="26"/>
    </row>
    <row r="4064" spans="1:10">
      <c r="A4064" s="210">
        <v>313</v>
      </c>
      <c r="B4064" s="211" t="s">
        <v>48</v>
      </c>
      <c r="C4064" s="30">
        <f t="shared" ref="C4064" si="3973">SUM(C4065:C4067)</f>
        <v>10099810</v>
      </c>
      <c r="D4064" s="30">
        <v>11659781</v>
      </c>
      <c r="F4064" s="30">
        <f t="shared" ref="F4064:G4064" si="3974">SUM(F4065:F4067)</f>
        <v>0</v>
      </c>
      <c r="G4064" s="30">
        <f t="shared" si="3974"/>
        <v>0</v>
      </c>
      <c r="H4064" s="30">
        <f t="shared" ref="H4064" si="3975">SUM(H4065:H4067)</f>
        <v>0</v>
      </c>
      <c r="I4064" s="34">
        <v>3</v>
      </c>
      <c r="J4064" s="26"/>
    </row>
    <row r="4065" spans="1:10">
      <c r="A4065" s="212">
        <v>3131</v>
      </c>
      <c r="B4065" s="216" t="s">
        <v>180</v>
      </c>
      <c r="C4065" s="29">
        <v>11198</v>
      </c>
      <c r="D4065" s="175">
        <v>16404</v>
      </c>
      <c r="F4065" s="175"/>
      <c r="G4065" s="175"/>
      <c r="H4065" s="175"/>
      <c r="I4065" s="34">
        <v>4</v>
      </c>
      <c r="J4065" s="26"/>
    </row>
    <row r="4066" spans="1:10">
      <c r="A4066" s="212">
        <v>3132</v>
      </c>
      <c r="B4066" s="216" t="s">
        <v>49</v>
      </c>
      <c r="C4066" s="29">
        <v>10085318</v>
      </c>
      <c r="D4066" s="175">
        <v>11631610</v>
      </c>
      <c r="F4066" s="175"/>
      <c r="G4066" s="175"/>
      <c r="H4066" s="175"/>
      <c r="I4066" s="34">
        <v>4</v>
      </c>
      <c r="J4066" s="26"/>
    </row>
    <row r="4067" spans="1:10" ht="28.5">
      <c r="A4067" s="212">
        <v>3133</v>
      </c>
      <c r="B4067" s="216" t="s">
        <v>119</v>
      </c>
      <c r="C4067" s="29">
        <v>3294</v>
      </c>
      <c r="D4067" s="175">
        <v>11767</v>
      </c>
      <c r="F4067" s="175"/>
      <c r="G4067" s="175"/>
      <c r="H4067" s="175"/>
      <c r="I4067" s="34">
        <v>4</v>
      </c>
      <c r="J4067" s="26"/>
    </row>
    <row r="4068" spans="1:10">
      <c r="A4068" s="208">
        <v>32</v>
      </c>
      <c r="B4068" s="209" t="s">
        <v>16</v>
      </c>
      <c r="C4068" s="182">
        <f t="shared" ref="C4068" si="3976">SUM(C4069+C4073+C4080+C4090+C4092)</f>
        <v>60325813</v>
      </c>
      <c r="D4068" s="32">
        <v>53958744</v>
      </c>
      <c r="F4068" s="32">
        <f t="shared" ref="F4068:G4068" si="3977">SUM(F4069+F4073+F4080+F4090+F4092)</f>
        <v>0</v>
      </c>
      <c r="G4068" s="32">
        <f t="shared" si="3977"/>
        <v>0</v>
      </c>
      <c r="H4068" s="32">
        <f t="shared" ref="H4068" si="3978">SUM(H4069+H4073+H4080+H4090+H4092)</f>
        <v>0</v>
      </c>
      <c r="I4068" s="34">
        <v>2</v>
      </c>
      <c r="J4068" s="26"/>
    </row>
    <row r="4069" spans="1:10">
      <c r="A4069" s="210">
        <v>321</v>
      </c>
      <c r="B4069" s="211" t="s">
        <v>27</v>
      </c>
      <c r="C4069" s="30">
        <f t="shared" ref="C4069" si="3979">SUM(C4070:C4072)</f>
        <v>1747150</v>
      </c>
      <c r="D4069" s="30">
        <v>2061826</v>
      </c>
      <c r="F4069" s="30">
        <f t="shared" ref="F4069:G4069" si="3980">SUM(F4070:F4072)</f>
        <v>0</v>
      </c>
      <c r="G4069" s="30">
        <f t="shared" si="3980"/>
        <v>0</v>
      </c>
      <c r="H4069" s="30">
        <f t="shared" ref="H4069" si="3981">SUM(H4070:H4072)</f>
        <v>0</v>
      </c>
      <c r="I4069" s="34">
        <v>3</v>
      </c>
      <c r="J4069" s="26"/>
    </row>
    <row r="4070" spans="1:10">
      <c r="A4070" s="212">
        <v>3211</v>
      </c>
      <c r="B4070" s="216" t="s">
        <v>28</v>
      </c>
      <c r="C4070" s="29">
        <v>30000</v>
      </c>
      <c r="D4070" s="175">
        <v>5033</v>
      </c>
      <c r="F4070" s="175"/>
      <c r="G4070" s="175"/>
      <c r="H4070" s="175"/>
      <c r="I4070" s="34">
        <v>4</v>
      </c>
      <c r="J4070" s="26"/>
    </row>
    <row r="4071" spans="1:10" ht="28.5">
      <c r="A4071" s="212">
        <v>3212</v>
      </c>
      <c r="B4071" s="216" t="s">
        <v>50</v>
      </c>
      <c r="C4071" s="29">
        <v>1662150</v>
      </c>
      <c r="D4071" s="175">
        <v>1976205</v>
      </c>
      <c r="F4071" s="175"/>
      <c r="G4071" s="175"/>
      <c r="H4071" s="175"/>
      <c r="I4071" s="34">
        <v>4</v>
      </c>
      <c r="J4071" s="26"/>
    </row>
    <row r="4072" spans="1:10">
      <c r="A4072" s="212">
        <v>3213</v>
      </c>
      <c r="B4072" s="216" t="s">
        <v>54</v>
      </c>
      <c r="C4072" s="29">
        <v>55000</v>
      </c>
      <c r="D4072" s="175">
        <v>80588</v>
      </c>
      <c r="F4072" s="175"/>
      <c r="G4072" s="175"/>
      <c r="H4072" s="175"/>
      <c r="I4072" s="34">
        <v>4</v>
      </c>
      <c r="J4072" s="26"/>
    </row>
    <row r="4073" spans="1:10">
      <c r="A4073" s="210">
        <v>322</v>
      </c>
      <c r="B4073" s="211" t="s">
        <v>42</v>
      </c>
      <c r="C4073" s="30">
        <f t="shared" ref="C4073" si="3982">SUM(C4074:C4079)</f>
        <v>51500010</v>
      </c>
      <c r="D4073" s="30">
        <v>42158454</v>
      </c>
      <c r="F4073" s="30">
        <f t="shared" ref="F4073:G4073" si="3983">SUM(F4074:F4079)</f>
        <v>0</v>
      </c>
      <c r="G4073" s="30">
        <f t="shared" si="3983"/>
        <v>0</v>
      </c>
      <c r="H4073" s="30">
        <f t="shared" ref="H4073" si="3984">SUM(H4074:H4079)</f>
        <v>0</v>
      </c>
      <c r="I4073" s="34">
        <v>3</v>
      </c>
      <c r="J4073" s="26"/>
    </row>
    <row r="4074" spans="1:10">
      <c r="A4074" s="212">
        <v>3221</v>
      </c>
      <c r="B4074" s="216" t="s">
        <v>43</v>
      </c>
      <c r="C4074" s="29">
        <v>766720</v>
      </c>
      <c r="D4074" s="175">
        <v>844720</v>
      </c>
      <c r="F4074" s="175"/>
      <c r="G4074" s="175"/>
      <c r="H4074" s="175"/>
      <c r="I4074" s="34">
        <v>4</v>
      </c>
      <c r="J4074" s="26"/>
    </row>
    <row r="4075" spans="1:10">
      <c r="A4075" s="212">
        <v>3222</v>
      </c>
      <c r="B4075" s="216" t="s">
        <v>91</v>
      </c>
      <c r="C4075" s="29">
        <v>44907215</v>
      </c>
      <c r="D4075" s="175">
        <v>34907215</v>
      </c>
      <c r="F4075" s="175"/>
      <c r="G4075" s="175"/>
      <c r="H4075" s="175"/>
      <c r="I4075" s="34">
        <v>4</v>
      </c>
      <c r="J4075" s="26"/>
    </row>
    <row r="4076" spans="1:10">
      <c r="A4076" s="212">
        <v>3223</v>
      </c>
      <c r="B4076" s="216" t="s">
        <v>109</v>
      </c>
      <c r="C4076" s="29">
        <v>4927890</v>
      </c>
      <c r="D4076" s="175">
        <v>5158334</v>
      </c>
      <c r="F4076" s="175"/>
      <c r="G4076" s="175"/>
      <c r="H4076" s="175"/>
      <c r="I4076" s="34">
        <v>4</v>
      </c>
      <c r="J4076" s="26"/>
    </row>
    <row r="4077" spans="1:10" ht="28.5">
      <c r="A4077" s="212">
        <v>3224</v>
      </c>
      <c r="B4077" s="216" t="s">
        <v>110</v>
      </c>
      <c r="C4077" s="29">
        <v>398185</v>
      </c>
      <c r="D4077" s="175">
        <v>598185</v>
      </c>
      <c r="F4077" s="175"/>
      <c r="G4077" s="175"/>
      <c r="H4077" s="175"/>
      <c r="I4077" s="34">
        <v>4</v>
      </c>
      <c r="J4077" s="26"/>
    </row>
    <row r="4078" spans="1:10">
      <c r="A4078" s="212">
        <v>3225</v>
      </c>
      <c r="B4078" s="216" t="s">
        <v>92</v>
      </c>
      <c r="C4078" s="29">
        <v>380000</v>
      </c>
      <c r="D4078" s="175">
        <v>580000</v>
      </c>
      <c r="F4078" s="175"/>
      <c r="G4078" s="175"/>
      <c r="H4078" s="175"/>
      <c r="I4078" s="34">
        <v>4</v>
      </c>
      <c r="J4078" s="26"/>
    </row>
    <row r="4079" spans="1:10">
      <c r="A4079" s="212">
        <v>3227</v>
      </c>
      <c r="B4079" s="216" t="s">
        <v>93</v>
      </c>
      <c r="C4079" s="29">
        <v>120000</v>
      </c>
      <c r="D4079" s="175">
        <v>70000</v>
      </c>
      <c r="F4079" s="175"/>
      <c r="G4079" s="175"/>
      <c r="H4079" s="175"/>
      <c r="I4079" s="34">
        <v>4</v>
      </c>
      <c r="J4079" s="26"/>
    </row>
    <row r="4080" spans="1:10">
      <c r="A4080" s="210">
        <v>323</v>
      </c>
      <c r="B4080" s="211" t="s">
        <v>17</v>
      </c>
      <c r="C4080" s="30">
        <f t="shared" ref="C4080" si="3985">SUM(C4081:C4089)</f>
        <v>6249281</v>
      </c>
      <c r="D4080" s="30">
        <v>8342511</v>
      </c>
      <c r="F4080" s="30">
        <f t="shared" ref="F4080:G4080" si="3986">SUM(F4081:F4089)</f>
        <v>0</v>
      </c>
      <c r="G4080" s="30">
        <f t="shared" si="3986"/>
        <v>0</v>
      </c>
      <c r="H4080" s="30">
        <f t="shared" ref="H4080" si="3987">SUM(H4081:H4089)</f>
        <v>0</v>
      </c>
      <c r="I4080" s="34">
        <v>3</v>
      </c>
      <c r="J4080" s="26"/>
    </row>
    <row r="4081" spans="1:10">
      <c r="A4081" s="212">
        <v>3231</v>
      </c>
      <c r="B4081" s="216" t="s">
        <v>18</v>
      </c>
      <c r="C4081" s="29">
        <v>250000</v>
      </c>
      <c r="D4081" s="175">
        <v>286630</v>
      </c>
      <c r="F4081" s="175"/>
      <c r="G4081" s="175"/>
      <c r="H4081" s="175"/>
      <c r="I4081" s="34">
        <v>4</v>
      </c>
      <c r="J4081" s="26"/>
    </row>
    <row r="4082" spans="1:10">
      <c r="A4082" s="212">
        <v>3232</v>
      </c>
      <c r="B4082" s="216" t="s">
        <v>105</v>
      </c>
      <c r="C4082" s="29">
        <v>1400000</v>
      </c>
      <c r="D4082" s="175">
        <v>2770789</v>
      </c>
      <c r="F4082" s="175"/>
      <c r="G4082" s="175"/>
      <c r="H4082" s="175"/>
      <c r="I4082" s="34">
        <v>4</v>
      </c>
      <c r="J4082" s="26"/>
    </row>
    <row r="4083" spans="1:10">
      <c r="A4083" s="212">
        <v>3233</v>
      </c>
      <c r="B4083" s="216" t="s">
        <v>19</v>
      </c>
      <c r="C4083" s="29">
        <v>62565</v>
      </c>
      <c r="D4083" s="175">
        <v>39565</v>
      </c>
      <c r="F4083" s="175"/>
      <c r="G4083" s="175"/>
      <c r="H4083" s="175"/>
      <c r="I4083" s="34">
        <v>4</v>
      </c>
      <c r="J4083" s="26"/>
    </row>
    <row r="4084" spans="1:10">
      <c r="A4084" s="212">
        <v>3234</v>
      </c>
      <c r="B4084" s="216" t="s">
        <v>111</v>
      </c>
      <c r="C4084" s="29">
        <v>1846716</v>
      </c>
      <c r="D4084" s="175">
        <v>2505283</v>
      </c>
      <c r="F4084" s="175"/>
      <c r="G4084" s="175"/>
      <c r="H4084" s="175"/>
      <c r="I4084" s="34">
        <v>4</v>
      </c>
      <c r="J4084" s="26"/>
    </row>
    <row r="4085" spans="1:10">
      <c r="A4085" s="212">
        <v>3235</v>
      </c>
      <c r="B4085" s="216" t="s">
        <v>68</v>
      </c>
      <c r="C4085" s="29">
        <v>140000</v>
      </c>
      <c r="D4085" s="175">
        <v>385244</v>
      </c>
      <c r="F4085" s="175"/>
      <c r="G4085" s="175"/>
      <c r="H4085" s="175"/>
      <c r="I4085" s="34">
        <v>4</v>
      </c>
      <c r="J4085" s="26"/>
    </row>
    <row r="4086" spans="1:10">
      <c r="A4086" s="212">
        <v>3236</v>
      </c>
      <c r="B4086" s="216" t="s">
        <v>56</v>
      </c>
      <c r="C4086" s="29">
        <v>1000000</v>
      </c>
      <c r="D4086" s="175">
        <v>1000000</v>
      </c>
      <c r="F4086" s="175"/>
      <c r="G4086" s="175"/>
      <c r="H4086" s="175"/>
      <c r="I4086" s="34">
        <v>4</v>
      </c>
      <c r="J4086" s="26"/>
    </row>
    <row r="4087" spans="1:10">
      <c r="A4087" s="212">
        <v>3237</v>
      </c>
      <c r="B4087" s="216" t="s">
        <v>20</v>
      </c>
      <c r="C4087" s="29">
        <v>550000</v>
      </c>
      <c r="D4087" s="175">
        <v>455000</v>
      </c>
      <c r="F4087" s="175"/>
      <c r="G4087" s="175"/>
      <c r="H4087" s="175"/>
      <c r="I4087" s="34">
        <v>4</v>
      </c>
      <c r="J4087" s="26"/>
    </row>
    <row r="4088" spans="1:10">
      <c r="A4088" s="212">
        <v>3238</v>
      </c>
      <c r="B4088" s="216" t="s">
        <v>51</v>
      </c>
      <c r="C4088" s="29">
        <v>600000</v>
      </c>
      <c r="D4088" s="175">
        <v>500000</v>
      </c>
      <c r="F4088" s="175"/>
      <c r="G4088" s="175"/>
      <c r="H4088" s="175"/>
      <c r="I4088" s="34">
        <v>4</v>
      </c>
      <c r="J4088" s="26"/>
    </row>
    <row r="4089" spans="1:10">
      <c r="A4089" s="212">
        <v>3239</v>
      </c>
      <c r="B4089" s="216" t="s">
        <v>21</v>
      </c>
      <c r="C4089" s="29">
        <v>400000</v>
      </c>
      <c r="D4089" s="175">
        <v>400000</v>
      </c>
      <c r="F4089" s="175"/>
      <c r="G4089" s="175"/>
      <c r="H4089" s="175"/>
      <c r="I4089" s="34">
        <v>4</v>
      </c>
      <c r="J4089" s="26"/>
    </row>
    <row r="4090" spans="1:10" ht="28.5">
      <c r="A4090" s="210">
        <v>324</v>
      </c>
      <c r="B4090" s="211" t="s">
        <v>22</v>
      </c>
      <c r="C4090" s="30">
        <f t="shared" ref="C4090" si="3988">SUM(C4091)</f>
        <v>140000</v>
      </c>
      <c r="D4090" s="30">
        <v>360000</v>
      </c>
      <c r="F4090" s="30">
        <f t="shared" ref="F4090:H4090" si="3989">SUM(F4091)</f>
        <v>0</v>
      </c>
      <c r="G4090" s="30">
        <f t="shared" si="3989"/>
        <v>0</v>
      </c>
      <c r="H4090" s="30">
        <f t="shared" si="3989"/>
        <v>0</v>
      </c>
      <c r="I4090" s="34">
        <v>3</v>
      </c>
      <c r="J4090" s="26"/>
    </row>
    <row r="4091" spans="1:10" ht="28.5">
      <c r="A4091" s="212">
        <v>3241</v>
      </c>
      <c r="B4091" s="216" t="s">
        <v>22</v>
      </c>
      <c r="C4091" s="29">
        <v>140000</v>
      </c>
      <c r="D4091" s="175">
        <v>360000</v>
      </c>
      <c r="F4091" s="175"/>
      <c r="G4091" s="175"/>
      <c r="H4091" s="175"/>
      <c r="I4091" s="34">
        <v>4</v>
      </c>
      <c r="J4091" s="26"/>
    </row>
    <row r="4092" spans="1:10">
      <c r="A4092" s="210">
        <v>329</v>
      </c>
      <c r="B4092" s="211" t="s">
        <v>23</v>
      </c>
      <c r="C4092" s="30">
        <f t="shared" ref="C4092" si="3990">SUM(C4093:C4099)</f>
        <v>689372</v>
      </c>
      <c r="D4092" s="30">
        <v>1035953</v>
      </c>
      <c r="F4092" s="30">
        <f t="shared" ref="F4092:G4092" si="3991">SUM(F4093:F4099)</f>
        <v>0</v>
      </c>
      <c r="G4092" s="30">
        <f t="shared" si="3991"/>
        <v>0</v>
      </c>
      <c r="H4092" s="30">
        <f t="shared" ref="H4092" si="3992">SUM(H4093:H4099)</f>
        <v>0</v>
      </c>
      <c r="I4092" s="34">
        <v>3</v>
      </c>
      <c r="J4092" s="26"/>
    </row>
    <row r="4093" spans="1:10" ht="28.5">
      <c r="A4093" s="212">
        <v>3291</v>
      </c>
      <c r="B4093" s="216" t="s">
        <v>24</v>
      </c>
      <c r="C4093" s="29">
        <v>6100</v>
      </c>
      <c r="D4093" s="175">
        <v>61769</v>
      </c>
      <c r="F4093" s="175"/>
      <c r="G4093" s="175"/>
      <c r="H4093" s="175"/>
      <c r="I4093" s="34">
        <v>4</v>
      </c>
      <c r="J4093" s="26"/>
    </row>
    <row r="4094" spans="1:10">
      <c r="A4094" s="212">
        <v>3292</v>
      </c>
      <c r="B4094" s="216" t="s">
        <v>112</v>
      </c>
      <c r="C4094" s="29">
        <v>400000</v>
      </c>
      <c r="D4094" s="175">
        <v>400000</v>
      </c>
      <c r="F4094" s="175"/>
      <c r="G4094" s="175"/>
      <c r="H4094" s="175"/>
      <c r="I4094" s="34">
        <v>4</v>
      </c>
      <c r="J4094" s="26"/>
    </row>
    <row r="4095" spans="1:10">
      <c r="A4095" s="212">
        <v>3293</v>
      </c>
      <c r="B4095" s="216" t="s">
        <v>29</v>
      </c>
      <c r="C4095" s="29">
        <v>0</v>
      </c>
      <c r="D4095" s="175">
        <v>0</v>
      </c>
      <c r="F4095" s="175"/>
      <c r="G4095" s="175"/>
      <c r="H4095" s="175"/>
      <c r="I4095" s="34">
        <v>4</v>
      </c>
      <c r="J4095" s="26"/>
    </row>
    <row r="4096" spans="1:10">
      <c r="A4096" s="212">
        <v>3294</v>
      </c>
      <c r="B4096" s="216" t="s">
        <v>55</v>
      </c>
      <c r="C4096" s="29">
        <v>13272</v>
      </c>
      <c r="D4096" s="175">
        <v>13272</v>
      </c>
      <c r="F4096" s="175"/>
      <c r="G4096" s="175"/>
      <c r="H4096" s="175"/>
      <c r="I4096" s="34">
        <v>4</v>
      </c>
      <c r="J4096" s="26"/>
    </row>
    <row r="4097" spans="1:10">
      <c r="A4097" s="212">
        <v>3295</v>
      </c>
      <c r="B4097" s="216" t="s">
        <v>113</v>
      </c>
      <c r="C4097" s="29">
        <v>20000</v>
      </c>
      <c r="D4097" s="175">
        <v>65036</v>
      </c>
      <c r="F4097" s="175"/>
      <c r="G4097" s="175"/>
      <c r="H4097" s="175"/>
      <c r="I4097" s="34">
        <v>4</v>
      </c>
      <c r="J4097" s="26"/>
    </row>
    <row r="4098" spans="1:10">
      <c r="A4098" s="212">
        <v>3296</v>
      </c>
      <c r="B4098" s="216" t="s">
        <v>120</v>
      </c>
      <c r="C4098" s="29">
        <v>200000</v>
      </c>
      <c r="D4098" s="175">
        <v>435876</v>
      </c>
      <c r="F4098" s="175"/>
      <c r="G4098" s="175"/>
      <c r="H4098" s="175"/>
      <c r="I4098" s="34">
        <v>4</v>
      </c>
      <c r="J4098" s="26"/>
    </row>
    <row r="4099" spans="1:10">
      <c r="A4099" s="212">
        <v>3299</v>
      </c>
      <c r="B4099" s="216" t="s">
        <v>23</v>
      </c>
      <c r="C4099" s="29">
        <v>50000</v>
      </c>
      <c r="D4099" s="175">
        <v>60000</v>
      </c>
      <c r="F4099" s="175"/>
      <c r="G4099" s="175"/>
      <c r="H4099" s="175"/>
      <c r="I4099" s="34">
        <v>4</v>
      </c>
      <c r="J4099" s="26"/>
    </row>
    <row r="4100" spans="1:10">
      <c r="A4100" s="208">
        <v>34</v>
      </c>
      <c r="B4100" s="209" t="s">
        <v>114</v>
      </c>
      <c r="C4100" s="182">
        <f t="shared" ref="C4100" si="3993">SUM(C4101)</f>
        <v>470183</v>
      </c>
      <c r="D4100" s="32">
        <v>820735</v>
      </c>
      <c r="F4100" s="32">
        <f t="shared" ref="F4100:H4100" si="3994">SUM(F4101)</f>
        <v>0</v>
      </c>
      <c r="G4100" s="32">
        <f t="shared" si="3994"/>
        <v>0</v>
      </c>
      <c r="H4100" s="32">
        <f t="shared" si="3994"/>
        <v>0</v>
      </c>
      <c r="I4100" s="34">
        <v>2</v>
      </c>
      <c r="J4100" s="26"/>
    </row>
    <row r="4101" spans="1:10">
      <c r="A4101" s="210">
        <v>343</v>
      </c>
      <c r="B4101" s="211" t="s">
        <v>115</v>
      </c>
      <c r="C4101" s="30">
        <f t="shared" ref="C4101" si="3995">SUM(C4102:C4104)</f>
        <v>470183</v>
      </c>
      <c r="D4101" s="30">
        <v>820735</v>
      </c>
      <c r="F4101" s="30">
        <f t="shared" ref="F4101:G4101" si="3996">SUM(F4102:F4104)</f>
        <v>0</v>
      </c>
      <c r="G4101" s="30">
        <f t="shared" si="3996"/>
        <v>0</v>
      </c>
      <c r="H4101" s="30">
        <f t="shared" ref="H4101" si="3997">SUM(H4102:H4104)</f>
        <v>0</v>
      </c>
      <c r="I4101" s="34">
        <v>3</v>
      </c>
      <c r="J4101" s="26"/>
    </row>
    <row r="4102" spans="1:10">
      <c r="A4102" s="212">
        <v>3431</v>
      </c>
      <c r="B4102" s="216" t="s">
        <v>116</v>
      </c>
      <c r="C4102" s="29">
        <v>10000</v>
      </c>
      <c r="D4102" s="175">
        <v>10000</v>
      </c>
      <c r="F4102" s="175"/>
      <c r="G4102" s="175"/>
      <c r="H4102" s="175"/>
      <c r="I4102" s="34">
        <v>4</v>
      </c>
      <c r="J4102" s="26"/>
    </row>
    <row r="4103" spans="1:10">
      <c r="A4103" s="212">
        <v>3433</v>
      </c>
      <c r="B4103" s="216" t="s">
        <v>117</v>
      </c>
      <c r="C4103" s="29">
        <v>460183</v>
      </c>
      <c r="D4103" s="175">
        <v>808735</v>
      </c>
      <c r="F4103" s="175"/>
      <c r="G4103" s="175"/>
      <c r="H4103" s="175"/>
      <c r="I4103" s="34">
        <v>4</v>
      </c>
      <c r="J4103" s="26"/>
    </row>
    <row r="4104" spans="1:10">
      <c r="A4104" s="212">
        <v>3434</v>
      </c>
      <c r="B4104" s="216" t="s">
        <v>118</v>
      </c>
      <c r="C4104" s="29"/>
      <c r="D4104" s="175">
        <v>2000</v>
      </c>
      <c r="F4104" s="175"/>
      <c r="G4104" s="175"/>
      <c r="H4104" s="175"/>
      <c r="I4104" s="34">
        <v>4</v>
      </c>
      <c r="J4104" s="26"/>
    </row>
    <row r="4105" spans="1:10" ht="28.5">
      <c r="A4105" s="47">
        <v>37</v>
      </c>
      <c r="B4105" s="48" t="s">
        <v>34</v>
      </c>
      <c r="C4105" s="789">
        <f t="shared" ref="C4105:C4106" si="3998">SUM(C4106)</f>
        <v>0</v>
      </c>
      <c r="D4105" s="789">
        <v>13196</v>
      </c>
      <c r="F4105" s="789">
        <f t="shared" ref="F4105:H4106" si="3999">SUM(F4106)</f>
        <v>0</v>
      </c>
      <c r="G4105" s="789">
        <f t="shared" si="3999"/>
        <v>0</v>
      </c>
      <c r="H4105" s="789">
        <f t="shared" si="3999"/>
        <v>0</v>
      </c>
      <c r="I4105" s="73">
        <v>2</v>
      </c>
      <c r="J4105" s="228"/>
    </row>
    <row r="4106" spans="1:10" ht="28.5">
      <c r="A4106" s="49">
        <v>372</v>
      </c>
      <c r="B4106" s="50" t="s">
        <v>35</v>
      </c>
      <c r="C4106" s="790">
        <f t="shared" si="3998"/>
        <v>0</v>
      </c>
      <c r="D4106" s="790">
        <v>13196</v>
      </c>
      <c r="F4106" s="790">
        <f t="shared" si="3999"/>
        <v>0</v>
      </c>
      <c r="G4106" s="790">
        <f t="shared" si="3999"/>
        <v>0</v>
      </c>
      <c r="H4106" s="790">
        <f t="shared" si="3999"/>
        <v>0</v>
      </c>
      <c r="I4106" s="73">
        <v>3</v>
      </c>
      <c r="J4106" s="228"/>
    </row>
    <row r="4107" spans="1:10">
      <c r="A4107" s="51">
        <v>3721</v>
      </c>
      <c r="B4107" s="52" t="s">
        <v>69</v>
      </c>
      <c r="C4107" s="791"/>
      <c r="D4107" s="791">
        <v>13196</v>
      </c>
      <c r="F4107" s="791"/>
      <c r="G4107" s="791"/>
      <c r="H4107" s="791"/>
      <c r="I4107" s="73">
        <v>4</v>
      </c>
      <c r="J4107" s="228"/>
    </row>
    <row r="4108" spans="1:10">
      <c r="A4108" s="208">
        <v>38</v>
      </c>
      <c r="B4108" s="209" t="s">
        <v>11</v>
      </c>
      <c r="C4108" s="182">
        <f t="shared" ref="C4108:C4109" si="4000">SUM(C4109)</f>
        <v>200000</v>
      </c>
      <c r="D4108" s="32">
        <v>194014</v>
      </c>
      <c r="F4108" s="32">
        <f t="shared" ref="F4108:H4109" si="4001">SUM(F4109)</f>
        <v>0</v>
      </c>
      <c r="G4108" s="32">
        <f t="shared" si="4001"/>
        <v>0</v>
      </c>
      <c r="H4108" s="32">
        <f t="shared" si="4001"/>
        <v>0</v>
      </c>
      <c r="I4108" s="34">
        <v>2</v>
      </c>
      <c r="J4108" s="26"/>
    </row>
    <row r="4109" spans="1:10">
      <c r="A4109" s="210">
        <v>383</v>
      </c>
      <c r="B4109" s="211" t="s">
        <v>121</v>
      </c>
      <c r="C4109" s="30">
        <f t="shared" si="4000"/>
        <v>200000</v>
      </c>
      <c r="D4109" s="30">
        <v>194014</v>
      </c>
      <c r="F4109" s="30">
        <f t="shared" si="4001"/>
        <v>0</v>
      </c>
      <c r="G4109" s="30">
        <f t="shared" si="4001"/>
        <v>0</v>
      </c>
      <c r="H4109" s="30">
        <f t="shared" si="4001"/>
        <v>0</v>
      </c>
      <c r="I4109" s="34">
        <v>3</v>
      </c>
      <c r="J4109" s="26"/>
    </row>
    <row r="4110" spans="1:10">
      <c r="A4110" s="212">
        <v>3831</v>
      </c>
      <c r="B4110" s="216" t="s">
        <v>122</v>
      </c>
      <c r="C4110" s="29">
        <v>200000</v>
      </c>
      <c r="D4110" s="175">
        <v>194014</v>
      </c>
      <c r="F4110" s="175"/>
      <c r="G4110" s="175"/>
      <c r="H4110" s="175"/>
      <c r="I4110" s="34">
        <v>4</v>
      </c>
      <c r="J4110" s="26"/>
    </row>
    <row r="4111" spans="1:10" ht="28.5">
      <c r="A4111" s="208">
        <v>42</v>
      </c>
      <c r="B4111" s="209" t="s">
        <v>30</v>
      </c>
      <c r="C4111" s="182">
        <f t="shared" ref="C4111" si="4002">SUM(C4112+C4119)</f>
        <v>0</v>
      </c>
      <c r="D4111" s="32">
        <v>0</v>
      </c>
      <c r="F4111" s="32">
        <f t="shared" ref="F4111:G4111" si="4003">SUM(F4112+F4119)</f>
        <v>0</v>
      </c>
      <c r="G4111" s="32">
        <f t="shared" si="4003"/>
        <v>0</v>
      </c>
      <c r="H4111" s="32">
        <f t="shared" ref="H4111" si="4004">SUM(H4112+H4119)</f>
        <v>0</v>
      </c>
      <c r="I4111" s="34">
        <v>2</v>
      </c>
      <c r="J4111" s="26"/>
    </row>
    <row r="4112" spans="1:10">
      <c r="A4112" s="210">
        <v>422</v>
      </c>
      <c r="B4112" s="211" t="s">
        <v>57</v>
      </c>
      <c r="C4112" s="30">
        <f t="shared" ref="C4112" si="4005">SUM(C4113:C4118)</f>
        <v>0</v>
      </c>
      <c r="D4112" s="30">
        <v>0</v>
      </c>
      <c r="F4112" s="30">
        <f t="shared" ref="F4112:G4112" si="4006">SUM(F4113:F4118)</f>
        <v>0</v>
      </c>
      <c r="G4112" s="30">
        <f t="shared" si="4006"/>
        <v>0</v>
      </c>
      <c r="H4112" s="30">
        <f t="shared" ref="H4112" si="4007">SUM(H4113:H4118)</f>
        <v>0</v>
      </c>
      <c r="I4112" s="34">
        <v>3</v>
      </c>
      <c r="J4112" s="26"/>
    </row>
    <row r="4113" spans="1:10">
      <c r="A4113" s="212">
        <v>4221</v>
      </c>
      <c r="B4113" s="216" t="s">
        <v>65</v>
      </c>
      <c r="C4113" s="29"/>
      <c r="D4113" s="175">
        <v>0</v>
      </c>
      <c r="F4113" s="175"/>
      <c r="G4113" s="175"/>
      <c r="H4113" s="175"/>
      <c r="I4113" s="34">
        <v>4</v>
      </c>
      <c r="J4113" s="26"/>
    </row>
    <row r="4114" spans="1:10">
      <c r="A4114" s="212">
        <v>4222</v>
      </c>
      <c r="B4114" s="216" t="s">
        <v>73</v>
      </c>
      <c r="C4114" s="29"/>
      <c r="D4114" s="175">
        <v>0</v>
      </c>
      <c r="F4114" s="175"/>
      <c r="G4114" s="175"/>
      <c r="H4114" s="175"/>
      <c r="I4114" s="34">
        <v>4</v>
      </c>
      <c r="J4114" s="26"/>
    </row>
    <row r="4115" spans="1:10">
      <c r="A4115" s="212">
        <v>4223</v>
      </c>
      <c r="B4115" s="216" t="s">
        <v>86</v>
      </c>
      <c r="C4115" s="29"/>
      <c r="D4115" s="175">
        <v>0</v>
      </c>
      <c r="F4115" s="175"/>
      <c r="G4115" s="175"/>
      <c r="H4115" s="175"/>
      <c r="I4115" s="34">
        <v>4</v>
      </c>
      <c r="J4115" s="26"/>
    </row>
    <row r="4116" spans="1:10">
      <c r="A4116" s="212">
        <v>4224</v>
      </c>
      <c r="B4116" s="216" t="s">
        <v>58</v>
      </c>
      <c r="C4116" s="29"/>
      <c r="D4116" s="175">
        <v>0</v>
      </c>
      <c r="F4116" s="175"/>
      <c r="G4116" s="175"/>
      <c r="H4116" s="175"/>
      <c r="I4116" s="34">
        <v>4</v>
      </c>
      <c r="J4116" s="26"/>
    </row>
    <row r="4117" spans="1:10">
      <c r="A4117" s="212">
        <v>4225</v>
      </c>
      <c r="B4117" s="216" t="s">
        <v>87</v>
      </c>
      <c r="C4117" s="29"/>
      <c r="D4117" s="175">
        <v>0</v>
      </c>
      <c r="F4117" s="175"/>
      <c r="G4117" s="175"/>
      <c r="H4117" s="175"/>
      <c r="I4117" s="34">
        <v>4</v>
      </c>
      <c r="J4117" s="26"/>
    </row>
    <row r="4118" spans="1:10">
      <c r="A4118" s="212">
        <v>4227</v>
      </c>
      <c r="B4118" s="216" t="s">
        <v>88</v>
      </c>
      <c r="C4118" s="29"/>
      <c r="D4118" s="175">
        <v>0</v>
      </c>
      <c r="F4118" s="175"/>
      <c r="G4118" s="175"/>
      <c r="H4118" s="175"/>
      <c r="I4118" s="34">
        <v>4</v>
      </c>
      <c r="J4118" s="26"/>
    </row>
    <row r="4119" spans="1:10">
      <c r="A4119" s="210">
        <v>426</v>
      </c>
      <c r="B4119" s="211" t="s">
        <v>31</v>
      </c>
      <c r="C4119" s="30">
        <f t="shared" ref="C4119" si="4008">SUM(C4120)</f>
        <v>0</v>
      </c>
      <c r="D4119" s="30">
        <v>0</v>
      </c>
      <c r="F4119" s="30">
        <f t="shared" ref="F4119:H4119" si="4009">SUM(F4120)</f>
        <v>0</v>
      </c>
      <c r="G4119" s="30">
        <f t="shared" si="4009"/>
        <v>0</v>
      </c>
      <c r="H4119" s="30">
        <f t="shared" si="4009"/>
        <v>0</v>
      </c>
      <c r="I4119" s="34">
        <v>3</v>
      </c>
      <c r="J4119" s="26"/>
    </row>
    <row r="4120" spans="1:10">
      <c r="A4120" s="212">
        <v>4262</v>
      </c>
      <c r="B4120" s="216" t="s">
        <v>32</v>
      </c>
      <c r="C4120" s="29"/>
      <c r="D4120" s="175">
        <v>0</v>
      </c>
      <c r="F4120" s="175"/>
      <c r="G4120" s="175"/>
      <c r="H4120" s="175"/>
      <c r="I4120" s="34">
        <v>4</v>
      </c>
      <c r="J4120" s="26"/>
    </row>
    <row r="4121" spans="1:10" ht="28.5">
      <c r="A4121" s="208">
        <v>45</v>
      </c>
      <c r="B4121" s="209" t="s">
        <v>74</v>
      </c>
      <c r="C4121" s="182">
        <f t="shared" ref="C4121" si="4010">SUM(C4122+C4124)</f>
        <v>0</v>
      </c>
      <c r="D4121" s="32">
        <v>0</v>
      </c>
      <c r="F4121" s="32">
        <f t="shared" ref="F4121:G4121" si="4011">SUM(F4122+F4124)</f>
        <v>0</v>
      </c>
      <c r="G4121" s="32">
        <f t="shared" si="4011"/>
        <v>0</v>
      </c>
      <c r="H4121" s="32">
        <f t="shared" ref="H4121" si="4012">SUM(H4122+H4124)</f>
        <v>0</v>
      </c>
      <c r="I4121" s="34">
        <v>2</v>
      </c>
      <c r="J4121" s="26"/>
    </row>
    <row r="4122" spans="1:10">
      <c r="A4122" s="210">
        <v>451</v>
      </c>
      <c r="B4122" s="211" t="s">
        <v>75</v>
      </c>
      <c r="C4122" s="30">
        <f t="shared" ref="C4122" si="4013">SUM(C4123)</f>
        <v>0</v>
      </c>
      <c r="D4122" s="30">
        <v>0</v>
      </c>
      <c r="F4122" s="30">
        <f t="shared" ref="F4122:H4122" si="4014">SUM(F4123)</f>
        <v>0</v>
      </c>
      <c r="G4122" s="30">
        <f t="shared" si="4014"/>
        <v>0</v>
      </c>
      <c r="H4122" s="30">
        <f t="shared" si="4014"/>
        <v>0</v>
      </c>
      <c r="I4122" s="34">
        <v>3</v>
      </c>
      <c r="J4122" s="26"/>
    </row>
    <row r="4123" spans="1:10">
      <c r="A4123" s="212">
        <v>4511</v>
      </c>
      <c r="B4123" s="216" t="s">
        <v>75</v>
      </c>
      <c r="C4123" s="29"/>
      <c r="D4123" s="175">
        <v>0</v>
      </c>
      <c r="F4123" s="175"/>
      <c r="G4123" s="175"/>
      <c r="H4123" s="175"/>
      <c r="I4123" s="34">
        <v>4</v>
      </c>
      <c r="J4123" s="26"/>
    </row>
    <row r="4124" spans="1:10">
      <c r="A4124" s="210">
        <v>452</v>
      </c>
      <c r="B4124" s="211" t="s">
        <v>89</v>
      </c>
      <c r="C4124" s="30">
        <f t="shared" ref="C4124" si="4015">SUM(C4125)</f>
        <v>0</v>
      </c>
      <c r="D4124" s="30">
        <v>0</v>
      </c>
      <c r="F4124" s="30">
        <f t="shared" ref="F4124:H4124" si="4016">SUM(F4125)</f>
        <v>0</v>
      </c>
      <c r="G4124" s="30">
        <f t="shared" si="4016"/>
        <v>0</v>
      </c>
      <c r="H4124" s="30">
        <f t="shared" si="4016"/>
        <v>0</v>
      </c>
      <c r="I4124" s="34">
        <v>3</v>
      </c>
      <c r="J4124" s="26"/>
    </row>
    <row r="4125" spans="1:10">
      <c r="A4125" s="212">
        <v>4521</v>
      </c>
      <c r="B4125" s="216" t="s">
        <v>89</v>
      </c>
      <c r="C4125" s="29"/>
      <c r="D4125" s="175">
        <v>0</v>
      </c>
      <c r="F4125" s="175"/>
      <c r="G4125" s="175"/>
      <c r="H4125" s="175"/>
      <c r="I4125" s="34">
        <v>4</v>
      </c>
      <c r="J4125" s="26"/>
    </row>
    <row r="4126" spans="1:10">
      <c r="A4126" s="206">
        <v>52</v>
      </c>
      <c r="B4126" s="207" t="s">
        <v>52</v>
      </c>
      <c r="C4126" s="31">
        <f t="shared" ref="C4126" si="4017">SUM(C4127+C4134+C4145+C4149)</f>
        <v>436127</v>
      </c>
      <c r="D4126" s="31">
        <v>10116814</v>
      </c>
      <c r="F4126" s="31">
        <f t="shared" ref="F4126:G4126" si="4018">SUM(F4127+F4134+F4145+F4149)</f>
        <v>0</v>
      </c>
      <c r="G4126" s="31">
        <f t="shared" si="4018"/>
        <v>0</v>
      </c>
      <c r="H4126" s="31">
        <f t="shared" ref="H4126" si="4019">SUM(H4127+H4134+H4145+H4149)</f>
        <v>0</v>
      </c>
      <c r="I4126" s="34" t="s">
        <v>53</v>
      </c>
      <c r="J4126" s="26"/>
    </row>
    <row r="4127" spans="1:10">
      <c r="A4127" s="208">
        <v>31</v>
      </c>
      <c r="B4127" s="209" t="s">
        <v>44</v>
      </c>
      <c r="C4127" s="182">
        <f t="shared" ref="C4127" si="4020">SUM(C4128+C4131)</f>
        <v>410221</v>
      </c>
      <c r="D4127" s="32">
        <v>502221</v>
      </c>
      <c r="F4127" s="32">
        <f t="shared" ref="F4127:G4127" si="4021">SUM(F4128+F4131)</f>
        <v>0</v>
      </c>
      <c r="G4127" s="32">
        <f t="shared" si="4021"/>
        <v>0</v>
      </c>
      <c r="H4127" s="32">
        <f t="shared" ref="H4127" si="4022">SUM(H4128+H4131)</f>
        <v>0</v>
      </c>
      <c r="I4127" s="34">
        <v>2</v>
      </c>
      <c r="J4127" s="26"/>
    </row>
    <row r="4128" spans="1:10">
      <c r="A4128" s="210">
        <v>311</v>
      </c>
      <c r="B4128" s="211" t="s">
        <v>45</v>
      </c>
      <c r="C4128" s="30">
        <f t="shared" ref="C4128" si="4023">C4129+C4130</f>
        <v>369572</v>
      </c>
      <c r="D4128" s="30">
        <v>469572</v>
      </c>
      <c r="F4128" s="30">
        <f t="shared" ref="F4128:G4128" si="4024">F4129+F4130</f>
        <v>0</v>
      </c>
      <c r="G4128" s="30">
        <f t="shared" si="4024"/>
        <v>0</v>
      </c>
      <c r="H4128" s="30">
        <f t="shared" ref="H4128" si="4025">H4129+H4130</f>
        <v>0</v>
      </c>
      <c r="I4128" s="34">
        <v>3</v>
      </c>
      <c r="J4128" s="26"/>
    </row>
    <row r="4129" spans="1:10">
      <c r="A4129" s="212">
        <v>3111</v>
      </c>
      <c r="B4129" s="216" t="s">
        <v>46</v>
      </c>
      <c r="C4129" s="29">
        <v>177290</v>
      </c>
      <c r="D4129" s="175">
        <v>277290</v>
      </c>
      <c r="F4129" s="175"/>
      <c r="G4129" s="175"/>
      <c r="H4129" s="175"/>
      <c r="I4129" s="34">
        <v>4</v>
      </c>
      <c r="J4129" s="26"/>
    </row>
    <row r="4130" spans="1:10">
      <c r="A4130" s="212">
        <v>3114</v>
      </c>
      <c r="B4130" s="216" t="s">
        <v>47</v>
      </c>
      <c r="C4130" s="29">
        <v>192282</v>
      </c>
      <c r="D4130" s="175">
        <v>192282</v>
      </c>
      <c r="F4130" s="175"/>
      <c r="G4130" s="175"/>
      <c r="H4130" s="175"/>
      <c r="I4130" s="34">
        <v>4</v>
      </c>
      <c r="J4130" s="26"/>
    </row>
    <row r="4131" spans="1:10">
      <c r="A4131" s="210">
        <v>313</v>
      </c>
      <c r="B4131" s="211" t="s">
        <v>48</v>
      </c>
      <c r="C4131" s="30">
        <f t="shared" ref="C4131" si="4026">C4132+C4133</f>
        <v>40649</v>
      </c>
      <c r="D4131" s="30">
        <v>32649</v>
      </c>
      <c r="F4131" s="30">
        <f t="shared" ref="F4131:G4131" si="4027">F4132+F4133</f>
        <v>0</v>
      </c>
      <c r="G4131" s="30">
        <f t="shared" si="4027"/>
        <v>0</v>
      </c>
      <c r="H4131" s="30">
        <f t="shared" ref="H4131" si="4028">H4132+H4133</f>
        <v>0</v>
      </c>
      <c r="I4131" s="34">
        <v>3</v>
      </c>
      <c r="J4131" s="26"/>
    </row>
    <row r="4132" spans="1:10">
      <c r="A4132" s="212">
        <v>3131</v>
      </c>
      <c r="B4132" s="216" t="s">
        <v>269</v>
      </c>
      <c r="C4132" s="29"/>
      <c r="D4132" s="175">
        <v>0</v>
      </c>
      <c r="F4132" s="175"/>
      <c r="G4132" s="175"/>
      <c r="H4132" s="175"/>
      <c r="I4132" s="34">
        <v>4</v>
      </c>
      <c r="J4132" s="26"/>
    </row>
    <row r="4133" spans="1:10">
      <c r="A4133" s="212">
        <v>3132</v>
      </c>
      <c r="B4133" s="216" t="s">
        <v>49</v>
      </c>
      <c r="C4133" s="29">
        <v>40649</v>
      </c>
      <c r="D4133" s="175">
        <v>32649</v>
      </c>
      <c r="F4133" s="175"/>
      <c r="G4133" s="175"/>
      <c r="H4133" s="175"/>
      <c r="I4133" s="34">
        <v>4</v>
      </c>
      <c r="J4133" s="26"/>
    </row>
    <row r="4134" spans="1:10">
      <c r="A4134" s="208">
        <v>32</v>
      </c>
      <c r="B4134" s="209" t="s">
        <v>16</v>
      </c>
      <c r="C4134" s="182">
        <f>SUM(C4135+C4139+C4143+C4141)</f>
        <v>25906</v>
      </c>
      <c r="D4134" s="32">
        <v>9614593</v>
      </c>
      <c r="F4134" s="32">
        <f>SUM(F4135+F4139+F4143+F4141)</f>
        <v>0</v>
      </c>
      <c r="G4134" s="32">
        <f>SUM(G4135+G4139+G4143+G4141)</f>
        <v>0</v>
      </c>
      <c r="H4134" s="32">
        <f>SUM(H4135+H4139+H4143+H4141)</f>
        <v>0</v>
      </c>
      <c r="I4134" s="34">
        <v>2</v>
      </c>
      <c r="J4134" s="26"/>
    </row>
    <row r="4135" spans="1:10">
      <c r="A4135" s="210">
        <v>321</v>
      </c>
      <c r="B4135" s="211" t="s">
        <v>27</v>
      </c>
      <c r="C4135" s="30">
        <f>SUM(C4136:C4137)</f>
        <v>21411</v>
      </c>
      <c r="D4135" s="30">
        <v>29880</v>
      </c>
      <c r="F4135" s="30">
        <f t="shared" ref="F4135:G4135" si="4029">SUM(F4136:F4138)</f>
        <v>0</v>
      </c>
      <c r="G4135" s="30">
        <f t="shared" si="4029"/>
        <v>0</v>
      </c>
      <c r="H4135" s="30">
        <f t="shared" ref="H4135" si="4030">SUM(H4136:H4138)</f>
        <v>0</v>
      </c>
      <c r="I4135" s="34">
        <v>3</v>
      </c>
      <c r="J4135" s="26"/>
    </row>
    <row r="4136" spans="1:10">
      <c r="A4136" s="388">
        <v>3211</v>
      </c>
      <c r="B4136" s="389" t="s">
        <v>28</v>
      </c>
      <c r="C4136" s="337">
        <v>4164</v>
      </c>
      <c r="D4136" s="175">
        <v>16185</v>
      </c>
      <c r="F4136" s="337"/>
      <c r="G4136" s="337"/>
      <c r="H4136" s="337"/>
      <c r="I4136" s="73">
        <v>4</v>
      </c>
      <c r="J4136" s="228"/>
    </row>
    <row r="4137" spans="1:10" ht="28.5">
      <c r="A4137" s="212">
        <v>3212</v>
      </c>
      <c r="B4137" s="216" t="s">
        <v>50</v>
      </c>
      <c r="C4137" s="29">
        <v>17247</v>
      </c>
      <c r="D4137" s="175">
        <v>12247</v>
      </c>
      <c r="F4137" s="175"/>
      <c r="G4137" s="175"/>
      <c r="H4137" s="175"/>
      <c r="I4137" s="34">
        <v>4</v>
      </c>
      <c r="J4137" s="26"/>
    </row>
    <row r="4138" spans="1:10">
      <c r="A4138" s="51">
        <v>3213</v>
      </c>
      <c r="B4138" s="52" t="s">
        <v>54</v>
      </c>
      <c r="C4138" s="791">
        <v>0</v>
      </c>
      <c r="D4138" s="791">
        <v>1448</v>
      </c>
      <c r="F4138" s="791"/>
      <c r="G4138" s="791"/>
      <c r="H4138" s="791"/>
      <c r="I4138" s="73">
        <v>4</v>
      </c>
      <c r="J4138" s="228"/>
    </row>
    <row r="4139" spans="1:10">
      <c r="A4139" s="210">
        <v>322</v>
      </c>
      <c r="B4139" s="211" t="s">
        <v>42</v>
      </c>
      <c r="C4139" s="30">
        <f t="shared" ref="C4139" si="4031">SUM(C4140)</f>
        <v>0</v>
      </c>
      <c r="D4139" s="30">
        <v>9580218</v>
      </c>
      <c r="F4139" s="30">
        <f t="shared" ref="F4139:H4139" si="4032">SUM(F4140)</f>
        <v>0</v>
      </c>
      <c r="G4139" s="30">
        <f t="shared" si="4032"/>
        <v>0</v>
      </c>
      <c r="H4139" s="30">
        <f t="shared" si="4032"/>
        <v>0</v>
      </c>
      <c r="I4139" s="34">
        <v>3</v>
      </c>
      <c r="J4139" s="26"/>
    </row>
    <row r="4140" spans="1:10">
      <c r="A4140" s="212">
        <v>3222</v>
      </c>
      <c r="B4140" s="216" t="s">
        <v>91</v>
      </c>
      <c r="C4140" s="29"/>
      <c r="D4140" s="175">
        <v>9580218</v>
      </c>
      <c r="F4140" s="175"/>
      <c r="G4140" s="175"/>
      <c r="H4140" s="175"/>
      <c r="I4140" s="34">
        <v>4</v>
      </c>
      <c r="J4140" s="26"/>
    </row>
    <row r="4141" spans="1:10">
      <c r="A4141" s="280">
        <v>323</v>
      </c>
      <c r="B4141" s="281" t="s">
        <v>17</v>
      </c>
      <c r="C4141" s="272">
        <f>C4142</f>
        <v>4495</v>
      </c>
      <c r="D4141" s="28">
        <v>4495</v>
      </c>
      <c r="F4141" s="28">
        <f>F4142</f>
        <v>0</v>
      </c>
      <c r="G4141" s="28">
        <f>G4142</f>
        <v>0</v>
      </c>
      <c r="H4141" s="28">
        <f>H4142</f>
        <v>0</v>
      </c>
      <c r="I4141" s="295">
        <v>3</v>
      </c>
      <c r="J4141" s="218"/>
    </row>
    <row r="4142" spans="1:10">
      <c r="A4142" s="18">
        <v>3237</v>
      </c>
      <c r="B4142" s="19" t="s">
        <v>20</v>
      </c>
      <c r="C4142" s="29">
        <v>4495</v>
      </c>
      <c r="D4142" s="175">
        <v>4495</v>
      </c>
      <c r="F4142" s="175"/>
      <c r="G4142" s="175"/>
      <c r="H4142" s="175"/>
      <c r="I4142" s="34">
        <v>4</v>
      </c>
      <c r="J4142" s="26"/>
    </row>
    <row r="4143" spans="1:10" ht="28.5">
      <c r="A4143" s="210">
        <v>324</v>
      </c>
      <c r="B4143" s="211" t="s">
        <v>22</v>
      </c>
      <c r="C4143" s="30">
        <f t="shared" ref="C4143" si="4033">SUM(C4144)</f>
        <v>0</v>
      </c>
      <c r="D4143" s="30">
        <v>0</v>
      </c>
      <c r="F4143" s="30">
        <f t="shared" ref="F4143:H4143" si="4034">SUM(F4144)</f>
        <v>0</v>
      </c>
      <c r="G4143" s="30">
        <f t="shared" si="4034"/>
        <v>0</v>
      </c>
      <c r="H4143" s="30">
        <f t="shared" si="4034"/>
        <v>0</v>
      </c>
      <c r="I4143" s="34">
        <v>3</v>
      </c>
      <c r="J4143" s="26"/>
    </row>
    <row r="4144" spans="1:10" ht="28.5">
      <c r="A4144" s="212">
        <v>3241</v>
      </c>
      <c r="B4144" s="216" t="s">
        <v>22</v>
      </c>
      <c r="C4144" s="29"/>
      <c r="D4144" s="175">
        <v>0</v>
      </c>
      <c r="F4144" s="175"/>
      <c r="G4144" s="175"/>
      <c r="H4144" s="175"/>
      <c r="I4144" s="34">
        <v>4</v>
      </c>
      <c r="J4144" s="26"/>
    </row>
    <row r="4145" spans="1:10" ht="28.5">
      <c r="A4145" s="208">
        <v>42</v>
      </c>
      <c r="B4145" s="209" t="s">
        <v>30</v>
      </c>
      <c r="C4145" s="182">
        <f t="shared" ref="C4145" si="4035">SUM(C4146)</f>
        <v>0</v>
      </c>
      <c r="D4145" s="32">
        <v>0</v>
      </c>
      <c r="F4145" s="32">
        <f t="shared" ref="F4145:H4145" si="4036">SUM(F4146)</f>
        <v>0</v>
      </c>
      <c r="G4145" s="32">
        <f t="shared" si="4036"/>
        <v>0</v>
      </c>
      <c r="H4145" s="32">
        <f t="shared" si="4036"/>
        <v>0</v>
      </c>
      <c r="I4145" s="34">
        <v>2</v>
      </c>
      <c r="J4145" s="26"/>
    </row>
    <row r="4146" spans="1:10">
      <c r="A4146" s="210">
        <v>422</v>
      </c>
      <c r="B4146" s="211" t="s">
        <v>57</v>
      </c>
      <c r="C4146" s="30">
        <f t="shared" ref="C4146" si="4037">SUM(C4147:C4148)</f>
        <v>0</v>
      </c>
      <c r="D4146" s="30">
        <v>0</v>
      </c>
      <c r="F4146" s="30">
        <f t="shared" ref="F4146:G4146" si="4038">SUM(F4147:F4148)</f>
        <v>0</v>
      </c>
      <c r="G4146" s="30">
        <f t="shared" si="4038"/>
        <v>0</v>
      </c>
      <c r="H4146" s="30">
        <f t="shared" ref="H4146" si="4039">SUM(H4147:H4148)</f>
        <v>0</v>
      </c>
      <c r="I4146" s="34">
        <v>3</v>
      </c>
      <c r="J4146" s="26"/>
    </row>
    <row r="4147" spans="1:10">
      <c r="A4147" s="212">
        <v>4224</v>
      </c>
      <c r="B4147" s="216" t="s">
        <v>58</v>
      </c>
      <c r="C4147" s="29"/>
      <c r="D4147" s="175">
        <v>0</v>
      </c>
      <c r="F4147" s="175"/>
      <c r="G4147" s="175"/>
      <c r="H4147" s="175"/>
      <c r="I4147" s="34">
        <v>4</v>
      </c>
      <c r="J4147" s="26"/>
    </row>
    <row r="4148" spans="1:10">
      <c r="A4148" s="212">
        <v>4227</v>
      </c>
      <c r="B4148" s="216" t="s">
        <v>88</v>
      </c>
      <c r="C4148" s="29"/>
      <c r="D4148" s="175">
        <v>0</v>
      </c>
      <c r="F4148" s="175"/>
      <c r="G4148" s="175"/>
      <c r="H4148" s="175"/>
      <c r="I4148" s="34">
        <v>4</v>
      </c>
      <c r="J4148" s="26"/>
    </row>
    <row r="4149" spans="1:10" ht="28.5">
      <c r="A4149" s="208">
        <v>45</v>
      </c>
      <c r="B4149" s="209" t="s">
        <v>74</v>
      </c>
      <c r="C4149" s="182">
        <f t="shared" ref="C4149:C4150" si="4040">SUM(C4150)</f>
        <v>0</v>
      </c>
      <c r="D4149" s="32">
        <v>0</v>
      </c>
      <c r="F4149" s="32">
        <f t="shared" ref="F4149:H4150" si="4041">SUM(F4150)</f>
        <v>0</v>
      </c>
      <c r="G4149" s="32">
        <f t="shared" si="4041"/>
        <v>0</v>
      </c>
      <c r="H4149" s="32">
        <f t="shared" si="4041"/>
        <v>0</v>
      </c>
      <c r="I4149" s="34">
        <v>2</v>
      </c>
      <c r="J4149" s="26"/>
    </row>
    <row r="4150" spans="1:10">
      <c r="A4150" s="210">
        <v>451</v>
      </c>
      <c r="B4150" s="211" t="s">
        <v>75</v>
      </c>
      <c r="C4150" s="30">
        <f t="shared" si="4040"/>
        <v>0</v>
      </c>
      <c r="D4150" s="30">
        <v>0</v>
      </c>
      <c r="F4150" s="30">
        <f t="shared" si="4041"/>
        <v>0</v>
      </c>
      <c r="G4150" s="30">
        <f t="shared" si="4041"/>
        <v>0</v>
      </c>
      <c r="H4150" s="30">
        <f t="shared" si="4041"/>
        <v>0</v>
      </c>
      <c r="I4150" s="34">
        <v>3</v>
      </c>
      <c r="J4150" s="26"/>
    </row>
    <row r="4151" spans="1:10">
      <c r="A4151" s="212">
        <v>4511</v>
      </c>
      <c r="B4151" s="216" t="s">
        <v>75</v>
      </c>
      <c r="C4151" s="29"/>
      <c r="D4151" s="175">
        <v>0</v>
      </c>
      <c r="F4151" s="175"/>
      <c r="G4151" s="175"/>
      <c r="H4151" s="175"/>
      <c r="I4151" s="34">
        <v>4</v>
      </c>
      <c r="J4151" s="26"/>
    </row>
    <row r="4152" spans="1:10">
      <c r="A4152" s="206">
        <v>61</v>
      </c>
      <c r="B4152" s="207" t="s">
        <v>80</v>
      </c>
      <c r="C4152" s="31">
        <f t="shared" ref="C4152" si="4042">SUM(C4153+C4161+C4181+C4191)</f>
        <v>277840</v>
      </c>
      <c r="D4152" s="31">
        <v>163354</v>
      </c>
      <c r="F4152" s="31">
        <f t="shared" ref="F4152:G4152" si="4043">SUM(F4153+F4161+F4181+F4191)</f>
        <v>0</v>
      </c>
      <c r="G4152" s="31">
        <f t="shared" si="4043"/>
        <v>0</v>
      </c>
      <c r="H4152" s="31">
        <f t="shared" ref="H4152" si="4044">SUM(H4153+H4161+H4181+H4191)</f>
        <v>0</v>
      </c>
      <c r="I4152" s="34" t="s">
        <v>81</v>
      </c>
      <c r="J4152" s="26"/>
    </row>
    <row r="4153" spans="1:10">
      <c r="A4153" s="208">
        <v>31</v>
      </c>
      <c r="B4153" s="209" t="s">
        <v>44</v>
      </c>
      <c r="C4153" s="182">
        <f t="shared" ref="C4153" si="4045">SUM(C4154+C4156+C4158)</f>
        <v>0</v>
      </c>
      <c r="D4153" s="32">
        <v>0</v>
      </c>
      <c r="F4153" s="32">
        <f t="shared" ref="F4153:G4153" si="4046">SUM(F4154+F4156+F4158)</f>
        <v>0</v>
      </c>
      <c r="G4153" s="32">
        <f t="shared" si="4046"/>
        <v>0</v>
      </c>
      <c r="H4153" s="32">
        <f t="shared" ref="H4153" si="4047">SUM(H4154+H4156+H4158)</f>
        <v>0</v>
      </c>
      <c r="I4153" s="34">
        <v>2</v>
      </c>
      <c r="J4153" s="26"/>
    </row>
    <row r="4154" spans="1:10">
      <c r="A4154" s="210">
        <v>311</v>
      </c>
      <c r="B4154" s="211" t="s">
        <v>45</v>
      </c>
      <c r="C4154" s="30">
        <f t="shared" ref="C4154" si="4048">SUM(C4155)</f>
        <v>0</v>
      </c>
      <c r="D4154" s="30">
        <v>0</v>
      </c>
      <c r="F4154" s="30">
        <f t="shared" ref="F4154:H4154" si="4049">SUM(F4155)</f>
        <v>0</v>
      </c>
      <c r="G4154" s="30">
        <f t="shared" si="4049"/>
        <v>0</v>
      </c>
      <c r="H4154" s="30">
        <f t="shared" si="4049"/>
        <v>0</v>
      </c>
      <c r="I4154" s="34">
        <v>3</v>
      </c>
      <c r="J4154" s="26"/>
    </row>
    <row r="4155" spans="1:10">
      <c r="A4155" s="212">
        <v>3111</v>
      </c>
      <c r="B4155" s="216" t="s">
        <v>46</v>
      </c>
      <c r="C4155" s="29"/>
      <c r="D4155" s="175">
        <v>0</v>
      </c>
      <c r="F4155" s="175"/>
      <c r="G4155" s="175"/>
      <c r="H4155" s="175"/>
      <c r="I4155" s="34">
        <v>4</v>
      </c>
      <c r="J4155" s="26"/>
    </row>
    <row r="4156" spans="1:10">
      <c r="A4156" s="210">
        <v>312</v>
      </c>
      <c r="B4156" s="211" t="s">
        <v>67</v>
      </c>
      <c r="C4156" s="30">
        <f t="shared" ref="C4156" si="4050">SUM(C4157)</f>
        <v>0</v>
      </c>
      <c r="D4156" s="30">
        <v>0</v>
      </c>
      <c r="F4156" s="30">
        <f t="shared" ref="F4156:H4156" si="4051">SUM(F4157)</f>
        <v>0</v>
      </c>
      <c r="G4156" s="30">
        <f t="shared" si="4051"/>
        <v>0</v>
      </c>
      <c r="H4156" s="30">
        <f t="shared" si="4051"/>
        <v>0</v>
      </c>
      <c r="I4156" s="34">
        <v>3</v>
      </c>
      <c r="J4156" s="26"/>
    </row>
    <row r="4157" spans="1:10">
      <c r="A4157" s="212">
        <v>3121</v>
      </c>
      <c r="B4157" s="216" t="s">
        <v>67</v>
      </c>
      <c r="C4157" s="29"/>
      <c r="D4157" s="175">
        <v>0</v>
      </c>
      <c r="F4157" s="175"/>
      <c r="G4157" s="175"/>
      <c r="H4157" s="175"/>
      <c r="I4157" s="34">
        <v>4</v>
      </c>
      <c r="J4157" s="26"/>
    </row>
    <row r="4158" spans="1:10">
      <c r="A4158" s="210">
        <v>313</v>
      </c>
      <c r="B4158" s="211" t="s">
        <v>48</v>
      </c>
      <c r="C4158" s="30">
        <f t="shared" ref="C4158" si="4052">SUM(C4159:C4160)</f>
        <v>0</v>
      </c>
      <c r="D4158" s="30">
        <v>0</v>
      </c>
      <c r="F4158" s="30">
        <f t="shared" ref="F4158:G4158" si="4053">SUM(F4159:F4160)</f>
        <v>0</v>
      </c>
      <c r="G4158" s="30">
        <f t="shared" si="4053"/>
        <v>0</v>
      </c>
      <c r="H4158" s="30">
        <f t="shared" ref="H4158" si="4054">SUM(H4159:H4160)</f>
        <v>0</v>
      </c>
      <c r="I4158" s="34">
        <v>3</v>
      </c>
      <c r="J4158" s="26"/>
    </row>
    <row r="4159" spans="1:10">
      <c r="A4159" s="212">
        <v>3132</v>
      </c>
      <c r="B4159" s="216" t="s">
        <v>49</v>
      </c>
      <c r="C4159" s="29"/>
      <c r="D4159" s="175">
        <v>0</v>
      </c>
      <c r="F4159" s="175"/>
      <c r="G4159" s="175"/>
      <c r="H4159" s="175"/>
      <c r="I4159" s="34">
        <v>4</v>
      </c>
      <c r="J4159" s="26"/>
    </row>
    <row r="4160" spans="1:10" ht="28.5">
      <c r="A4160" s="212">
        <v>3133</v>
      </c>
      <c r="B4160" s="216" t="s">
        <v>119</v>
      </c>
      <c r="C4160" s="29"/>
      <c r="D4160" s="175">
        <v>0</v>
      </c>
      <c r="F4160" s="175"/>
      <c r="G4160" s="175"/>
      <c r="H4160" s="175"/>
      <c r="I4160" s="34">
        <v>4</v>
      </c>
      <c r="J4160" s="26"/>
    </row>
    <row r="4161" spans="1:10">
      <c r="A4161" s="208">
        <v>32</v>
      </c>
      <c r="B4161" s="209" t="s">
        <v>16</v>
      </c>
      <c r="C4161" s="182">
        <f t="shared" ref="C4161" si="4055">SUM(C4162+C4166+C4171+C4176+C4178)</f>
        <v>277840</v>
      </c>
      <c r="D4161" s="32">
        <v>163354</v>
      </c>
      <c r="F4161" s="32">
        <f t="shared" ref="F4161:G4161" si="4056">SUM(F4162+F4166+F4171+F4176+F4178)</f>
        <v>0</v>
      </c>
      <c r="G4161" s="32">
        <f t="shared" si="4056"/>
        <v>0</v>
      </c>
      <c r="H4161" s="32">
        <f t="shared" ref="H4161" si="4057">SUM(H4162+H4166+H4171+H4176+H4178)</f>
        <v>0</v>
      </c>
      <c r="I4161" s="34">
        <v>2</v>
      </c>
      <c r="J4161" s="26"/>
    </row>
    <row r="4162" spans="1:10">
      <c r="A4162" s="210">
        <v>321</v>
      </c>
      <c r="B4162" s="211" t="s">
        <v>27</v>
      </c>
      <c r="C4162" s="30">
        <f t="shared" ref="C4162" si="4058">SUM(C4163:C4165)</f>
        <v>55632</v>
      </c>
      <c r="D4162" s="30">
        <v>61046</v>
      </c>
      <c r="F4162" s="30">
        <f t="shared" ref="F4162:G4162" si="4059">SUM(F4163:F4165)</f>
        <v>0</v>
      </c>
      <c r="G4162" s="30">
        <f t="shared" si="4059"/>
        <v>0</v>
      </c>
      <c r="H4162" s="30">
        <f t="shared" ref="H4162" si="4060">SUM(H4163:H4165)</f>
        <v>0</v>
      </c>
      <c r="I4162" s="34">
        <v>3</v>
      </c>
      <c r="J4162" s="26"/>
    </row>
    <row r="4163" spans="1:10">
      <c r="A4163" s="212">
        <v>3211</v>
      </c>
      <c r="B4163" s="216" t="s">
        <v>28</v>
      </c>
      <c r="C4163" s="29">
        <v>33750</v>
      </c>
      <c r="D4163" s="175">
        <v>39164</v>
      </c>
      <c r="F4163" s="175"/>
      <c r="G4163" s="175"/>
      <c r="H4163" s="175"/>
      <c r="I4163" s="34">
        <v>4</v>
      </c>
      <c r="J4163" s="26"/>
    </row>
    <row r="4164" spans="1:10" ht="28.5">
      <c r="A4164" s="212">
        <v>3212</v>
      </c>
      <c r="B4164" s="216" t="s">
        <v>50</v>
      </c>
      <c r="C4164" s="29"/>
      <c r="D4164" s="175">
        <v>0</v>
      </c>
      <c r="F4164" s="175"/>
      <c r="G4164" s="175"/>
      <c r="H4164" s="175"/>
      <c r="I4164" s="34">
        <v>4</v>
      </c>
      <c r="J4164" s="26"/>
    </row>
    <row r="4165" spans="1:10">
      <c r="A4165" s="212">
        <v>3213</v>
      </c>
      <c r="B4165" s="216" t="s">
        <v>54</v>
      </c>
      <c r="C4165" s="29">
        <v>21882</v>
      </c>
      <c r="D4165" s="175">
        <v>21882</v>
      </c>
      <c r="F4165" s="175"/>
      <c r="G4165" s="175"/>
      <c r="H4165" s="175"/>
      <c r="I4165" s="34">
        <v>4</v>
      </c>
      <c r="J4165" s="26"/>
    </row>
    <row r="4166" spans="1:10">
      <c r="A4166" s="210">
        <v>322</v>
      </c>
      <c r="B4166" s="211" t="s">
        <v>42</v>
      </c>
      <c r="C4166" s="30">
        <f t="shared" ref="C4166" si="4061">SUM(C4167:C4170)</f>
        <v>213272</v>
      </c>
      <c r="D4166" s="30">
        <v>96141</v>
      </c>
      <c r="F4166" s="30">
        <f t="shared" ref="F4166:G4166" si="4062">SUM(F4167:F4170)</f>
        <v>0</v>
      </c>
      <c r="G4166" s="30">
        <f t="shared" si="4062"/>
        <v>0</v>
      </c>
      <c r="H4166" s="30">
        <f t="shared" ref="H4166" si="4063">SUM(H4167:H4170)</f>
        <v>0</v>
      </c>
      <c r="I4166" s="34">
        <v>3</v>
      </c>
      <c r="J4166" s="26"/>
    </row>
    <row r="4167" spans="1:10">
      <c r="A4167" s="212">
        <v>3222</v>
      </c>
      <c r="B4167" s="216" t="s">
        <v>91</v>
      </c>
      <c r="C4167" s="29">
        <v>200000</v>
      </c>
      <c r="D4167" s="175">
        <v>80000</v>
      </c>
      <c r="F4167" s="175"/>
      <c r="G4167" s="175"/>
      <c r="H4167" s="175"/>
      <c r="I4167" s="34">
        <v>4</v>
      </c>
      <c r="J4167" s="26"/>
    </row>
    <row r="4168" spans="1:10" ht="28.5">
      <c r="A4168" s="212">
        <v>3224</v>
      </c>
      <c r="B4168" s="216" t="s">
        <v>110</v>
      </c>
      <c r="C4168" s="29"/>
      <c r="D4168" s="175">
        <v>0</v>
      </c>
      <c r="F4168" s="175"/>
      <c r="G4168" s="175"/>
      <c r="H4168" s="175"/>
      <c r="I4168" s="34">
        <v>4</v>
      </c>
      <c r="J4168" s="26"/>
    </row>
    <row r="4169" spans="1:10">
      <c r="A4169" s="212">
        <v>3225</v>
      </c>
      <c r="B4169" s="216" t="s">
        <v>92</v>
      </c>
      <c r="C4169" s="29">
        <v>6636</v>
      </c>
      <c r="D4169" s="175">
        <v>13505</v>
      </c>
      <c r="F4169" s="175"/>
      <c r="G4169" s="175"/>
      <c r="H4169" s="175"/>
      <c r="I4169" s="34">
        <v>4</v>
      </c>
      <c r="J4169" s="26"/>
    </row>
    <row r="4170" spans="1:10">
      <c r="A4170" s="212">
        <v>3227</v>
      </c>
      <c r="B4170" s="216" t="s">
        <v>93</v>
      </c>
      <c r="C4170" s="29">
        <v>6636</v>
      </c>
      <c r="D4170" s="175">
        <v>2636</v>
      </c>
      <c r="F4170" s="175"/>
      <c r="G4170" s="175"/>
      <c r="H4170" s="175"/>
      <c r="I4170" s="34">
        <v>4</v>
      </c>
      <c r="J4170" s="26"/>
    </row>
    <row r="4171" spans="1:10">
      <c r="A4171" s="210">
        <v>323</v>
      </c>
      <c r="B4171" s="211" t="s">
        <v>17</v>
      </c>
      <c r="C4171" s="30">
        <f t="shared" ref="C4171" si="4064">SUM(C4172:C4175)</f>
        <v>5789</v>
      </c>
      <c r="D4171" s="30">
        <v>3020</v>
      </c>
      <c r="F4171" s="30">
        <f t="shared" ref="F4171:G4171" si="4065">SUM(F4172:F4175)</f>
        <v>0</v>
      </c>
      <c r="G4171" s="30">
        <f t="shared" si="4065"/>
        <v>0</v>
      </c>
      <c r="H4171" s="30">
        <f t="shared" ref="H4171" si="4066">SUM(H4172:H4175)</f>
        <v>0</v>
      </c>
      <c r="I4171" s="34">
        <v>3</v>
      </c>
      <c r="J4171" s="26"/>
    </row>
    <row r="4172" spans="1:10">
      <c r="A4172" s="212">
        <v>3232</v>
      </c>
      <c r="B4172" s="216" t="s">
        <v>105</v>
      </c>
      <c r="C4172" s="29"/>
      <c r="D4172" s="175">
        <v>0</v>
      </c>
      <c r="F4172" s="175"/>
      <c r="G4172" s="175"/>
      <c r="H4172" s="175"/>
      <c r="I4172" s="34">
        <v>4</v>
      </c>
      <c r="J4172" s="26"/>
    </row>
    <row r="4173" spans="1:10">
      <c r="A4173" s="388">
        <v>3235</v>
      </c>
      <c r="B4173" s="389" t="s">
        <v>68</v>
      </c>
      <c r="C4173" s="39">
        <v>990</v>
      </c>
      <c r="D4173" s="175">
        <v>990</v>
      </c>
      <c r="F4173" s="636"/>
      <c r="G4173" s="636"/>
      <c r="H4173" s="636"/>
      <c r="I4173" s="73">
        <v>4</v>
      </c>
      <c r="J4173" s="228"/>
    </row>
    <row r="4174" spans="1:10">
      <c r="A4174" s="212">
        <v>3237</v>
      </c>
      <c r="B4174" s="216" t="s">
        <v>20</v>
      </c>
      <c r="C4174" s="29">
        <v>4799</v>
      </c>
      <c r="D4174" s="175">
        <v>1799</v>
      </c>
      <c r="F4174" s="175"/>
      <c r="G4174" s="175"/>
      <c r="H4174" s="175"/>
      <c r="I4174" s="34">
        <v>4</v>
      </c>
      <c r="J4174" s="26"/>
    </row>
    <row r="4175" spans="1:10">
      <c r="A4175" s="212">
        <v>3239</v>
      </c>
      <c r="B4175" s="216" t="s">
        <v>21</v>
      </c>
      <c r="C4175" s="29"/>
      <c r="D4175" s="175">
        <v>231</v>
      </c>
      <c r="F4175" s="175"/>
      <c r="G4175" s="175"/>
      <c r="H4175" s="175"/>
      <c r="I4175" s="34">
        <v>4</v>
      </c>
      <c r="J4175" s="26"/>
    </row>
    <row r="4176" spans="1:10" ht="28.5">
      <c r="A4176" s="210">
        <v>324</v>
      </c>
      <c r="B4176" s="211" t="s">
        <v>22</v>
      </c>
      <c r="C4176" s="30">
        <f t="shared" ref="C4176" si="4067">SUM(C4177)</f>
        <v>493</v>
      </c>
      <c r="D4176" s="30">
        <v>493</v>
      </c>
      <c r="F4176" s="30">
        <f t="shared" ref="F4176:H4176" si="4068">SUM(F4177)</f>
        <v>0</v>
      </c>
      <c r="G4176" s="30">
        <f t="shared" si="4068"/>
        <v>0</v>
      </c>
      <c r="H4176" s="30">
        <f t="shared" si="4068"/>
        <v>0</v>
      </c>
      <c r="I4176" s="34">
        <v>3</v>
      </c>
      <c r="J4176" s="26"/>
    </row>
    <row r="4177" spans="1:10" ht="28.5">
      <c r="A4177" s="212">
        <v>3241</v>
      </c>
      <c r="B4177" s="216" t="s">
        <v>22</v>
      </c>
      <c r="C4177" s="29">
        <v>493</v>
      </c>
      <c r="D4177" s="175">
        <v>493</v>
      </c>
      <c r="F4177" s="175"/>
      <c r="G4177" s="175"/>
      <c r="H4177" s="175"/>
      <c r="I4177" s="34">
        <v>4</v>
      </c>
      <c r="J4177" s="26"/>
    </row>
    <row r="4178" spans="1:10">
      <c r="A4178" s="210">
        <v>329</v>
      </c>
      <c r="B4178" s="211" t="s">
        <v>23</v>
      </c>
      <c r="C4178" s="30">
        <f t="shared" ref="C4178" si="4069">SUM(C4179:C4180)</f>
        <v>2654</v>
      </c>
      <c r="D4178" s="30">
        <v>2654</v>
      </c>
      <c r="F4178" s="30">
        <f t="shared" ref="F4178:G4178" si="4070">SUM(F4179:F4180)</f>
        <v>0</v>
      </c>
      <c r="G4178" s="30">
        <f t="shared" si="4070"/>
        <v>0</v>
      </c>
      <c r="H4178" s="30">
        <f t="shared" ref="H4178" si="4071">SUM(H4179:H4180)</f>
        <v>0</v>
      </c>
      <c r="I4178" s="34">
        <v>3</v>
      </c>
      <c r="J4178" s="26"/>
    </row>
    <row r="4179" spans="1:10">
      <c r="A4179" s="212">
        <v>3294</v>
      </c>
      <c r="B4179" s="216" t="s">
        <v>55</v>
      </c>
      <c r="C4179" s="29">
        <v>2654</v>
      </c>
      <c r="D4179" s="175">
        <v>2654</v>
      </c>
      <c r="F4179" s="175"/>
      <c r="G4179" s="175"/>
      <c r="H4179" s="175"/>
      <c r="I4179" s="34">
        <v>4</v>
      </c>
      <c r="J4179" s="26"/>
    </row>
    <row r="4180" spans="1:10">
      <c r="A4180" s="212">
        <v>3299</v>
      </c>
      <c r="B4180" s="216" t="s">
        <v>23</v>
      </c>
      <c r="C4180" s="29"/>
      <c r="D4180" s="175">
        <v>0</v>
      </c>
      <c r="F4180" s="175"/>
      <c r="G4180" s="175"/>
      <c r="H4180" s="175"/>
      <c r="I4180" s="34">
        <v>4</v>
      </c>
      <c r="J4180" s="26"/>
    </row>
    <row r="4181" spans="1:10" ht="28.5">
      <c r="A4181" s="208">
        <v>42</v>
      </c>
      <c r="B4181" s="209" t="s">
        <v>30</v>
      </c>
      <c r="C4181" s="182">
        <f t="shared" ref="C4181" si="4072">SUM(C4182+C4189)</f>
        <v>0</v>
      </c>
      <c r="D4181" s="32">
        <v>0</v>
      </c>
      <c r="F4181" s="32">
        <f t="shared" ref="F4181:G4181" si="4073">SUM(F4182+F4189)</f>
        <v>0</v>
      </c>
      <c r="G4181" s="32">
        <f t="shared" si="4073"/>
        <v>0</v>
      </c>
      <c r="H4181" s="32">
        <f t="shared" ref="H4181" si="4074">SUM(H4182+H4189)</f>
        <v>0</v>
      </c>
      <c r="I4181" s="34">
        <v>2</v>
      </c>
      <c r="J4181" s="26"/>
    </row>
    <row r="4182" spans="1:10">
      <c r="A4182" s="210">
        <v>422</v>
      </c>
      <c r="B4182" s="211" t="s">
        <v>57</v>
      </c>
      <c r="C4182" s="30">
        <f t="shared" ref="C4182" si="4075">SUM(C4183:C4188)</f>
        <v>0</v>
      </c>
      <c r="D4182" s="30">
        <v>0</v>
      </c>
      <c r="F4182" s="30">
        <f t="shared" ref="F4182:G4182" si="4076">SUM(F4183:F4188)</f>
        <v>0</v>
      </c>
      <c r="G4182" s="30">
        <f t="shared" si="4076"/>
        <v>0</v>
      </c>
      <c r="H4182" s="30">
        <f t="shared" ref="H4182" si="4077">SUM(H4183:H4188)</f>
        <v>0</v>
      </c>
      <c r="I4182" s="34">
        <v>3</v>
      </c>
      <c r="J4182" s="26"/>
    </row>
    <row r="4183" spans="1:10">
      <c r="A4183" s="212">
        <v>4221</v>
      </c>
      <c r="B4183" s="216" t="s">
        <v>65</v>
      </c>
      <c r="C4183" s="29"/>
      <c r="D4183" s="175">
        <v>0</v>
      </c>
      <c r="F4183" s="175"/>
      <c r="G4183" s="175"/>
      <c r="H4183" s="175"/>
      <c r="I4183" s="34">
        <v>4</v>
      </c>
      <c r="J4183" s="26"/>
    </row>
    <row r="4184" spans="1:10">
      <c r="A4184" s="212">
        <v>4222</v>
      </c>
      <c r="B4184" s="216" t="s">
        <v>73</v>
      </c>
      <c r="C4184" s="29"/>
      <c r="D4184" s="175">
        <v>0</v>
      </c>
      <c r="F4184" s="175"/>
      <c r="G4184" s="175"/>
      <c r="H4184" s="175"/>
      <c r="I4184" s="34">
        <v>4</v>
      </c>
      <c r="J4184" s="26"/>
    </row>
    <row r="4185" spans="1:10">
      <c r="A4185" s="212">
        <v>4223</v>
      </c>
      <c r="B4185" s="216" t="s">
        <v>86</v>
      </c>
      <c r="C4185" s="29"/>
      <c r="D4185" s="175">
        <v>0</v>
      </c>
      <c r="F4185" s="175"/>
      <c r="G4185" s="175"/>
      <c r="H4185" s="175"/>
      <c r="I4185" s="34">
        <v>4</v>
      </c>
      <c r="J4185" s="26"/>
    </row>
    <row r="4186" spans="1:10">
      <c r="A4186" s="212">
        <v>4224</v>
      </c>
      <c r="B4186" s="216" t="s">
        <v>58</v>
      </c>
      <c r="C4186" s="29"/>
      <c r="D4186" s="175">
        <v>0</v>
      </c>
      <c r="F4186" s="175"/>
      <c r="G4186" s="175"/>
      <c r="H4186" s="175"/>
      <c r="I4186" s="34">
        <v>4</v>
      </c>
      <c r="J4186" s="26"/>
    </row>
    <row r="4187" spans="1:10">
      <c r="A4187" s="212">
        <v>4225</v>
      </c>
      <c r="B4187" s="216" t="s">
        <v>87</v>
      </c>
      <c r="C4187" s="29"/>
      <c r="D4187" s="175">
        <v>0</v>
      </c>
      <c r="F4187" s="175"/>
      <c r="G4187" s="175"/>
      <c r="H4187" s="175"/>
      <c r="I4187" s="34">
        <v>4</v>
      </c>
      <c r="J4187" s="26"/>
    </row>
    <row r="4188" spans="1:10">
      <c r="A4188" s="212">
        <v>4227</v>
      </c>
      <c r="B4188" s="216" t="s">
        <v>88</v>
      </c>
      <c r="C4188" s="29"/>
      <c r="D4188" s="175">
        <v>0</v>
      </c>
      <c r="F4188" s="175"/>
      <c r="G4188" s="175"/>
      <c r="H4188" s="175"/>
      <c r="I4188" s="34">
        <v>4</v>
      </c>
      <c r="J4188" s="26"/>
    </row>
    <row r="4189" spans="1:10" ht="28.5">
      <c r="A4189" s="210">
        <v>424</v>
      </c>
      <c r="B4189" s="211" t="s">
        <v>138</v>
      </c>
      <c r="C4189" s="30">
        <f t="shared" ref="C4189" si="4078">SUM(C4190)</f>
        <v>0</v>
      </c>
      <c r="D4189" s="30">
        <v>0</v>
      </c>
      <c r="F4189" s="30">
        <f t="shared" ref="F4189:H4189" si="4079">SUM(F4190)</f>
        <v>0</v>
      </c>
      <c r="G4189" s="30">
        <f t="shared" si="4079"/>
        <v>0</v>
      </c>
      <c r="H4189" s="30">
        <f t="shared" si="4079"/>
        <v>0</v>
      </c>
      <c r="I4189" s="34">
        <v>3</v>
      </c>
      <c r="J4189" s="26"/>
    </row>
    <row r="4190" spans="1:10">
      <c r="A4190" s="212">
        <v>4241</v>
      </c>
      <c r="B4190" s="216" t="s">
        <v>139</v>
      </c>
      <c r="C4190" s="29"/>
      <c r="D4190" s="175">
        <v>0</v>
      </c>
      <c r="F4190" s="175"/>
      <c r="G4190" s="175"/>
      <c r="H4190" s="175"/>
      <c r="I4190" s="34">
        <v>4</v>
      </c>
      <c r="J4190" s="26"/>
    </row>
    <row r="4191" spans="1:10" ht="28.5">
      <c r="A4191" s="208">
        <v>45</v>
      </c>
      <c r="B4191" s="209" t="s">
        <v>74</v>
      </c>
      <c r="C4191" s="182">
        <f t="shared" ref="C4191" si="4080">SUM(C4192+C4194)</f>
        <v>0</v>
      </c>
      <c r="D4191" s="32">
        <v>0</v>
      </c>
      <c r="F4191" s="32">
        <f t="shared" ref="F4191:G4191" si="4081">SUM(F4192+F4194)</f>
        <v>0</v>
      </c>
      <c r="G4191" s="32">
        <f t="shared" si="4081"/>
        <v>0</v>
      </c>
      <c r="H4191" s="32">
        <f t="shared" ref="H4191" si="4082">SUM(H4192+H4194)</f>
        <v>0</v>
      </c>
      <c r="I4191" s="34">
        <v>2</v>
      </c>
      <c r="J4191" s="26"/>
    </row>
    <row r="4192" spans="1:10">
      <c r="A4192" s="210">
        <v>451</v>
      </c>
      <c r="B4192" s="211" t="s">
        <v>75</v>
      </c>
      <c r="C4192" s="30">
        <f t="shared" ref="C4192" si="4083">SUM(C4193)</f>
        <v>0</v>
      </c>
      <c r="D4192" s="30">
        <v>0</v>
      </c>
      <c r="F4192" s="30">
        <f t="shared" ref="F4192:H4192" si="4084">SUM(F4193)</f>
        <v>0</v>
      </c>
      <c r="G4192" s="30">
        <f t="shared" si="4084"/>
        <v>0</v>
      </c>
      <c r="H4192" s="30">
        <f t="shared" si="4084"/>
        <v>0</v>
      </c>
      <c r="I4192" s="34">
        <v>3</v>
      </c>
      <c r="J4192" s="26"/>
    </row>
    <row r="4193" spans="1:10">
      <c r="A4193" s="212">
        <v>4511</v>
      </c>
      <c r="B4193" s="216" t="s">
        <v>75</v>
      </c>
      <c r="C4193" s="29"/>
      <c r="D4193" s="175">
        <v>0</v>
      </c>
      <c r="F4193" s="175"/>
      <c r="G4193" s="175"/>
      <c r="H4193" s="175"/>
      <c r="I4193" s="34">
        <v>4</v>
      </c>
      <c r="J4193" s="26"/>
    </row>
    <row r="4194" spans="1:10">
      <c r="A4194" s="210">
        <v>452</v>
      </c>
      <c r="B4194" s="211" t="s">
        <v>89</v>
      </c>
      <c r="C4194" s="30">
        <f t="shared" ref="C4194" si="4085">SUM(C4195)</f>
        <v>0</v>
      </c>
      <c r="D4194" s="30">
        <v>0</v>
      </c>
      <c r="F4194" s="30">
        <f t="shared" ref="F4194:H4194" si="4086">SUM(F4195)</f>
        <v>0</v>
      </c>
      <c r="G4194" s="30">
        <f t="shared" si="4086"/>
        <v>0</v>
      </c>
      <c r="H4194" s="30">
        <f t="shared" si="4086"/>
        <v>0</v>
      </c>
      <c r="I4194" s="34">
        <v>3</v>
      </c>
      <c r="J4194" s="26"/>
    </row>
    <row r="4195" spans="1:10">
      <c r="A4195" s="212">
        <v>4521</v>
      </c>
      <c r="B4195" s="216" t="s">
        <v>89</v>
      </c>
      <c r="C4195" s="29"/>
      <c r="D4195" s="175">
        <v>0</v>
      </c>
      <c r="F4195" s="175"/>
      <c r="G4195" s="175"/>
      <c r="H4195" s="175"/>
      <c r="I4195" s="34">
        <v>4</v>
      </c>
      <c r="J4195" s="26"/>
    </row>
    <row r="4196" spans="1:10" ht="28.5">
      <c r="A4196" s="206">
        <v>71</v>
      </c>
      <c r="B4196" s="207" t="s">
        <v>349</v>
      </c>
      <c r="C4196" s="31">
        <f t="shared" ref="C4196:C4198" si="4087">SUM(C4197)</f>
        <v>0</v>
      </c>
      <c r="D4196" s="31">
        <v>0</v>
      </c>
      <c r="F4196" s="31">
        <f t="shared" ref="F4196:H4198" si="4088">SUM(F4197)</f>
        <v>0</v>
      </c>
      <c r="G4196" s="31">
        <f t="shared" si="4088"/>
        <v>0</v>
      </c>
      <c r="H4196" s="31">
        <f t="shared" si="4088"/>
        <v>0</v>
      </c>
      <c r="I4196" s="34" t="s">
        <v>145</v>
      </c>
      <c r="J4196" s="26"/>
    </row>
    <row r="4197" spans="1:10" ht="28.5">
      <c r="A4197" s="208">
        <v>42</v>
      </c>
      <c r="B4197" s="209" t="s">
        <v>30</v>
      </c>
      <c r="C4197" s="182">
        <f t="shared" si="4087"/>
        <v>0</v>
      </c>
      <c r="D4197" s="32">
        <v>0</v>
      </c>
      <c r="F4197" s="32">
        <f t="shared" si="4088"/>
        <v>0</v>
      </c>
      <c r="G4197" s="32">
        <f t="shared" si="4088"/>
        <v>0</v>
      </c>
      <c r="H4197" s="32">
        <f t="shared" si="4088"/>
        <v>0</v>
      </c>
      <c r="I4197" s="34">
        <v>2</v>
      </c>
      <c r="J4197" s="26"/>
    </row>
    <row r="4198" spans="1:10">
      <c r="A4198" s="210">
        <v>422</v>
      </c>
      <c r="B4198" s="211" t="s">
        <v>57</v>
      </c>
      <c r="C4198" s="30">
        <f t="shared" si="4087"/>
        <v>0</v>
      </c>
      <c r="D4198" s="30">
        <v>0</v>
      </c>
      <c r="F4198" s="30">
        <f t="shared" si="4088"/>
        <v>0</v>
      </c>
      <c r="G4198" s="30">
        <f t="shared" si="4088"/>
        <v>0</v>
      </c>
      <c r="H4198" s="30">
        <f t="shared" si="4088"/>
        <v>0</v>
      </c>
      <c r="I4198" s="34">
        <v>3</v>
      </c>
      <c r="J4198" s="26"/>
    </row>
    <row r="4199" spans="1:10">
      <c r="A4199" s="212">
        <v>4224</v>
      </c>
      <c r="B4199" s="216" t="s">
        <v>58</v>
      </c>
      <c r="C4199" s="29"/>
      <c r="D4199" s="175">
        <v>0</v>
      </c>
      <c r="F4199" s="175"/>
      <c r="G4199" s="175"/>
      <c r="H4199" s="175"/>
      <c r="I4199" s="34">
        <v>4</v>
      </c>
      <c r="J4199" s="26"/>
    </row>
    <row r="4200" spans="1:10" ht="28.5">
      <c r="A4200" s="203" t="s">
        <v>270</v>
      </c>
      <c r="B4200" s="204" t="s">
        <v>204</v>
      </c>
      <c r="C4200" s="205">
        <f t="shared" ref="C4200" si="4089">SUM(C4201+C4221)</f>
        <v>0</v>
      </c>
      <c r="D4200" s="205">
        <v>0</v>
      </c>
      <c r="F4200" s="205">
        <f t="shared" ref="F4200:G4200" si="4090">SUM(F4201+F4221)</f>
        <v>0</v>
      </c>
      <c r="G4200" s="205">
        <f t="shared" si="4090"/>
        <v>0</v>
      </c>
      <c r="H4200" s="205">
        <f t="shared" ref="H4200" si="4091">SUM(H4201+H4221)</f>
        <v>0</v>
      </c>
      <c r="I4200" s="34" t="s">
        <v>8</v>
      </c>
      <c r="J4200" s="26"/>
    </row>
    <row r="4201" spans="1:10">
      <c r="A4201" s="206">
        <v>12</v>
      </c>
      <c r="B4201" s="207" t="s">
        <v>61</v>
      </c>
      <c r="C4201" s="31">
        <f t="shared" ref="C4201" si="4092">SUM(C4202+C4205+C4217)</f>
        <v>0</v>
      </c>
      <c r="D4201" s="31">
        <v>0</v>
      </c>
      <c r="F4201" s="31">
        <f t="shared" ref="F4201:G4201" si="4093">SUM(F4202+F4205+F4217)</f>
        <v>0</v>
      </c>
      <c r="G4201" s="31">
        <f t="shared" si="4093"/>
        <v>0</v>
      </c>
      <c r="H4201" s="31">
        <f t="shared" ref="H4201" si="4094">SUM(H4202+H4205+H4217)</f>
        <v>0</v>
      </c>
      <c r="I4201" s="34" t="s">
        <v>62</v>
      </c>
      <c r="J4201" s="26"/>
    </row>
    <row r="4202" spans="1:10">
      <c r="A4202" s="208">
        <v>31</v>
      </c>
      <c r="B4202" s="209" t="s">
        <v>44</v>
      </c>
      <c r="C4202" s="182">
        <f t="shared" ref="C4202:C4203" si="4095">SUM(C4203)</f>
        <v>0</v>
      </c>
      <c r="D4202" s="32">
        <v>0</v>
      </c>
      <c r="F4202" s="32">
        <f t="shared" ref="F4202:H4203" si="4096">SUM(F4203)</f>
        <v>0</v>
      </c>
      <c r="G4202" s="32">
        <f t="shared" si="4096"/>
        <v>0</v>
      </c>
      <c r="H4202" s="32">
        <f t="shared" si="4096"/>
        <v>0</v>
      </c>
      <c r="I4202" s="34">
        <v>2</v>
      </c>
      <c r="J4202" s="26"/>
    </row>
    <row r="4203" spans="1:10">
      <c r="A4203" s="210">
        <v>311</v>
      </c>
      <c r="B4203" s="211" t="s">
        <v>45</v>
      </c>
      <c r="C4203" s="30">
        <f t="shared" si="4095"/>
        <v>0</v>
      </c>
      <c r="D4203" s="30">
        <v>0</v>
      </c>
      <c r="F4203" s="30">
        <f t="shared" si="4096"/>
        <v>0</v>
      </c>
      <c r="G4203" s="30">
        <f t="shared" si="4096"/>
        <v>0</v>
      </c>
      <c r="H4203" s="30">
        <f t="shared" si="4096"/>
        <v>0</v>
      </c>
      <c r="I4203" s="34">
        <v>3</v>
      </c>
      <c r="J4203" s="26"/>
    </row>
    <row r="4204" spans="1:10">
      <c r="A4204" s="212">
        <v>3111</v>
      </c>
      <c r="B4204" s="216" t="s">
        <v>46</v>
      </c>
      <c r="C4204" s="29"/>
      <c r="D4204" s="175">
        <v>0</v>
      </c>
      <c r="F4204" s="175"/>
      <c r="G4204" s="175"/>
      <c r="H4204" s="175"/>
      <c r="I4204" s="34">
        <v>4</v>
      </c>
      <c r="J4204" s="26"/>
    </row>
    <row r="4205" spans="1:10">
      <c r="A4205" s="208">
        <v>32</v>
      </c>
      <c r="B4205" s="209" t="s">
        <v>16</v>
      </c>
      <c r="C4205" s="182">
        <f t="shared" ref="C4205" si="4097">SUM(C4206+C4209+C4213+C4215)</f>
        <v>0</v>
      </c>
      <c r="D4205" s="32">
        <v>0</v>
      </c>
      <c r="F4205" s="32">
        <f t="shared" ref="F4205:G4205" si="4098">SUM(F4206+F4209+F4213+F4215)</f>
        <v>0</v>
      </c>
      <c r="G4205" s="32">
        <f t="shared" si="4098"/>
        <v>0</v>
      </c>
      <c r="H4205" s="32">
        <f t="shared" ref="H4205" si="4099">SUM(H4206+H4209+H4213+H4215)</f>
        <v>0</v>
      </c>
      <c r="I4205" s="34">
        <v>2</v>
      </c>
      <c r="J4205" s="26"/>
    </row>
    <row r="4206" spans="1:10">
      <c r="A4206" s="210">
        <v>321</v>
      </c>
      <c r="B4206" s="211" t="s">
        <v>27</v>
      </c>
      <c r="C4206" s="30">
        <f t="shared" ref="C4206" si="4100">SUM(C4207:C4208)</f>
        <v>0</v>
      </c>
      <c r="D4206" s="30">
        <v>0</v>
      </c>
      <c r="F4206" s="30">
        <f t="shared" ref="F4206:G4206" si="4101">SUM(F4207:F4208)</f>
        <v>0</v>
      </c>
      <c r="G4206" s="30">
        <f t="shared" si="4101"/>
        <v>0</v>
      </c>
      <c r="H4206" s="30">
        <f t="shared" ref="H4206" si="4102">SUM(H4207:H4208)</f>
        <v>0</v>
      </c>
      <c r="I4206" s="34">
        <v>3</v>
      </c>
      <c r="J4206" s="26"/>
    </row>
    <row r="4207" spans="1:10">
      <c r="A4207" s="212">
        <v>3211</v>
      </c>
      <c r="B4207" s="216" t="s">
        <v>28</v>
      </c>
      <c r="C4207" s="29"/>
      <c r="D4207" s="175">
        <v>0</v>
      </c>
      <c r="F4207" s="175"/>
      <c r="G4207" s="175"/>
      <c r="H4207" s="175"/>
      <c r="I4207" s="34">
        <v>4</v>
      </c>
      <c r="J4207" s="26"/>
    </row>
    <row r="4208" spans="1:10">
      <c r="A4208" s="212">
        <v>3213</v>
      </c>
      <c r="B4208" s="216" t="s">
        <v>54</v>
      </c>
      <c r="C4208" s="29"/>
      <c r="D4208" s="175">
        <v>0</v>
      </c>
      <c r="F4208" s="175"/>
      <c r="G4208" s="175"/>
      <c r="H4208" s="175"/>
      <c r="I4208" s="34">
        <v>4</v>
      </c>
      <c r="J4208" s="26"/>
    </row>
    <row r="4209" spans="1:10">
      <c r="A4209" s="210">
        <v>323</v>
      </c>
      <c r="B4209" s="211" t="s">
        <v>17</v>
      </c>
      <c r="C4209" s="30">
        <f t="shared" ref="C4209" si="4103">SUM(C4210:C4212)</f>
        <v>0</v>
      </c>
      <c r="D4209" s="30">
        <v>0</v>
      </c>
      <c r="F4209" s="30">
        <f t="shared" ref="F4209:G4209" si="4104">SUM(F4210:F4212)</f>
        <v>0</v>
      </c>
      <c r="G4209" s="30">
        <f t="shared" si="4104"/>
        <v>0</v>
      </c>
      <c r="H4209" s="30">
        <f t="shared" ref="H4209" si="4105">SUM(H4210:H4212)</f>
        <v>0</v>
      </c>
      <c r="I4209" s="34">
        <v>3</v>
      </c>
      <c r="J4209" s="26"/>
    </row>
    <row r="4210" spans="1:10">
      <c r="A4210" s="212">
        <v>3233</v>
      </c>
      <c r="B4210" s="216" t="s">
        <v>19</v>
      </c>
      <c r="C4210" s="29"/>
      <c r="D4210" s="175">
        <v>0</v>
      </c>
      <c r="F4210" s="175"/>
      <c r="G4210" s="175"/>
      <c r="H4210" s="175"/>
      <c r="I4210" s="34">
        <v>4</v>
      </c>
      <c r="J4210" s="26"/>
    </row>
    <row r="4211" spans="1:10">
      <c r="A4211" s="212">
        <v>3237</v>
      </c>
      <c r="B4211" s="216" t="s">
        <v>20</v>
      </c>
      <c r="C4211" s="29"/>
      <c r="D4211" s="175">
        <v>0</v>
      </c>
      <c r="F4211" s="175"/>
      <c r="G4211" s="175"/>
      <c r="H4211" s="175"/>
      <c r="I4211" s="34">
        <v>4</v>
      </c>
      <c r="J4211" s="26"/>
    </row>
    <row r="4212" spans="1:10">
      <c r="A4212" s="212">
        <v>3239</v>
      </c>
      <c r="B4212" s="216" t="s">
        <v>21</v>
      </c>
      <c r="C4212" s="29"/>
      <c r="D4212" s="175">
        <v>0</v>
      </c>
      <c r="F4212" s="175"/>
      <c r="G4212" s="175"/>
      <c r="H4212" s="175"/>
      <c r="I4212" s="34">
        <v>4</v>
      </c>
      <c r="J4212" s="26"/>
    </row>
    <row r="4213" spans="1:10" ht="28.5">
      <c r="A4213" s="210">
        <v>324</v>
      </c>
      <c r="B4213" s="211" t="s">
        <v>22</v>
      </c>
      <c r="C4213" s="30">
        <f t="shared" ref="C4213" si="4106">SUM(C4214)</f>
        <v>0</v>
      </c>
      <c r="D4213" s="30">
        <v>0</v>
      </c>
      <c r="F4213" s="30">
        <f t="shared" ref="F4213:H4213" si="4107">SUM(F4214)</f>
        <v>0</v>
      </c>
      <c r="G4213" s="30">
        <f t="shared" si="4107"/>
        <v>0</v>
      </c>
      <c r="H4213" s="30">
        <f t="shared" si="4107"/>
        <v>0</v>
      </c>
      <c r="I4213" s="34">
        <v>3</v>
      </c>
      <c r="J4213" s="26"/>
    </row>
    <row r="4214" spans="1:10" ht="28.5">
      <c r="A4214" s="212">
        <v>3241</v>
      </c>
      <c r="B4214" s="216" t="s">
        <v>22</v>
      </c>
      <c r="C4214" s="29"/>
      <c r="D4214" s="175">
        <v>0</v>
      </c>
      <c r="F4214" s="175"/>
      <c r="G4214" s="175"/>
      <c r="H4214" s="175"/>
      <c r="I4214" s="34">
        <v>4</v>
      </c>
      <c r="J4214" s="26"/>
    </row>
    <row r="4215" spans="1:10">
      <c r="A4215" s="210">
        <v>329</v>
      </c>
      <c r="B4215" s="211" t="s">
        <v>23</v>
      </c>
      <c r="C4215" s="30">
        <f t="shared" ref="C4215" si="4108">SUM(C4216)</f>
        <v>0</v>
      </c>
      <c r="D4215" s="30">
        <v>0</v>
      </c>
      <c r="F4215" s="30">
        <f t="shared" ref="F4215:H4215" si="4109">SUM(F4216)</f>
        <v>0</v>
      </c>
      <c r="G4215" s="30">
        <f t="shared" si="4109"/>
        <v>0</v>
      </c>
      <c r="H4215" s="30">
        <f t="shared" si="4109"/>
        <v>0</v>
      </c>
      <c r="I4215" s="34">
        <v>3</v>
      </c>
      <c r="J4215" s="26"/>
    </row>
    <row r="4216" spans="1:10">
      <c r="A4216" s="212">
        <v>3299</v>
      </c>
      <c r="B4216" s="216" t="s">
        <v>23</v>
      </c>
      <c r="C4216" s="29"/>
      <c r="D4216" s="175">
        <v>0</v>
      </c>
      <c r="F4216" s="175"/>
      <c r="G4216" s="175"/>
      <c r="H4216" s="175"/>
      <c r="I4216" s="34">
        <v>4</v>
      </c>
      <c r="J4216" s="26"/>
    </row>
    <row r="4217" spans="1:10" ht="28.5">
      <c r="A4217" s="208">
        <v>42</v>
      </c>
      <c r="B4217" s="209" t="s">
        <v>30</v>
      </c>
      <c r="C4217" s="182">
        <f t="shared" ref="C4217" si="4110">SUM(C4218)</f>
        <v>0</v>
      </c>
      <c r="D4217" s="32">
        <v>0</v>
      </c>
      <c r="F4217" s="32">
        <f t="shared" ref="F4217:H4217" si="4111">SUM(F4218)</f>
        <v>0</v>
      </c>
      <c r="G4217" s="32">
        <f t="shared" si="4111"/>
        <v>0</v>
      </c>
      <c r="H4217" s="32">
        <f t="shared" si="4111"/>
        <v>0</v>
      </c>
      <c r="I4217" s="34">
        <v>2</v>
      </c>
      <c r="J4217" s="26"/>
    </row>
    <row r="4218" spans="1:10">
      <c r="A4218" s="210">
        <v>422</v>
      </c>
      <c r="B4218" s="211" t="s">
        <v>57</v>
      </c>
      <c r="C4218" s="30">
        <f t="shared" ref="C4218" si="4112">SUM(C4219:C4220)</f>
        <v>0</v>
      </c>
      <c r="D4218" s="30">
        <v>0</v>
      </c>
      <c r="F4218" s="30">
        <f t="shared" ref="F4218:G4218" si="4113">SUM(F4219:F4220)</f>
        <v>0</v>
      </c>
      <c r="G4218" s="30">
        <f t="shared" si="4113"/>
        <v>0</v>
      </c>
      <c r="H4218" s="30">
        <f t="shared" ref="H4218" si="4114">SUM(H4219:H4220)</f>
        <v>0</v>
      </c>
      <c r="I4218" s="34">
        <v>3</v>
      </c>
      <c r="J4218" s="26"/>
    </row>
    <row r="4219" spans="1:10">
      <c r="A4219" s="212">
        <v>4221</v>
      </c>
      <c r="B4219" s="216" t="s">
        <v>65</v>
      </c>
      <c r="C4219" s="29"/>
      <c r="D4219" s="175">
        <v>0</v>
      </c>
      <c r="F4219" s="175"/>
      <c r="G4219" s="175"/>
      <c r="H4219" s="175"/>
      <c r="I4219" s="34">
        <v>4</v>
      </c>
      <c r="J4219" s="26"/>
    </row>
    <row r="4220" spans="1:10">
      <c r="A4220" s="212">
        <v>4224</v>
      </c>
      <c r="B4220" s="216" t="s">
        <v>58</v>
      </c>
      <c r="C4220" s="29">
        <v>0</v>
      </c>
      <c r="D4220" s="175">
        <v>0</v>
      </c>
      <c r="F4220" s="175"/>
      <c r="G4220" s="175"/>
      <c r="H4220" s="175"/>
      <c r="I4220" s="34">
        <v>4</v>
      </c>
      <c r="J4220" s="26"/>
    </row>
    <row r="4221" spans="1:10">
      <c r="A4221" s="206">
        <v>561</v>
      </c>
      <c r="B4221" s="207" t="s">
        <v>76</v>
      </c>
      <c r="C4221" s="31">
        <f t="shared" ref="C4221" si="4115">SUM(C4222+C4225+C4237)</f>
        <v>0</v>
      </c>
      <c r="D4221" s="31">
        <v>0</v>
      </c>
      <c r="F4221" s="31">
        <f t="shared" ref="F4221:G4221" si="4116">SUM(F4222+F4225+F4237)</f>
        <v>0</v>
      </c>
      <c r="G4221" s="31">
        <f t="shared" si="4116"/>
        <v>0</v>
      </c>
      <c r="H4221" s="31">
        <f t="shared" ref="H4221" si="4117">SUM(H4222+H4225+H4237)</f>
        <v>0</v>
      </c>
      <c r="I4221" s="34" t="s">
        <v>77</v>
      </c>
      <c r="J4221" s="26"/>
    </row>
    <row r="4222" spans="1:10">
      <c r="A4222" s="208">
        <v>31</v>
      </c>
      <c r="B4222" s="209" t="s">
        <v>44</v>
      </c>
      <c r="C4222" s="182">
        <f t="shared" ref="C4222:C4223" si="4118">SUM(C4223)</f>
        <v>0</v>
      </c>
      <c r="D4222" s="32">
        <v>0</v>
      </c>
      <c r="F4222" s="32">
        <f t="shared" ref="F4222:H4223" si="4119">SUM(F4223)</f>
        <v>0</v>
      </c>
      <c r="G4222" s="32">
        <f t="shared" si="4119"/>
        <v>0</v>
      </c>
      <c r="H4222" s="32">
        <f t="shared" si="4119"/>
        <v>0</v>
      </c>
      <c r="I4222" s="34">
        <v>2</v>
      </c>
      <c r="J4222" s="26"/>
    </row>
    <row r="4223" spans="1:10">
      <c r="A4223" s="210">
        <v>311</v>
      </c>
      <c r="B4223" s="211" t="s">
        <v>45</v>
      </c>
      <c r="C4223" s="30">
        <f t="shared" si="4118"/>
        <v>0</v>
      </c>
      <c r="D4223" s="30">
        <v>0</v>
      </c>
      <c r="F4223" s="30">
        <f t="shared" si="4119"/>
        <v>0</v>
      </c>
      <c r="G4223" s="30">
        <f t="shared" si="4119"/>
        <v>0</v>
      </c>
      <c r="H4223" s="30">
        <f t="shared" si="4119"/>
        <v>0</v>
      </c>
      <c r="I4223" s="34">
        <v>3</v>
      </c>
      <c r="J4223" s="26"/>
    </row>
    <row r="4224" spans="1:10">
      <c r="A4224" s="212">
        <v>3111</v>
      </c>
      <c r="B4224" s="216" t="s">
        <v>46</v>
      </c>
      <c r="C4224" s="29"/>
      <c r="D4224" s="175">
        <v>0</v>
      </c>
      <c r="F4224" s="175"/>
      <c r="G4224" s="175"/>
      <c r="H4224" s="175"/>
      <c r="I4224" s="34">
        <v>4</v>
      </c>
      <c r="J4224" s="26"/>
    </row>
    <row r="4225" spans="1:10">
      <c r="A4225" s="208">
        <v>32</v>
      </c>
      <c r="B4225" s="209" t="s">
        <v>16</v>
      </c>
      <c r="C4225" s="182">
        <f t="shared" ref="C4225" si="4120">SUM(C4226+C4229+C4233+C4235)</f>
        <v>0</v>
      </c>
      <c r="D4225" s="32">
        <v>0</v>
      </c>
      <c r="F4225" s="32">
        <f t="shared" ref="F4225:G4225" si="4121">SUM(F4226+F4229+F4233+F4235)</f>
        <v>0</v>
      </c>
      <c r="G4225" s="32">
        <f t="shared" si="4121"/>
        <v>0</v>
      </c>
      <c r="H4225" s="32">
        <f t="shared" ref="H4225" si="4122">SUM(H4226+H4229+H4233+H4235)</f>
        <v>0</v>
      </c>
      <c r="I4225" s="34">
        <v>2</v>
      </c>
      <c r="J4225" s="26"/>
    </row>
    <row r="4226" spans="1:10">
      <c r="A4226" s="210">
        <v>321</v>
      </c>
      <c r="B4226" s="211" t="s">
        <v>27</v>
      </c>
      <c r="C4226" s="30">
        <f t="shared" ref="C4226" si="4123">SUM(C4227:C4228)</f>
        <v>0</v>
      </c>
      <c r="D4226" s="30">
        <v>0</v>
      </c>
      <c r="F4226" s="30">
        <f t="shared" ref="F4226:G4226" si="4124">SUM(F4227:F4228)</f>
        <v>0</v>
      </c>
      <c r="G4226" s="30">
        <f t="shared" si="4124"/>
        <v>0</v>
      </c>
      <c r="H4226" s="30">
        <f t="shared" ref="H4226" si="4125">SUM(H4227:H4228)</f>
        <v>0</v>
      </c>
      <c r="I4226" s="34">
        <v>3</v>
      </c>
      <c r="J4226" s="26"/>
    </row>
    <row r="4227" spans="1:10">
      <c r="A4227" s="212">
        <v>3211</v>
      </c>
      <c r="B4227" s="216" t="s">
        <v>28</v>
      </c>
      <c r="C4227" s="29"/>
      <c r="D4227" s="175">
        <v>0</v>
      </c>
      <c r="F4227" s="175"/>
      <c r="G4227" s="175"/>
      <c r="H4227" s="175"/>
      <c r="I4227" s="34">
        <v>4</v>
      </c>
      <c r="J4227" s="26"/>
    </row>
    <row r="4228" spans="1:10">
      <c r="A4228" s="212">
        <v>3213</v>
      </c>
      <c r="B4228" s="216" t="s">
        <v>54</v>
      </c>
      <c r="C4228" s="29"/>
      <c r="D4228" s="175">
        <v>0</v>
      </c>
      <c r="F4228" s="175"/>
      <c r="G4228" s="175"/>
      <c r="H4228" s="175"/>
      <c r="I4228" s="34">
        <v>4</v>
      </c>
      <c r="J4228" s="26"/>
    </row>
    <row r="4229" spans="1:10">
      <c r="A4229" s="210">
        <v>323</v>
      </c>
      <c r="B4229" s="211" t="s">
        <v>17</v>
      </c>
      <c r="C4229" s="30">
        <f t="shared" ref="C4229" si="4126">SUM(C4230:C4232)</f>
        <v>0</v>
      </c>
      <c r="D4229" s="30">
        <v>0</v>
      </c>
      <c r="F4229" s="30">
        <f t="shared" ref="F4229:G4229" si="4127">SUM(F4230:F4232)</f>
        <v>0</v>
      </c>
      <c r="G4229" s="30">
        <f t="shared" si="4127"/>
        <v>0</v>
      </c>
      <c r="H4229" s="30">
        <f t="shared" ref="H4229" si="4128">SUM(H4230:H4232)</f>
        <v>0</v>
      </c>
      <c r="I4229" s="34">
        <v>3</v>
      </c>
      <c r="J4229" s="26"/>
    </row>
    <row r="4230" spans="1:10">
      <c r="A4230" s="212">
        <v>3233</v>
      </c>
      <c r="B4230" s="216" t="s">
        <v>19</v>
      </c>
      <c r="C4230" s="29"/>
      <c r="D4230" s="175">
        <v>0</v>
      </c>
      <c r="F4230" s="175"/>
      <c r="G4230" s="175"/>
      <c r="H4230" s="175"/>
      <c r="I4230" s="34">
        <v>4</v>
      </c>
      <c r="J4230" s="26"/>
    </row>
    <row r="4231" spans="1:10">
      <c r="A4231" s="212">
        <v>3237</v>
      </c>
      <c r="B4231" s="216" t="s">
        <v>20</v>
      </c>
      <c r="C4231" s="29"/>
      <c r="D4231" s="175">
        <v>0</v>
      </c>
      <c r="F4231" s="175"/>
      <c r="G4231" s="175"/>
      <c r="H4231" s="175"/>
      <c r="I4231" s="34">
        <v>4</v>
      </c>
      <c r="J4231" s="26"/>
    </row>
    <row r="4232" spans="1:10">
      <c r="A4232" s="212">
        <v>3239</v>
      </c>
      <c r="B4232" s="216" t="s">
        <v>21</v>
      </c>
      <c r="C4232" s="29"/>
      <c r="D4232" s="175">
        <v>0</v>
      </c>
      <c r="F4232" s="175"/>
      <c r="G4232" s="175"/>
      <c r="H4232" s="175"/>
      <c r="I4232" s="34">
        <v>4</v>
      </c>
      <c r="J4232" s="26"/>
    </row>
    <row r="4233" spans="1:10" ht="28.5">
      <c r="A4233" s="210">
        <v>324</v>
      </c>
      <c r="B4233" s="211" t="s">
        <v>22</v>
      </c>
      <c r="C4233" s="30">
        <f t="shared" ref="C4233" si="4129">SUM(C4234)</f>
        <v>0</v>
      </c>
      <c r="D4233" s="30">
        <v>0</v>
      </c>
      <c r="F4233" s="30">
        <f t="shared" ref="F4233:H4233" si="4130">SUM(F4234)</f>
        <v>0</v>
      </c>
      <c r="G4233" s="30">
        <f t="shared" si="4130"/>
        <v>0</v>
      </c>
      <c r="H4233" s="30">
        <f t="shared" si="4130"/>
        <v>0</v>
      </c>
      <c r="I4233" s="34">
        <v>3</v>
      </c>
      <c r="J4233" s="26"/>
    </row>
    <row r="4234" spans="1:10" ht="28.5">
      <c r="A4234" s="212">
        <v>3241</v>
      </c>
      <c r="B4234" s="216" t="s">
        <v>22</v>
      </c>
      <c r="C4234" s="29"/>
      <c r="D4234" s="175">
        <v>0</v>
      </c>
      <c r="F4234" s="175"/>
      <c r="G4234" s="175"/>
      <c r="H4234" s="175"/>
      <c r="I4234" s="34">
        <v>4</v>
      </c>
      <c r="J4234" s="26"/>
    </row>
    <row r="4235" spans="1:10">
      <c r="A4235" s="210">
        <v>329</v>
      </c>
      <c r="B4235" s="211" t="s">
        <v>23</v>
      </c>
      <c r="C4235" s="30">
        <f t="shared" ref="C4235" si="4131">SUM(C4236)</f>
        <v>0</v>
      </c>
      <c r="D4235" s="30">
        <v>0</v>
      </c>
      <c r="F4235" s="30">
        <f t="shared" ref="F4235:H4235" si="4132">SUM(F4236)</f>
        <v>0</v>
      </c>
      <c r="G4235" s="30">
        <f t="shared" si="4132"/>
        <v>0</v>
      </c>
      <c r="H4235" s="30">
        <f t="shared" si="4132"/>
        <v>0</v>
      </c>
      <c r="I4235" s="34">
        <v>3</v>
      </c>
      <c r="J4235" s="26"/>
    </row>
    <row r="4236" spans="1:10">
      <c r="A4236" s="212">
        <v>3299</v>
      </c>
      <c r="B4236" s="216" t="s">
        <v>23</v>
      </c>
      <c r="C4236" s="29"/>
      <c r="D4236" s="175">
        <v>0</v>
      </c>
      <c r="F4236" s="175"/>
      <c r="G4236" s="175"/>
      <c r="H4236" s="175"/>
      <c r="I4236" s="34">
        <v>4</v>
      </c>
      <c r="J4236" s="26"/>
    </row>
    <row r="4237" spans="1:10" ht="28.5">
      <c r="A4237" s="208">
        <v>42</v>
      </c>
      <c r="B4237" s="209" t="s">
        <v>30</v>
      </c>
      <c r="C4237" s="182">
        <f t="shared" ref="C4237" si="4133">SUM(C4238)</f>
        <v>0</v>
      </c>
      <c r="D4237" s="32">
        <v>0</v>
      </c>
      <c r="F4237" s="32">
        <f t="shared" ref="F4237:H4237" si="4134">SUM(F4238)</f>
        <v>0</v>
      </c>
      <c r="G4237" s="32">
        <f t="shared" si="4134"/>
        <v>0</v>
      </c>
      <c r="H4237" s="32">
        <f t="shared" si="4134"/>
        <v>0</v>
      </c>
      <c r="I4237" s="34">
        <v>2</v>
      </c>
      <c r="J4237" s="26"/>
    </row>
    <row r="4238" spans="1:10">
      <c r="A4238" s="210">
        <v>422</v>
      </c>
      <c r="B4238" s="211" t="s">
        <v>57</v>
      </c>
      <c r="C4238" s="30">
        <f t="shared" ref="C4238" si="4135">SUM(C4239:C4240)</f>
        <v>0</v>
      </c>
      <c r="D4238" s="30">
        <v>0</v>
      </c>
      <c r="F4238" s="30">
        <f t="shared" ref="F4238:G4238" si="4136">SUM(F4239:F4240)</f>
        <v>0</v>
      </c>
      <c r="G4238" s="30">
        <f t="shared" si="4136"/>
        <v>0</v>
      </c>
      <c r="H4238" s="30">
        <f t="shared" ref="H4238" si="4137">SUM(H4239:H4240)</f>
        <v>0</v>
      </c>
      <c r="I4238" s="34">
        <v>3</v>
      </c>
      <c r="J4238" s="26"/>
    </row>
    <row r="4239" spans="1:10">
      <c r="A4239" s="212">
        <v>4221</v>
      </c>
      <c r="B4239" s="216" t="s">
        <v>65</v>
      </c>
      <c r="C4239" s="29"/>
      <c r="D4239" s="175">
        <v>0</v>
      </c>
      <c r="F4239" s="175"/>
      <c r="G4239" s="175"/>
      <c r="H4239" s="175"/>
      <c r="I4239" s="34">
        <v>4</v>
      </c>
      <c r="J4239" s="26"/>
    </row>
    <row r="4240" spans="1:10">
      <c r="A4240" s="212">
        <v>4224</v>
      </c>
      <c r="B4240" s="216" t="s">
        <v>58</v>
      </c>
      <c r="C4240" s="29"/>
      <c r="D4240" s="175">
        <v>0</v>
      </c>
      <c r="F4240" s="175"/>
      <c r="G4240" s="175"/>
      <c r="H4240" s="175"/>
      <c r="I4240" s="34">
        <v>4</v>
      </c>
      <c r="J4240" s="26"/>
    </row>
    <row r="4241" spans="1:10">
      <c r="A4241" s="264">
        <v>38069</v>
      </c>
      <c r="B4241" s="265" t="s">
        <v>271</v>
      </c>
      <c r="C4241" s="198">
        <f>SUM(C4242+C4394)</f>
        <v>602325185</v>
      </c>
      <c r="D4241" s="198">
        <v>621162224</v>
      </c>
      <c r="F4241" s="198">
        <f>SUM(F4242+F4394)</f>
        <v>0</v>
      </c>
      <c r="G4241" s="198">
        <f>SUM(G4242+G4394)</f>
        <v>0</v>
      </c>
      <c r="H4241" s="198">
        <f>SUM(H4242+H4394)</f>
        <v>0</v>
      </c>
      <c r="I4241" s="199" t="s">
        <v>5</v>
      </c>
      <c r="J4241" s="26"/>
    </row>
    <row r="4242" spans="1:10" ht="28.5">
      <c r="A4242" s="200">
        <v>3602</v>
      </c>
      <c r="B4242" s="201" t="s">
        <v>82</v>
      </c>
      <c r="C4242" s="202">
        <f>SUM(C4243+C4318+C4340+C4374+C4380+C4389)</f>
        <v>89044808</v>
      </c>
      <c r="D4242" s="202">
        <v>93059555</v>
      </c>
      <c r="F4242" s="202">
        <f>SUM(F4243+F4318+F4340+F4374+F4380+F4389)</f>
        <v>0</v>
      </c>
      <c r="G4242" s="202">
        <f>SUM(G4243+G4318+G4340+G4374+G4380+G4389)</f>
        <v>0</v>
      </c>
      <c r="H4242" s="202">
        <f>SUM(H4243+H4318+H4340+H4374+H4380+H4389)</f>
        <v>0</v>
      </c>
      <c r="I4242" s="34" t="s">
        <v>7</v>
      </c>
      <c r="J4242" s="26"/>
    </row>
    <row r="4243" spans="1:10" ht="28.5" customHeight="1">
      <c r="A4243" s="203" t="s">
        <v>272</v>
      </c>
      <c r="B4243" s="204" t="s">
        <v>273</v>
      </c>
      <c r="C4243" s="205">
        <f>C4244+C4255+C4278+C4286+C4295+C4302+C4310+C4314</f>
        <v>29039229</v>
      </c>
      <c r="D4243" s="205">
        <v>25405164</v>
      </c>
      <c r="F4243" s="205">
        <f>F4244+F4255+F4278+F4286+F4295+F4302+F4310+F4314</f>
        <v>0</v>
      </c>
      <c r="G4243" s="205">
        <f>G4244+G4255+G4278+G4286+G4295+G4302+G4310+G4314</f>
        <v>0</v>
      </c>
      <c r="H4243" s="205">
        <f>H4244+H4255+H4278+H4286+H4295+H4302+H4310+H4314</f>
        <v>0</v>
      </c>
      <c r="I4243" s="34" t="s">
        <v>8</v>
      </c>
      <c r="J4243" s="390"/>
    </row>
    <row r="4244" spans="1:10">
      <c r="A4244" s="206">
        <v>11</v>
      </c>
      <c r="B4244" s="207" t="s">
        <v>14</v>
      </c>
      <c r="C4244" s="31">
        <f t="shared" ref="C4244" si="4138">SUM(C4245+C4252)</f>
        <v>6000000</v>
      </c>
      <c r="D4244" s="31">
        <v>5235935</v>
      </c>
      <c r="F4244" s="31">
        <f t="shared" ref="F4244:G4244" si="4139">SUM(F4245+F4252)</f>
        <v>0</v>
      </c>
      <c r="G4244" s="31">
        <f t="shared" si="4139"/>
        <v>0</v>
      </c>
      <c r="H4244" s="31">
        <f t="shared" ref="H4244" si="4140">SUM(H4245+H4252)</f>
        <v>0</v>
      </c>
      <c r="I4244" s="34" t="s">
        <v>15</v>
      </c>
      <c r="J4244" s="391"/>
    </row>
    <row r="4245" spans="1:10" ht="28.5">
      <c r="A4245" s="208">
        <v>42</v>
      </c>
      <c r="B4245" s="209" t="s">
        <v>30</v>
      </c>
      <c r="C4245" s="182">
        <f t="shared" ref="C4245" si="4141">SUM(C4246+C4248+C4250)</f>
        <v>6000000</v>
      </c>
      <c r="D4245" s="32">
        <v>5235935</v>
      </c>
      <c r="F4245" s="32">
        <f t="shared" ref="F4245:G4245" si="4142">SUM(F4246+F4248+F4250)</f>
        <v>0</v>
      </c>
      <c r="G4245" s="32">
        <f t="shared" si="4142"/>
        <v>0</v>
      </c>
      <c r="H4245" s="32">
        <f t="shared" ref="H4245" si="4143">SUM(H4246+H4248+H4250)</f>
        <v>0</v>
      </c>
      <c r="I4245" s="34">
        <v>2</v>
      </c>
      <c r="J4245" s="391"/>
    </row>
    <row r="4246" spans="1:10">
      <c r="A4246" s="210">
        <v>421</v>
      </c>
      <c r="B4246" s="211" t="s">
        <v>96</v>
      </c>
      <c r="C4246" s="30">
        <f t="shared" ref="C4246" si="4144">SUM(C4247)</f>
        <v>0</v>
      </c>
      <c r="D4246" s="30">
        <v>0</v>
      </c>
      <c r="F4246" s="30">
        <f t="shared" ref="F4246:H4246" si="4145">SUM(F4247)</f>
        <v>0</v>
      </c>
      <c r="G4246" s="30">
        <f t="shared" si="4145"/>
        <v>0</v>
      </c>
      <c r="H4246" s="30">
        <f t="shared" si="4145"/>
        <v>0</v>
      </c>
      <c r="I4246" s="34">
        <v>3</v>
      </c>
      <c r="J4246" s="391"/>
    </row>
    <row r="4247" spans="1:10">
      <c r="A4247" s="212">
        <v>4212</v>
      </c>
      <c r="B4247" s="213" t="s">
        <v>97</v>
      </c>
      <c r="C4247" s="157"/>
      <c r="D4247" s="175">
        <v>0</v>
      </c>
      <c r="F4247" s="639"/>
      <c r="G4247" s="639"/>
      <c r="H4247" s="639"/>
      <c r="I4247" s="34">
        <v>4</v>
      </c>
      <c r="J4247" s="391"/>
    </row>
    <row r="4248" spans="1:10">
      <c r="A4248" s="210">
        <v>422</v>
      </c>
      <c r="B4248" s="211" t="s">
        <v>57</v>
      </c>
      <c r="C4248" s="30">
        <f t="shared" ref="C4248" si="4146">SUM(C4249)</f>
        <v>6000000</v>
      </c>
      <c r="D4248" s="30">
        <v>5235935</v>
      </c>
      <c r="F4248" s="30">
        <f t="shared" ref="F4248:H4248" si="4147">SUM(F4249)</f>
        <v>0</v>
      </c>
      <c r="G4248" s="30">
        <f t="shared" si="4147"/>
        <v>0</v>
      </c>
      <c r="H4248" s="30">
        <f t="shared" si="4147"/>
        <v>0</v>
      </c>
      <c r="I4248" s="34">
        <v>3</v>
      </c>
      <c r="J4248" s="391"/>
    </row>
    <row r="4249" spans="1:10">
      <c r="A4249" s="212">
        <v>4224</v>
      </c>
      <c r="B4249" s="213" t="s">
        <v>58</v>
      </c>
      <c r="C4249" s="157">
        <v>6000000</v>
      </c>
      <c r="D4249" s="175">
        <v>5235935</v>
      </c>
      <c r="F4249" s="639"/>
      <c r="G4249" s="639"/>
      <c r="H4249" s="639"/>
      <c r="I4249" s="34">
        <v>4</v>
      </c>
      <c r="J4249" s="391"/>
    </row>
    <row r="4250" spans="1:10">
      <c r="A4250" s="210">
        <v>426</v>
      </c>
      <c r="B4250" s="211" t="s">
        <v>31</v>
      </c>
      <c r="C4250" s="30">
        <f t="shared" ref="C4250" si="4148">SUM(C4251)</f>
        <v>0</v>
      </c>
      <c r="D4250" s="30">
        <v>0</v>
      </c>
      <c r="F4250" s="30">
        <f t="shared" ref="F4250:H4250" si="4149">SUM(F4251)</f>
        <v>0</v>
      </c>
      <c r="G4250" s="30">
        <f t="shared" si="4149"/>
        <v>0</v>
      </c>
      <c r="H4250" s="30">
        <f t="shared" si="4149"/>
        <v>0</v>
      </c>
      <c r="I4250" s="34">
        <v>3</v>
      </c>
      <c r="J4250" s="391"/>
    </row>
    <row r="4251" spans="1:10">
      <c r="A4251" s="212">
        <v>4262</v>
      </c>
      <c r="B4251" s="213" t="s">
        <v>32</v>
      </c>
      <c r="C4251" s="157"/>
      <c r="D4251" s="175">
        <v>0</v>
      </c>
      <c r="F4251" s="639"/>
      <c r="G4251" s="639"/>
      <c r="H4251" s="639"/>
      <c r="I4251" s="34">
        <v>4</v>
      </c>
      <c r="J4251" s="391"/>
    </row>
    <row r="4252" spans="1:10" ht="28.5">
      <c r="A4252" s="208">
        <v>45</v>
      </c>
      <c r="B4252" s="209" t="s">
        <v>74</v>
      </c>
      <c r="C4252" s="182">
        <f t="shared" ref="C4252:C4253" si="4150">SUM(C4253)</f>
        <v>0</v>
      </c>
      <c r="D4252" s="32">
        <v>0</v>
      </c>
      <c r="F4252" s="32">
        <f t="shared" ref="F4252:H4253" si="4151">SUM(F4253)</f>
        <v>0</v>
      </c>
      <c r="G4252" s="32">
        <f t="shared" si="4151"/>
        <v>0</v>
      </c>
      <c r="H4252" s="32">
        <f t="shared" si="4151"/>
        <v>0</v>
      </c>
      <c r="I4252" s="34">
        <v>2</v>
      </c>
      <c r="J4252" s="391"/>
    </row>
    <row r="4253" spans="1:10">
      <c r="A4253" s="210">
        <v>451</v>
      </c>
      <c r="B4253" s="211" t="s">
        <v>75</v>
      </c>
      <c r="C4253" s="30">
        <f t="shared" si="4150"/>
        <v>0</v>
      </c>
      <c r="D4253" s="30">
        <v>0</v>
      </c>
      <c r="F4253" s="30">
        <f t="shared" si="4151"/>
        <v>0</v>
      </c>
      <c r="G4253" s="30">
        <f t="shared" si="4151"/>
        <v>0</v>
      </c>
      <c r="H4253" s="30">
        <f t="shared" si="4151"/>
        <v>0</v>
      </c>
      <c r="I4253" s="34">
        <v>3</v>
      </c>
      <c r="J4253" s="391"/>
    </row>
    <row r="4254" spans="1:10">
      <c r="A4254" s="212">
        <v>4511</v>
      </c>
      <c r="B4254" s="213" t="s">
        <v>75</v>
      </c>
      <c r="C4254" s="157"/>
      <c r="D4254" s="175">
        <v>0</v>
      </c>
      <c r="F4254" s="639"/>
      <c r="G4254" s="639"/>
      <c r="H4254" s="639"/>
      <c r="I4254" s="34">
        <v>4</v>
      </c>
      <c r="J4254" s="391"/>
    </row>
    <row r="4255" spans="1:10">
      <c r="A4255" s="206">
        <v>31</v>
      </c>
      <c r="B4255" s="207" t="s">
        <v>63</v>
      </c>
      <c r="C4255" s="31">
        <f t="shared" ref="C4255" si="4152">SUM(C4256+C4259+C4273)</f>
        <v>11849388</v>
      </c>
      <c r="D4255" s="31">
        <v>17279388</v>
      </c>
      <c r="F4255" s="31">
        <f t="shared" ref="F4255:G4255" si="4153">SUM(F4256+F4259+F4273)</f>
        <v>0</v>
      </c>
      <c r="G4255" s="31">
        <f t="shared" si="4153"/>
        <v>0</v>
      </c>
      <c r="H4255" s="31">
        <f t="shared" ref="H4255" si="4154">SUM(H4256+H4259+H4273)</f>
        <v>0</v>
      </c>
      <c r="I4255" s="34" t="s">
        <v>64</v>
      </c>
      <c r="J4255" s="391"/>
    </row>
    <row r="4256" spans="1:10" ht="28.5">
      <c r="A4256" s="208">
        <v>41</v>
      </c>
      <c r="B4256" s="209" t="s">
        <v>30</v>
      </c>
      <c r="C4256" s="182">
        <f t="shared" ref="C4256:C4257" si="4155">C4257</f>
        <v>79650</v>
      </c>
      <c r="D4256" s="32">
        <v>79650</v>
      </c>
      <c r="F4256" s="32">
        <f t="shared" ref="F4256:H4257" si="4156">F4257</f>
        <v>0</v>
      </c>
      <c r="G4256" s="32">
        <f t="shared" si="4156"/>
        <v>0</v>
      </c>
      <c r="H4256" s="32">
        <f t="shared" si="4156"/>
        <v>0</v>
      </c>
      <c r="I4256" s="34">
        <v>2</v>
      </c>
      <c r="J4256" s="391"/>
    </row>
    <row r="4257" spans="1:10">
      <c r="A4257" s="210">
        <v>412</v>
      </c>
      <c r="B4257" s="211" t="s">
        <v>31</v>
      </c>
      <c r="C4257" s="30">
        <f t="shared" si="4155"/>
        <v>79650</v>
      </c>
      <c r="D4257" s="30">
        <v>79650</v>
      </c>
      <c r="F4257" s="30">
        <f t="shared" si="4156"/>
        <v>0</v>
      </c>
      <c r="G4257" s="30">
        <f t="shared" si="4156"/>
        <v>0</v>
      </c>
      <c r="H4257" s="30">
        <f t="shared" si="4156"/>
        <v>0</v>
      </c>
      <c r="I4257" s="34">
        <v>3</v>
      </c>
      <c r="J4257" s="392"/>
    </row>
    <row r="4258" spans="1:10">
      <c r="A4258" s="212">
        <v>4123</v>
      </c>
      <c r="B4258" s="213" t="s">
        <v>72</v>
      </c>
      <c r="C4258" s="157">
        <v>79650</v>
      </c>
      <c r="D4258" s="175">
        <v>79650</v>
      </c>
      <c r="F4258" s="639"/>
      <c r="G4258" s="639"/>
      <c r="H4258" s="639"/>
      <c r="I4258" s="34">
        <v>4</v>
      </c>
      <c r="J4258" s="26"/>
    </row>
    <row r="4259" spans="1:10" ht="28.5">
      <c r="A4259" s="208">
        <v>42</v>
      </c>
      <c r="B4259" s="209" t="s">
        <v>30</v>
      </c>
      <c r="C4259" s="182">
        <f t="shared" ref="C4259" si="4157">SUM(C4260+C4262+C4271+C4269)</f>
        <v>8743195</v>
      </c>
      <c r="D4259" s="32">
        <v>13173195</v>
      </c>
      <c r="F4259" s="32">
        <f t="shared" ref="F4259:G4259" si="4158">SUM(F4260+F4262+F4271+F4269)</f>
        <v>0</v>
      </c>
      <c r="G4259" s="32">
        <f t="shared" si="4158"/>
        <v>0</v>
      </c>
      <c r="H4259" s="32">
        <f t="shared" ref="H4259" si="4159">SUM(H4260+H4262+H4271+H4269)</f>
        <v>0</v>
      </c>
      <c r="I4259" s="34">
        <v>2</v>
      </c>
      <c r="J4259" s="26"/>
    </row>
    <row r="4260" spans="1:10">
      <c r="A4260" s="210">
        <v>421</v>
      </c>
      <c r="B4260" s="211" t="s">
        <v>96</v>
      </c>
      <c r="C4260" s="30">
        <f t="shared" ref="C4260" si="4160">SUM(C4261)</f>
        <v>10000</v>
      </c>
      <c r="D4260" s="30">
        <v>3010000</v>
      </c>
      <c r="F4260" s="30">
        <f t="shared" ref="F4260:H4260" si="4161">SUM(F4261)</f>
        <v>0</v>
      </c>
      <c r="G4260" s="30">
        <f t="shared" si="4161"/>
        <v>0</v>
      </c>
      <c r="H4260" s="30">
        <f t="shared" si="4161"/>
        <v>0</v>
      </c>
      <c r="I4260" s="34">
        <v>3</v>
      </c>
      <c r="J4260" s="26"/>
    </row>
    <row r="4261" spans="1:10">
      <c r="A4261" s="212">
        <v>4212</v>
      </c>
      <c r="B4261" s="213" t="s">
        <v>97</v>
      </c>
      <c r="C4261" s="157">
        <v>10000</v>
      </c>
      <c r="D4261" s="175">
        <v>3010000</v>
      </c>
      <c r="F4261" s="639"/>
      <c r="G4261" s="639"/>
      <c r="H4261" s="639"/>
      <c r="I4261" s="34">
        <v>4</v>
      </c>
      <c r="J4261" s="26"/>
    </row>
    <row r="4262" spans="1:10">
      <c r="A4262" s="210">
        <v>422</v>
      </c>
      <c r="B4262" s="211" t="s">
        <v>57</v>
      </c>
      <c r="C4262" s="30">
        <f t="shared" ref="C4262" si="4162">SUM(C4263:C4268)</f>
        <v>6653195</v>
      </c>
      <c r="D4262" s="30">
        <v>8083195</v>
      </c>
      <c r="F4262" s="30">
        <f t="shared" ref="F4262:G4262" si="4163">SUM(F4263:F4268)</f>
        <v>0</v>
      </c>
      <c r="G4262" s="30">
        <f t="shared" si="4163"/>
        <v>0</v>
      </c>
      <c r="H4262" s="30">
        <f t="shared" ref="H4262" si="4164">SUM(H4263:H4268)</f>
        <v>0</v>
      </c>
      <c r="I4262" s="34">
        <v>3</v>
      </c>
      <c r="J4262" s="26"/>
    </row>
    <row r="4263" spans="1:10">
      <c r="A4263" s="212">
        <v>4221</v>
      </c>
      <c r="B4263" s="213" t="s">
        <v>65</v>
      </c>
      <c r="C4263" s="157">
        <v>770000</v>
      </c>
      <c r="D4263" s="175">
        <v>1200000</v>
      </c>
      <c r="F4263" s="639"/>
      <c r="G4263" s="639"/>
      <c r="H4263" s="639"/>
      <c r="I4263" s="34">
        <v>4</v>
      </c>
      <c r="J4263" s="26"/>
    </row>
    <row r="4264" spans="1:10">
      <c r="A4264" s="212">
        <v>4222</v>
      </c>
      <c r="B4264" s="213" t="s">
        <v>73</v>
      </c>
      <c r="C4264" s="157">
        <v>26545</v>
      </c>
      <c r="D4264" s="175">
        <v>26545</v>
      </c>
      <c r="F4264" s="639"/>
      <c r="G4264" s="639"/>
      <c r="H4264" s="639"/>
      <c r="I4264" s="34">
        <v>4</v>
      </c>
      <c r="J4264" s="26"/>
    </row>
    <row r="4265" spans="1:10">
      <c r="A4265" s="212">
        <v>4223</v>
      </c>
      <c r="B4265" s="213" t="s">
        <v>86</v>
      </c>
      <c r="C4265" s="157">
        <v>100000</v>
      </c>
      <c r="D4265" s="175">
        <v>100000</v>
      </c>
      <c r="F4265" s="639"/>
      <c r="G4265" s="639"/>
      <c r="H4265" s="639"/>
      <c r="I4265" s="34">
        <v>4</v>
      </c>
      <c r="J4265" s="26"/>
    </row>
    <row r="4266" spans="1:10">
      <c r="A4266" s="212">
        <v>4224</v>
      </c>
      <c r="B4266" s="213" t="s">
        <v>58</v>
      </c>
      <c r="C4266" s="157">
        <v>5500000</v>
      </c>
      <c r="D4266" s="175">
        <v>6500000</v>
      </c>
      <c r="F4266" s="639"/>
      <c r="G4266" s="639"/>
      <c r="H4266" s="639"/>
      <c r="I4266" s="34">
        <v>4</v>
      </c>
      <c r="J4266" s="26"/>
    </row>
    <row r="4267" spans="1:10">
      <c r="A4267" s="212">
        <v>4225</v>
      </c>
      <c r="B4267" s="213" t="s">
        <v>87</v>
      </c>
      <c r="C4267" s="157">
        <v>6650</v>
      </c>
      <c r="D4267" s="175">
        <v>6650</v>
      </c>
      <c r="F4267" s="639"/>
      <c r="G4267" s="639"/>
      <c r="H4267" s="639"/>
      <c r="I4267" s="34">
        <v>4</v>
      </c>
      <c r="J4267" s="26"/>
    </row>
    <row r="4268" spans="1:10">
      <c r="A4268" s="212">
        <v>4227</v>
      </c>
      <c r="B4268" s="213" t="s">
        <v>88</v>
      </c>
      <c r="C4268" s="157">
        <v>250000</v>
      </c>
      <c r="D4268" s="175">
        <v>250000</v>
      </c>
      <c r="F4268" s="639"/>
      <c r="G4268" s="639"/>
      <c r="H4268" s="639"/>
      <c r="I4268" s="34">
        <v>4</v>
      </c>
      <c r="J4268" s="26"/>
    </row>
    <row r="4269" spans="1:10">
      <c r="A4269" s="210">
        <v>423</v>
      </c>
      <c r="B4269" s="211" t="s">
        <v>98</v>
      </c>
      <c r="C4269" s="30">
        <f t="shared" ref="C4269" si="4165">SUM(C4270)</f>
        <v>80000</v>
      </c>
      <c r="D4269" s="30">
        <v>80000</v>
      </c>
      <c r="F4269" s="30">
        <f t="shared" ref="F4269:H4269" si="4166">SUM(F4270)</f>
        <v>0</v>
      </c>
      <c r="G4269" s="30">
        <f t="shared" si="4166"/>
        <v>0</v>
      </c>
      <c r="H4269" s="30">
        <f t="shared" si="4166"/>
        <v>0</v>
      </c>
      <c r="I4269" s="295">
        <v>3</v>
      </c>
      <c r="J4269" s="218"/>
    </row>
    <row r="4270" spans="1:10">
      <c r="A4270" s="212">
        <v>4231</v>
      </c>
      <c r="B4270" s="213" t="s">
        <v>106</v>
      </c>
      <c r="C4270" s="157">
        <v>80000</v>
      </c>
      <c r="D4270" s="175">
        <v>80000</v>
      </c>
      <c r="F4270" s="639"/>
      <c r="G4270" s="639"/>
      <c r="H4270" s="639"/>
      <c r="I4270" s="34">
        <v>4</v>
      </c>
      <c r="J4270" s="26"/>
    </row>
    <row r="4271" spans="1:10">
      <c r="A4271" s="210">
        <v>426</v>
      </c>
      <c r="B4271" s="211" t="s">
        <v>31</v>
      </c>
      <c r="C4271" s="30">
        <f t="shared" ref="C4271" si="4167">SUM(C4272)</f>
        <v>2000000</v>
      </c>
      <c r="D4271" s="30">
        <v>2000000</v>
      </c>
      <c r="F4271" s="30">
        <f t="shared" ref="F4271:H4271" si="4168">SUM(F4272)</f>
        <v>0</v>
      </c>
      <c r="G4271" s="30">
        <f t="shared" si="4168"/>
        <v>0</v>
      </c>
      <c r="H4271" s="30">
        <f t="shared" si="4168"/>
        <v>0</v>
      </c>
      <c r="I4271" s="34">
        <v>3</v>
      </c>
      <c r="J4271" s="26"/>
    </row>
    <row r="4272" spans="1:10">
      <c r="A4272" s="212">
        <v>4262</v>
      </c>
      <c r="B4272" s="213" t="s">
        <v>32</v>
      </c>
      <c r="C4272" s="157">
        <v>2000000</v>
      </c>
      <c r="D4272" s="175">
        <v>2000000</v>
      </c>
      <c r="F4272" s="639"/>
      <c r="G4272" s="639"/>
      <c r="H4272" s="639"/>
      <c r="I4272" s="34">
        <v>4</v>
      </c>
      <c r="J4272" s="393"/>
    </row>
    <row r="4273" spans="1:10" ht="28.5">
      <c r="A4273" s="208">
        <v>45</v>
      </c>
      <c r="B4273" s="209" t="s">
        <v>74</v>
      </c>
      <c r="C4273" s="182">
        <f t="shared" ref="C4273" si="4169">SUM(C4274+C4276)</f>
        <v>3026543</v>
      </c>
      <c r="D4273" s="32">
        <v>4026543</v>
      </c>
      <c r="F4273" s="32">
        <f t="shared" ref="F4273:G4273" si="4170">SUM(F4274+F4276)</f>
        <v>0</v>
      </c>
      <c r="G4273" s="32">
        <f t="shared" si="4170"/>
        <v>0</v>
      </c>
      <c r="H4273" s="32">
        <f t="shared" ref="H4273" si="4171">SUM(H4274+H4276)</f>
        <v>0</v>
      </c>
      <c r="I4273" s="34">
        <v>2</v>
      </c>
      <c r="J4273" s="26"/>
    </row>
    <row r="4274" spans="1:10">
      <c r="A4274" s="210">
        <v>451</v>
      </c>
      <c r="B4274" s="211" t="s">
        <v>75</v>
      </c>
      <c r="C4274" s="30">
        <f t="shared" ref="C4274" si="4172">SUM(C4275)</f>
        <v>3000000</v>
      </c>
      <c r="D4274" s="30">
        <v>4000000</v>
      </c>
      <c r="F4274" s="30">
        <f t="shared" ref="F4274:H4274" si="4173">SUM(F4275)</f>
        <v>0</v>
      </c>
      <c r="G4274" s="30">
        <f t="shared" si="4173"/>
        <v>0</v>
      </c>
      <c r="H4274" s="30">
        <f t="shared" si="4173"/>
        <v>0</v>
      </c>
      <c r="I4274" s="34">
        <v>3</v>
      </c>
      <c r="J4274" s="26"/>
    </row>
    <row r="4275" spans="1:10">
      <c r="A4275" s="212">
        <v>4511</v>
      </c>
      <c r="B4275" s="213" t="s">
        <v>75</v>
      </c>
      <c r="C4275" s="157">
        <v>3000000</v>
      </c>
      <c r="D4275" s="175">
        <v>4000000</v>
      </c>
      <c r="F4275" s="639"/>
      <c r="G4275" s="639"/>
      <c r="H4275" s="639"/>
      <c r="I4275" s="34">
        <v>4</v>
      </c>
      <c r="J4275" s="26"/>
    </row>
    <row r="4276" spans="1:10">
      <c r="A4276" s="210">
        <v>452</v>
      </c>
      <c r="B4276" s="211" t="s">
        <v>89</v>
      </c>
      <c r="C4276" s="30">
        <f t="shared" ref="C4276" si="4174">SUM(C4277)</f>
        <v>26543</v>
      </c>
      <c r="D4276" s="30">
        <v>26543</v>
      </c>
      <c r="F4276" s="30">
        <f t="shared" ref="F4276:H4276" si="4175">SUM(F4277)</f>
        <v>0</v>
      </c>
      <c r="G4276" s="30">
        <f t="shared" si="4175"/>
        <v>0</v>
      </c>
      <c r="H4276" s="30">
        <f t="shared" si="4175"/>
        <v>0</v>
      </c>
      <c r="I4276" s="34">
        <v>3</v>
      </c>
      <c r="J4276" s="26"/>
    </row>
    <row r="4277" spans="1:10">
      <c r="A4277" s="212">
        <v>4521</v>
      </c>
      <c r="B4277" s="213" t="s">
        <v>89</v>
      </c>
      <c r="C4277" s="157">
        <v>26543</v>
      </c>
      <c r="D4277" s="175">
        <v>26543</v>
      </c>
      <c r="F4277" s="639"/>
      <c r="G4277" s="639"/>
      <c r="H4277" s="639"/>
      <c r="I4277" s="34">
        <v>4</v>
      </c>
      <c r="J4277" s="26"/>
    </row>
    <row r="4278" spans="1:10">
      <c r="A4278" s="206">
        <v>43</v>
      </c>
      <c r="B4278" s="207" t="s">
        <v>40</v>
      </c>
      <c r="C4278" s="31">
        <f t="shared" ref="C4278" si="4176">SUM(C4279)</f>
        <v>0</v>
      </c>
      <c r="D4278" s="31">
        <v>0</v>
      </c>
      <c r="F4278" s="31">
        <f t="shared" ref="F4278:H4278" si="4177">SUM(F4279)</f>
        <v>0</v>
      </c>
      <c r="G4278" s="31">
        <f t="shared" si="4177"/>
        <v>0</v>
      </c>
      <c r="H4278" s="31">
        <f t="shared" si="4177"/>
        <v>0</v>
      </c>
      <c r="I4278" s="34" t="s">
        <v>41</v>
      </c>
      <c r="J4278" s="26"/>
    </row>
    <row r="4279" spans="1:10" ht="28.5">
      <c r="A4279" s="208">
        <v>42</v>
      </c>
      <c r="B4279" s="209" t="s">
        <v>30</v>
      </c>
      <c r="C4279" s="182">
        <f t="shared" ref="C4279" si="4178">SUM(C4280+C4284)</f>
        <v>0</v>
      </c>
      <c r="D4279" s="32">
        <v>0</v>
      </c>
      <c r="F4279" s="32">
        <f t="shared" ref="F4279:G4279" si="4179">SUM(F4280+F4284)</f>
        <v>0</v>
      </c>
      <c r="G4279" s="32">
        <f t="shared" si="4179"/>
        <v>0</v>
      </c>
      <c r="H4279" s="32">
        <f t="shared" ref="H4279" si="4180">SUM(H4280+H4284)</f>
        <v>0</v>
      </c>
      <c r="I4279" s="34">
        <v>2</v>
      </c>
      <c r="J4279" s="26"/>
    </row>
    <row r="4280" spans="1:10">
      <c r="A4280" s="210">
        <v>422</v>
      </c>
      <c r="B4280" s="211" t="s">
        <v>57</v>
      </c>
      <c r="C4280" s="30">
        <f t="shared" ref="C4280" si="4181">SUM(C4281:C4283)</f>
        <v>0</v>
      </c>
      <c r="D4280" s="30">
        <v>0</v>
      </c>
      <c r="F4280" s="30">
        <f t="shared" ref="F4280:G4280" si="4182">SUM(F4281:F4283)</f>
        <v>0</v>
      </c>
      <c r="G4280" s="30">
        <f t="shared" si="4182"/>
        <v>0</v>
      </c>
      <c r="H4280" s="30">
        <f t="shared" ref="H4280" si="4183">SUM(H4281:H4283)</f>
        <v>0</v>
      </c>
      <c r="I4280" s="34">
        <v>3</v>
      </c>
      <c r="J4280" s="26"/>
    </row>
    <row r="4281" spans="1:10">
      <c r="A4281" s="212">
        <v>4221</v>
      </c>
      <c r="B4281" s="213" t="s">
        <v>65</v>
      </c>
      <c r="C4281" s="157"/>
      <c r="D4281" s="175">
        <v>0</v>
      </c>
      <c r="F4281" s="639"/>
      <c r="G4281" s="639"/>
      <c r="H4281" s="639"/>
      <c r="I4281" s="34">
        <v>4</v>
      </c>
      <c r="J4281" s="26"/>
    </row>
    <row r="4282" spans="1:10">
      <c r="A4282" s="212">
        <v>4223</v>
      </c>
      <c r="B4282" s="213" t="s">
        <v>86</v>
      </c>
      <c r="C4282" s="157"/>
      <c r="D4282" s="175">
        <v>0</v>
      </c>
      <c r="F4282" s="639"/>
      <c r="G4282" s="639"/>
      <c r="H4282" s="639"/>
      <c r="I4282" s="34">
        <v>4</v>
      </c>
      <c r="J4282" s="26"/>
    </row>
    <row r="4283" spans="1:10">
      <c r="A4283" s="212">
        <v>4224</v>
      </c>
      <c r="B4283" s="213" t="s">
        <v>58</v>
      </c>
      <c r="C4283" s="157"/>
      <c r="D4283" s="175">
        <v>0</v>
      </c>
      <c r="F4283" s="639"/>
      <c r="G4283" s="639"/>
      <c r="H4283" s="639"/>
      <c r="I4283" s="34">
        <v>4</v>
      </c>
      <c r="J4283" s="26"/>
    </row>
    <row r="4284" spans="1:10">
      <c r="A4284" s="210">
        <v>426</v>
      </c>
      <c r="B4284" s="211" t="s">
        <v>31</v>
      </c>
      <c r="C4284" s="30">
        <f t="shared" ref="C4284" si="4184">SUM(C4285)</f>
        <v>0</v>
      </c>
      <c r="D4284" s="30">
        <v>0</v>
      </c>
      <c r="F4284" s="30">
        <f t="shared" ref="F4284:H4284" si="4185">SUM(F4285)</f>
        <v>0</v>
      </c>
      <c r="G4284" s="30">
        <f t="shared" si="4185"/>
        <v>0</v>
      </c>
      <c r="H4284" s="30">
        <f t="shared" si="4185"/>
        <v>0</v>
      </c>
      <c r="I4284" s="34">
        <v>3</v>
      </c>
      <c r="J4284" s="26"/>
    </row>
    <row r="4285" spans="1:10">
      <c r="A4285" s="212">
        <v>4262</v>
      </c>
      <c r="B4285" s="213" t="s">
        <v>32</v>
      </c>
      <c r="C4285" s="157"/>
      <c r="D4285" s="175">
        <v>0</v>
      </c>
      <c r="F4285" s="639"/>
      <c r="G4285" s="639"/>
      <c r="H4285" s="639"/>
      <c r="I4285" s="34">
        <v>4</v>
      </c>
      <c r="J4285" s="26"/>
    </row>
    <row r="4286" spans="1:10">
      <c r="A4286" s="206">
        <v>52</v>
      </c>
      <c r="B4286" s="207" t="s">
        <v>52</v>
      </c>
      <c r="C4286" s="230">
        <f t="shared" ref="C4286" si="4186">C4287+C4293</f>
        <v>4113300</v>
      </c>
      <c r="D4286" s="628">
        <v>1813300</v>
      </c>
      <c r="F4286" s="628">
        <f>F4287+F4292</f>
        <v>0</v>
      </c>
      <c r="G4286" s="628">
        <f>G4287+G4292</f>
        <v>0</v>
      </c>
      <c r="H4286" s="628">
        <f>H4287+H4292</f>
        <v>0</v>
      </c>
      <c r="I4286" s="34" t="s">
        <v>53</v>
      </c>
      <c r="J4286" s="390"/>
    </row>
    <row r="4287" spans="1:10" ht="28.5">
      <c r="A4287" s="208">
        <v>42</v>
      </c>
      <c r="B4287" s="209" t="s">
        <v>30</v>
      </c>
      <c r="C4287" s="220">
        <f t="shared" ref="C4287" si="4187">C4288+C4290</f>
        <v>2013300</v>
      </c>
      <c r="D4287" s="625">
        <v>213300</v>
      </c>
      <c r="F4287" s="625">
        <f t="shared" ref="F4287:G4287" si="4188">F4288+F4290</f>
        <v>0</v>
      </c>
      <c r="G4287" s="625">
        <f t="shared" si="4188"/>
        <v>0</v>
      </c>
      <c r="H4287" s="625">
        <f t="shared" ref="H4287" si="4189">H4288+H4290</f>
        <v>0</v>
      </c>
      <c r="I4287" s="366">
        <v>2</v>
      </c>
      <c r="J4287" s="391"/>
    </row>
    <row r="4288" spans="1:10">
      <c r="A4288" s="210">
        <v>421</v>
      </c>
      <c r="B4288" s="211" t="s">
        <v>96</v>
      </c>
      <c r="C4288" s="30">
        <f t="shared" ref="C4288" si="4190">SUM(C4289)</f>
        <v>2000000</v>
      </c>
      <c r="D4288" s="30">
        <v>200000</v>
      </c>
      <c r="F4288" s="30">
        <f t="shared" ref="F4288:H4288" si="4191">SUM(F4289)</f>
        <v>0</v>
      </c>
      <c r="G4288" s="30">
        <f t="shared" si="4191"/>
        <v>0</v>
      </c>
      <c r="H4288" s="30">
        <f t="shared" si="4191"/>
        <v>0</v>
      </c>
      <c r="I4288" s="366">
        <v>3</v>
      </c>
      <c r="J4288" s="391"/>
    </row>
    <row r="4289" spans="1:10">
      <c r="A4289" s="212">
        <v>4212</v>
      </c>
      <c r="B4289" s="213" t="s">
        <v>97</v>
      </c>
      <c r="C4289" s="157">
        <v>2000000</v>
      </c>
      <c r="D4289" s="175">
        <v>200000</v>
      </c>
      <c r="F4289" s="639"/>
      <c r="G4289" s="639"/>
      <c r="H4289" s="639"/>
      <c r="I4289" s="223">
        <v>4</v>
      </c>
      <c r="J4289" s="391"/>
    </row>
    <row r="4290" spans="1:10">
      <c r="A4290" s="210">
        <v>422</v>
      </c>
      <c r="B4290" s="211" t="s">
        <v>57</v>
      </c>
      <c r="C4290" s="221">
        <f t="shared" ref="C4290" si="4192">C4291</f>
        <v>13300</v>
      </c>
      <c r="D4290" s="626">
        <v>13300</v>
      </c>
      <c r="F4290" s="626">
        <f t="shared" ref="F4290:H4290" si="4193">F4291</f>
        <v>0</v>
      </c>
      <c r="G4290" s="626">
        <f t="shared" si="4193"/>
        <v>0</v>
      </c>
      <c r="H4290" s="626">
        <f t="shared" si="4193"/>
        <v>0</v>
      </c>
      <c r="I4290" s="366">
        <v>3</v>
      </c>
      <c r="J4290" s="391"/>
    </row>
    <row r="4291" spans="1:10">
      <c r="A4291" s="212">
        <v>4224</v>
      </c>
      <c r="B4291" s="213" t="s">
        <v>58</v>
      </c>
      <c r="C4291" s="29">
        <v>13300</v>
      </c>
      <c r="D4291" s="175">
        <v>13300</v>
      </c>
      <c r="F4291" s="175"/>
      <c r="G4291" s="175"/>
      <c r="H4291" s="175"/>
      <c r="I4291" s="34">
        <v>4</v>
      </c>
      <c r="J4291" s="391"/>
    </row>
    <row r="4292" spans="1:10" ht="28.5">
      <c r="A4292" s="208">
        <v>45</v>
      </c>
      <c r="B4292" s="209" t="s">
        <v>74</v>
      </c>
      <c r="C4292" s="220"/>
      <c r="D4292" s="625">
        <v>1600000</v>
      </c>
      <c r="F4292" s="625">
        <f>F4293</f>
        <v>0</v>
      </c>
      <c r="G4292" s="625">
        <f>G4293</f>
        <v>0</v>
      </c>
      <c r="H4292" s="625">
        <f>H4293</f>
        <v>0</v>
      </c>
      <c r="I4292" s="366">
        <v>2</v>
      </c>
      <c r="J4292" s="391"/>
    </row>
    <row r="4293" spans="1:10">
      <c r="A4293" s="210">
        <v>451</v>
      </c>
      <c r="B4293" s="211" t="s">
        <v>75</v>
      </c>
      <c r="C4293" s="221">
        <f t="shared" ref="C4293" si="4194">C4294</f>
        <v>2100000</v>
      </c>
      <c r="D4293" s="626">
        <v>1600000</v>
      </c>
      <c r="F4293" s="626">
        <f t="shared" ref="F4293:H4293" si="4195">F4294</f>
        <v>0</v>
      </c>
      <c r="G4293" s="626">
        <f t="shared" si="4195"/>
        <v>0</v>
      </c>
      <c r="H4293" s="626">
        <f t="shared" si="4195"/>
        <v>0</v>
      </c>
      <c r="I4293" s="366">
        <v>3</v>
      </c>
      <c r="J4293" s="391"/>
    </row>
    <row r="4294" spans="1:10">
      <c r="A4294" s="212">
        <v>4511</v>
      </c>
      <c r="B4294" s="213" t="s">
        <v>75</v>
      </c>
      <c r="C4294" s="244">
        <v>2100000</v>
      </c>
      <c r="D4294" s="175">
        <v>1600000</v>
      </c>
      <c r="F4294" s="360"/>
      <c r="G4294" s="360"/>
      <c r="H4294" s="360"/>
      <c r="I4294" s="34">
        <v>4</v>
      </c>
      <c r="J4294" s="391"/>
    </row>
    <row r="4295" spans="1:10">
      <c r="A4295" s="206">
        <v>581</v>
      </c>
      <c r="B4295" s="231" t="s">
        <v>102</v>
      </c>
      <c r="C4295" s="31">
        <f t="shared" ref="C4295" si="4196">C4296</f>
        <v>6000000</v>
      </c>
      <c r="D4295" s="31">
        <v>0</v>
      </c>
      <c r="F4295" s="31">
        <f t="shared" ref="F4295:H4295" si="4197">F4296</f>
        <v>0</v>
      </c>
      <c r="G4295" s="31">
        <f t="shared" si="4197"/>
        <v>0</v>
      </c>
      <c r="H4295" s="31">
        <f t="shared" si="4197"/>
        <v>0</v>
      </c>
      <c r="I4295" s="34" t="s">
        <v>103</v>
      </c>
      <c r="J4295" s="390"/>
    </row>
    <row r="4296" spans="1:10" ht="28.5">
      <c r="A4296" s="208">
        <v>42</v>
      </c>
      <c r="B4296" s="209" t="s">
        <v>30</v>
      </c>
      <c r="C4296" s="188">
        <f t="shared" ref="C4296" si="4198">C4297+C4299</f>
        <v>6000000</v>
      </c>
      <c r="D4296" s="630">
        <v>0</v>
      </c>
      <c r="F4296" s="630">
        <f t="shared" ref="F4296:G4296" si="4199">F4297+F4299</f>
        <v>0</v>
      </c>
      <c r="G4296" s="630">
        <f t="shared" si="4199"/>
        <v>0</v>
      </c>
      <c r="H4296" s="630">
        <f t="shared" ref="H4296" si="4200">H4297+H4299</f>
        <v>0</v>
      </c>
      <c r="I4296" s="295">
        <v>2</v>
      </c>
      <c r="J4296" s="391"/>
    </row>
    <row r="4297" spans="1:10">
      <c r="A4297" s="210">
        <v>421</v>
      </c>
      <c r="B4297" s="211" t="s">
        <v>96</v>
      </c>
      <c r="C4297" s="221">
        <f t="shared" ref="C4297" si="4201">C4298</f>
        <v>0</v>
      </c>
      <c r="D4297" s="626">
        <v>0</v>
      </c>
      <c r="F4297" s="626">
        <f t="shared" ref="F4297:H4297" si="4202">F4298</f>
        <v>0</v>
      </c>
      <c r="G4297" s="626">
        <f t="shared" si="4202"/>
        <v>0</v>
      </c>
      <c r="H4297" s="626">
        <f t="shared" si="4202"/>
        <v>0</v>
      </c>
      <c r="I4297" s="295">
        <v>3</v>
      </c>
      <c r="J4297" s="391"/>
    </row>
    <row r="4298" spans="1:10">
      <c r="A4298" s="212">
        <v>4212</v>
      </c>
      <c r="B4298" s="213" t="s">
        <v>97</v>
      </c>
      <c r="C4298" s="29"/>
      <c r="D4298" s="175">
        <v>0</v>
      </c>
      <c r="F4298" s="175"/>
      <c r="G4298" s="175"/>
      <c r="H4298" s="175"/>
      <c r="I4298" s="214">
        <v>4</v>
      </c>
      <c r="J4298" s="391"/>
    </row>
    <row r="4299" spans="1:10">
      <c r="A4299" s="210">
        <v>422</v>
      </c>
      <c r="B4299" s="211" t="s">
        <v>57</v>
      </c>
      <c r="C4299" s="221">
        <f t="shared" ref="C4299" si="4203">C4300+C4301</f>
        <v>6000000</v>
      </c>
      <c r="D4299" s="626">
        <v>0</v>
      </c>
      <c r="F4299" s="626">
        <f t="shared" ref="F4299:G4299" si="4204">F4300+F4301</f>
        <v>0</v>
      </c>
      <c r="G4299" s="626">
        <f t="shared" si="4204"/>
        <v>0</v>
      </c>
      <c r="H4299" s="626">
        <f t="shared" ref="H4299" si="4205">H4300+H4301</f>
        <v>0</v>
      </c>
      <c r="I4299" s="295">
        <v>3</v>
      </c>
      <c r="J4299" s="391"/>
    </row>
    <row r="4300" spans="1:10">
      <c r="A4300" s="212">
        <v>4224</v>
      </c>
      <c r="B4300" s="213" t="s">
        <v>58</v>
      </c>
      <c r="C4300" s="29">
        <v>6000000</v>
      </c>
      <c r="D4300" s="175">
        <v>0</v>
      </c>
      <c r="F4300" s="175"/>
      <c r="G4300" s="175"/>
      <c r="H4300" s="175"/>
      <c r="I4300" s="214">
        <v>4</v>
      </c>
      <c r="J4300" s="392"/>
    </row>
    <row r="4301" spans="1:10">
      <c r="A4301" s="212">
        <v>4227</v>
      </c>
      <c r="B4301" s="213" t="s">
        <v>88</v>
      </c>
      <c r="C4301" s="29"/>
      <c r="D4301" s="175">
        <v>0</v>
      </c>
      <c r="F4301" s="175"/>
      <c r="G4301" s="175"/>
      <c r="H4301" s="175"/>
      <c r="I4301" s="214">
        <v>4</v>
      </c>
      <c r="J4301" s="392"/>
    </row>
    <row r="4302" spans="1:10">
      <c r="A4302" s="206">
        <v>61</v>
      </c>
      <c r="B4302" s="207" t="s">
        <v>80</v>
      </c>
      <c r="C4302" s="31">
        <f t="shared" ref="C4302" si="4206">C4303+C4307</f>
        <v>842161</v>
      </c>
      <c r="D4302" s="31">
        <v>842161</v>
      </c>
      <c r="F4302" s="31">
        <f t="shared" ref="F4302:G4302" si="4207">F4303+F4307</f>
        <v>0</v>
      </c>
      <c r="G4302" s="31">
        <f t="shared" si="4207"/>
        <v>0</v>
      </c>
      <c r="H4302" s="31">
        <f t="shared" ref="H4302" si="4208">H4303+H4307</f>
        <v>0</v>
      </c>
      <c r="I4302" s="34" t="s">
        <v>81</v>
      </c>
      <c r="J4302" s="26"/>
    </row>
    <row r="4303" spans="1:10" ht="28.5">
      <c r="A4303" s="208">
        <v>42</v>
      </c>
      <c r="B4303" s="209" t="s">
        <v>30</v>
      </c>
      <c r="C4303" s="188">
        <f>C4304</f>
        <v>775800</v>
      </c>
      <c r="D4303" s="630">
        <v>775800</v>
      </c>
      <c r="F4303" s="630">
        <f>F4304</f>
        <v>0</v>
      </c>
      <c r="G4303" s="630">
        <f>G4304</f>
        <v>0</v>
      </c>
      <c r="H4303" s="630">
        <f>H4304</f>
        <v>0</v>
      </c>
      <c r="I4303" s="295">
        <v>2</v>
      </c>
      <c r="J4303" s="218"/>
    </row>
    <row r="4304" spans="1:10">
      <c r="A4304" s="210">
        <v>422</v>
      </c>
      <c r="B4304" s="211" t="s">
        <v>57</v>
      </c>
      <c r="C4304" s="394">
        <f t="shared" ref="C4304" si="4209">C4305+C4306</f>
        <v>775800</v>
      </c>
      <c r="D4304" s="654">
        <v>775800</v>
      </c>
      <c r="F4304" s="654">
        <f t="shared" ref="F4304:G4304" si="4210">F4305+F4306</f>
        <v>0</v>
      </c>
      <c r="G4304" s="654">
        <f t="shared" si="4210"/>
        <v>0</v>
      </c>
      <c r="H4304" s="654">
        <f t="shared" ref="H4304" si="4211">H4305+H4306</f>
        <v>0</v>
      </c>
      <c r="I4304" s="295">
        <v>3</v>
      </c>
      <c r="J4304" s="218"/>
    </row>
    <row r="4305" spans="1:10">
      <c r="A4305" s="212">
        <v>4221</v>
      </c>
      <c r="B4305" s="213" t="s">
        <v>65</v>
      </c>
      <c r="C4305" s="29">
        <v>100000</v>
      </c>
      <c r="D4305" s="175">
        <v>100000</v>
      </c>
      <c r="F4305" s="175"/>
      <c r="G4305" s="175"/>
      <c r="H4305" s="175"/>
      <c r="I4305" s="295">
        <v>4</v>
      </c>
      <c r="J4305" s="218"/>
    </row>
    <row r="4306" spans="1:10">
      <c r="A4306" s="212">
        <v>4224</v>
      </c>
      <c r="B4306" s="213" t="s">
        <v>58</v>
      </c>
      <c r="C4306" s="29">
        <v>675800</v>
      </c>
      <c r="D4306" s="175">
        <v>675800</v>
      </c>
      <c r="F4306" s="175"/>
      <c r="G4306" s="175"/>
      <c r="H4306" s="175"/>
      <c r="I4306" s="295">
        <v>4</v>
      </c>
      <c r="J4306" s="218"/>
    </row>
    <row r="4307" spans="1:10" ht="28.5">
      <c r="A4307" s="208">
        <v>45</v>
      </c>
      <c r="B4307" s="209" t="s">
        <v>74</v>
      </c>
      <c r="C4307" s="395">
        <f t="shared" ref="C4307:C4308" si="4212">C4308</f>
        <v>66361</v>
      </c>
      <c r="D4307" s="655">
        <v>66361</v>
      </c>
      <c r="F4307" s="655">
        <f t="shared" ref="F4307:H4308" si="4213">F4308</f>
        <v>0</v>
      </c>
      <c r="G4307" s="655">
        <f t="shared" si="4213"/>
        <v>0</v>
      </c>
      <c r="H4307" s="655">
        <f t="shared" si="4213"/>
        <v>0</v>
      </c>
      <c r="I4307" s="295">
        <v>2</v>
      </c>
      <c r="J4307" s="218"/>
    </row>
    <row r="4308" spans="1:10">
      <c r="A4308" s="210">
        <v>451</v>
      </c>
      <c r="B4308" s="211" t="s">
        <v>75</v>
      </c>
      <c r="C4308" s="394">
        <f t="shared" si="4212"/>
        <v>66361</v>
      </c>
      <c r="D4308" s="654">
        <v>66361</v>
      </c>
      <c r="F4308" s="654">
        <f t="shared" si="4213"/>
        <v>0</v>
      </c>
      <c r="G4308" s="654">
        <f t="shared" si="4213"/>
        <v>0</v>
      </c>
      <c r="H4308" s="654">
        <f t="shared" si="4213"/>
        <v>0</v>
      </c>
      <c r="I4308" s="295">
        <v>3</v>
      </c>
      <c r="J4308" s="218"/>
    </row>
    <row r="4309" spans="1:10">
      <c r="A4309" s="212">
        <v>4511</v>
      </c>
      <c r="B4309" s="213" t="s">
        <v>75</v>
      </c>
      <c r="C4309" s="29">
        <v>66361</v>
      </c>
      <c r="D4309" s="175">
        <v>66361</v>
      </c>
      <c r="F4309" s="175"/>
      <c r="G4309" s="175"/>
      <c r="H4309" s="175"/>
      <c r="I4309" s="295">
        <v>4</v>
      </c>
      <c r="J4309" s="218"/>
    </row>
    <row r="4310" spans="1:10" ht="28.5">
      <c r="A4310" s="206">
        <v>71</v>
      </c>
      <c r="B4310" s="207" t="s">
        <v>349</v>
      </c>
      <c r="C4310" s="31">
        <f t="shared" ref="C4310:C4312" si="4214">C4311</f>
        <v>19900</v>
      </c>
      <c r="D4310" s="31">
        <v>19900</v>
      </c>
      <c r="F4310" s="31">
        <f t="shared" ref="F4310:H4312" si="4215">F4311</f>
        <v>0</v>
      </c>
      <c r="G4310" s="31">
        <f t="shared" si="4215"/>
        <v>0</v>
      </c>
      <c r="H4310" s="31">
        <f t="shared" si="4215"/>
        <v>0</v>
      </c>
      <c r="I4310" s="34" t="s">
        <v>145</v>
      </c>
      <c r="J4310" s="26"/>
    </row>
    <row r="4311" spans="1:10" ht="28.5">
      <c r="A4311" s="208">
        <v>42</v>
      </c>
      <c r="B4311" s="209" t="s">
        <v>30</v>
      </c>
      <c r="C4311" s="188">
        <f t="shared" si="4214"/>
        <v>19900</v>
      </c>
      <c r="D4311" s="630">
        <v>19900</v>
      </c>
      <c r="F4311" s="630">
        <f t="shared" si="4215"/>
        <v>0</v>
      </c>
      <c r="G4311" s="630">
        <f t="shared" si="4215"/>
        <v>0</v>
      </c>
      <c r="H4311" s="630">
        <f t="shared" si="4215"/>
        <v>0</v>
      </c>
      <c r="I4311" s="295">
        <v>2</v>
      </c>
      <c r="J4311" s="218"/>
    </row>
    <row r="4312" spans="1:10">
      <c r="A4312" s="210">
        <v>422</v>
      </c>
      <c r="B4312" s="211" t="s">
        <v>57</v>
      </c>
      <c r="C4312" s="394">
        <f t="shared" si="4214"/>
        <v>19900</v>
      </c>
      <c r="D4312" s="654">
        <v>19900</v>
      </c>
      <c r="F4312" s="654">
        <f t="shared" si="4215"/>
        <v>0</v>
      </c>
      <c r="G4312" s="654">
        <f t="shared" si="4215"/>
        <v>0</v>
      </c>
      <c r="H4312" s="654">
        <f t="shared" si="4215"/>
        <v>0</v>
      </c>
      <c r="I4312" s="295">
        <v>3</v>
      </c>
      <c r="J4312" s="218"/>
    </row>
    <row r="4313" spans="1:10">
      <c r="A4313" s="212">
        <v>4224</v>
      </c>
      <c r="B4313" s="213" t="s">
        <v>58</v>
      </c>
      <c r="C4313" s="29">
        <v>19900</v>
      </c>
      <c r="D4313" s="175">
        <v>19900</v>
      </c>
      <c r="F4313" s="175"/>
      <c r="G4313" s="175"/>
      <c r="H4313" s="175"/>
      <c r="I4313" s="214">
        <v>4</v>
      </c>
      <c r="J4313" s="218"/>
    </row>
    <row r="4314" spans="1:10">
      <c r="A4314" s="206">
        <v>815</v>
      </c>
      <c r="B4314" s="207" t="s">
        <v>527</v>
      </c>
      <c r="C4314" s="31">
        <f t="shared" ref="C4314" si="4216">C4315</f>
        <v>214480</v>
      </c>
      <c r="D4314" s="31">
        <v>214480</v>
      </c>
      <c r="F4314" s="31">
        <f t="shared" ref="F4314:H4314" si="4217">F4315</f>
        <v>0</v>
      </c>
      <c r="G4314" s="31">
        <f t="shared" si="4217"/>
        <v>0</v>
      </c>
      <c r="H4314" s="31">
        <f t="shared" si="4217"/>
        <v>0</v>
      </c>
      <c r="I4314" s="34" t="s">
        <v>481</v>
      </c>
      <c r="J4314" s="390"/>
    </row>
    <row r="4315" spans="1:10" ht="28.5">
      <c r="A4315" s="208">
        <v>42</v>
      </c>
      <c r="B4315" s="209" t="s">
        <v>30</v>
      </c>
      <c r="C4315" s="188">
        <f>C4316</f>
        <v>214480</v>
      </c>
      <c r="D4315" s="630">
        <v>214480</v>
      </c>
      <c r="F4315" s="630">
        <f>F4316</f>
        <v>0</v>
      </c>
      <c r="G4315" s="630">
        <f>G4316</f>
        <v>0</v>
      </c>
      <c r="H4315" s="630">
        <f>H4316</f>
        <v>0</v>
      </c>
      <c r="I4315" s="295">
        <v>2</v>
      </c>
      <c r="J4315" s="391"/>
    </row>
    <row r="4316" spans="1:10">
      <c r="A4316" s="210">
        <v>421</v>
      </c>
      <c r="B4316" s="211" t="s">
        <v>96</v>
      </c>
      <c r="C4316" s="221">
        <f t="shared" ref="C4316" si="4218">C4317</f>
        <v>214480</v>
      </c>
      <c r="D4316" s="626">
        <v>214480</v>
      </c>
      <c r="F4316" s="626">
        <f t="shared" ref="F4316:H4316" si="4219">F4317</f>
        <v>0</v>
      </c>
      <c r="G4316" s="626">
        <f t="shared" si="4219"/>
        <v>0</v>
      </c>
      <c r="H4316" s="626">
        <f t="shared" si="4219"/>
        <v>0</v>
      </c>
      <c r="I4316" s="295">
        <v>3</v>
      </c>
      <c r="J4316" s="391"/>
    </row>
    <row r="4317" spans="1:10">
      <c r="A4317" s="212">
        <v>4212</v>
      </c>
      <c r="B4317" s="213" t="s">
        <v>97</v>
      </c>
      <c r="C4317" s="29">
        <v>214480</v>
      </c>
      <c r="D4317" s="175">
        <v>214480</v>
      </c>
      <c r="F4317" s="175"/>
      <c r="G4317" s="175"/>
      <c r="H4317" s="175"/>
      <c r="I4317" s="214">
        <v>4</v>
      </c>
      <c r="J4317" s="391"/>
    </row>
    <row r="4318" spans="1:10" ht="28.5">
      <c r="A4318" s="203" t="s">
        <v>274</v>
      </c>
      <c r="B4318" s="204" t="s">
        <v>176</v>
      </c>
      <c r="C4318" s="205">
        <f t="shared" ref="C4318" si="4220">C4319+C4329</f>
        <v>0</v>
      </c>
      <c r="D4318" s="205">
        <v>0</v>
      </c>
      <c r="F4318" s="205">
        <f t="shared" ref="F4318:G4318" si="4221">F4319+F4329</f>
        <v>0</v>
      </c>
      <c r="G4318" s="205">
        <f t="shared" si="4221"/>
        <v>0</v>
      </c>
      <c r="H4318" s="205">
        <f t="shared" ref="H4318" si="4222">H4319+H4329</f>
        <v>0</v>
      </c>
      <c r="I4318" s="34" t="s">
        <v>8</v>
      </c>
      <c r="J4318" s="26"/>
    </row>
    <row r="4319" spans="1:10">
      <c r="A4319" s="206">
        <v>12</v>
      </c>
      <c r="B4319" s="207" t="s">
        <v>61</v>
      </c>
      <c r="C4319" s="31">
        <f t="shared" ref="C4319" si="4223">SUM(C4320+C4323+C4326)</f>
        <v>0</v>
      </c>
      <c r="D4319" s="31">
        <v>0</v>
      </c>
      <c r="F4319" s="31">
        <f t="shared" ref="F4319:G4319" si="4224">SUM(F4320+F4323+F4326)</f>
        <v>0</v>
      </c>
      <c r="G4319" s="31">
        <f t="shared" si="4224"/>
        <v>0</v>
      </c>
      <c r="H4319" s="31">
        <f t="shared" ref="H4319" si="4225">SUM(H4320+H4323+H4326)</f>
        <v>0</v>
      </c>
      <c r="I4319" s="34" t="s">
        <v>62</v>
      </c>
      <c r="J4319" s="26"/>
    </row>
    <row r="4320" spans="1:10">
      <c r="A4320" s="208">
        <v>32</v>
      </c>
      <c r="B4320" s="209" t="s">
        <v>16</v>
      </c>
      <c r="C4320" s="182">
        <f t="shared" ref="C4320:C4321" si="4226">SUM(C4321)</f>
        <v>0</v>
      </c>
      <c r="D4320" s="32">
        <v>0</v>
      </c>
      <c r="F4320" s="32">
        <f t="shared" ref="F4320:H4321" si="4227">SUM(F4321)</f>
        <v>0</v>
      </c>
      <c r="G4320" s="32">
        <f t="shared" si="4227"/>
        <v>0</v>
      </c>
      <c r="H4320" s="32">
        <f t="shared" si="4227"/>
        <v>0</v>
      </c>
      <c r="I4320" s="34">
        <v>2</v>
      </c>
      <c r="J4320" s="26"/>
    </row>
    <row r="4321" spans="1:10">
      <c r="A4321" s="210">
        <v>323</v>
      </c>
      <c r="B4321" s="211" t="s">
        <v>17</v>
      </c>
      <c r="C4321" s="30">
        <f t="shared" si="4226"/>
        <v>0</v>
      </c>
      <c r="D4321" s="30">
        <v>0</v>
      </c>
      <c r="F4321" s="30">
        <f t="shared" si="4227"/>
        <v>0</v>
      </c>
      <c r="G4321" s="30">
        <f t="shared" si="4227"/>
        <v>0</v>
      </c>
      <c r="H4321" s="30">
        <f t="shared" si="4227"/>
        <v>0</v>
      </c>
      <c r="I4321" s="34">
        <v>3</v>
      </c>
      <c r="J4321" s="26"/>
    </row>
    <row r="4322" spans="1:10">
      <c r="A4322" s="212">
        <v>3237</v>
      </c>
      <c r="B4322" s="216" t="s">
        <v>20</v>
      </c>
      <c r="C4322" s="29"/>
      <c r="D4322" s="175">
        <v>0</v>
      </c>
      <c r="F4322" s="175"/>
      <c r="G4322" s="175"/>
      <c r="H4322" s="175"/>
      <c r="I4322" s="34">
        <v>4</v>
      </c>
      <c r="J4322" s="26"/>
    </row>
    <row r="4323" spans="1:10" ht="28.5">
      <c r="A4323" s="208">
        <v>42</v>
      </c>
      <c r="B4323" s="209" t="s">
        <v>30</v>
      </c>
      <c r="C4323" s="182">
        <f t="shared" ref="C4323:C4324" si="4228">SUM(C4324)</f>
        <v>0</v>
      </c>
      <c r="D4323" s="32">
        <v>0</v>
      </c>
      <c r="F4323" s="32">
        <f t="shared" ref="F4323:H4324" si="4229">SUM(F4324)</f>
        <v>0</v>
      </c>
      <c r="G4323" s="32">
        <f t="shared" si="4229"/>
        <v>0</v>
      </c>
      <c r="H4323" s="32">
        <f t="shared" si="4229"/>
        <v>0</v>
      </c>
      <c r="I4323" s="34">
        <v>2</v>
      </c>
      <c r="J4323" s="26"/>
    </row>
    <row r="4324" spans="1:10">
      <c r="A4324" s="210">
        <v>422</v>
      </c>
      <c r="B4324" s="211" t="s">
        <v>57</v>
      </c>
      <c r="C4324" s="30">
        <f t="shared" si="4228"/>
        <v>0</v>
      </c>
      <c r="D4324" s="30">
        <v>0</v>
      </c>
      <c r="F4324" s="30">
        <f t="shared" si="4229"/>
        <v>0</v>
      </c>
      <c r="G4324" s="30">
        <f t="shared" si="4229"/>
        <v>0</v>
      </c>
      <c r="H4324" s="30">
        <f t="shared" si="4229"/>
        <v>0</v>
      </c>
      <c r="I4324" s="34">
        <v>3</v>
      </c>
      <c r="J4324" s="26"/>
    </row>
    <row r="4325" spans="1:10">
      <c r="A4325" s="212">
        <v>4224</v>
      </c>
      <c r="B4325" s="216" t="s">
        <v>58</v>
      </c>
      <c r="C4325" s="29"/>
      <c r="D4325" s="175">
        <v>0</v>
      </c>
      <c r="F4325" s="175"/>
      <c r="G4325" s="175"/>
      <c r="H4325" s="175"/>
      <c r="I4325" s="34">
        <v>4</v>
      </c>
      <c r="J4325" s="26"/>
    </row>
    <row r="4326" spans="1:10" ht="28.5">
      <c r="A4326" s="208">
        <v>45</v>
      </c>
      <c r="B4326" s="209" t="s">
        <v>74</v>
      </c>
      <c r="C4326" s="220">
        <f t="shared" ref="C4326:C4327" si="4230">C4327</f>
        <v>0</v>
      </c>
      <c r="D4326" s="625">
        <v>0</v>
      </c>
      <c r="F4326" s="625">
        <f t="shared" ref="F4326:H4327" si="4231">F4327</f>
        <v>0</v>
      </c>
      <c r="G4326" s="625">
        <f t="shared" si="4231"/>
        <v>0</v>
      </c>
      <c r="H4326" s="625">
        <f t="shared" si="4231"/>
        <v>0</v>
      </c>
      <c r="I4326" s="295">
        <v>2</v>
      </c>
      <c r="J4326" s="218"/>
    </row>
    <row r="4327" spans="1:10">
      <c r="A4327" s="210">
        <v>451</v>
      </c>
      <c r="B4327" s="211" t="s">
        <v>75</v>
      </c>
      <c r="C4327" s="221">
        <f t="shared" si="4230"/>
        <v>0</v>
      </c>
      <c r="D4327" s="626">
        <v>0</v>
      </c>
      <c r="F4327" s="626">
        <f t="shared" si="4231"/>
        <v>0</v>
      </c>
      <c r="G4327" s="626">
        <f t="shared" si="4231"/>
        <v>0</v>
      </c>
      <c r="H4327" s="626">
        <f t="shared" si="4231"/>
        <v>0</v>
      </c>
      <c r="I4327" s="295">
        <v>3</v>
      </c>
      <c r="J4327" s="218"/>
    </row>
    <row r="4328" spans="1:10">
      <c r="A4328" s="248">
        <v>4511</v>
      </c>
      <c r="B4328" s="213" t="s">
        <v>75</v>
      </c>
      <c r="C4328" s="29"/>
      <c r="D4328" s="175">
        <v>0</v>
      </c>
      <c r="F4328" s="175"/>
      <c r="G4328" s="175"/>
      <c r="H4328" s="175"/>
      <c r="I4328" s="214">
        <v>4</v>
      </c>
      <c r="J4328" s="218"/>
    </row>
    <row r="4329" spans="1:10">
      <c r="A4329" s="206">
        <v>563</v>
      </c>
      <c r="B4329" s="207" t="s">
        <v>326</v>
      </c>
      <c r="C4329" s="31">
        <f t="shared" ref="C4329" si="4232">SUM(C4330+C4334+C4337)</f>
        <v>0</v>
      </c>
      <c r="D4329" s="31">
        <v>0</v>
      </c>
      <c r="F4329" s="31">
        <f t="shared" ref="F4329:G4329" si="4233">SUM(F4330+F4334+F4337)</f>
        <v>0</v>
      </c>
      <c r="G4329" s="31">
        <f t="shared" si="4233"/>
        <v>0</v>
      </c>
      <c r="H4329" s="31">
        <f t="shared" ref="H4329" si="4234">SUM(H4330+H4334+H4337)</f>
        <v>0</v>
      </c>
      <c r="I4329" s="34" t="s">
        <v>104</v>
      </c>
      <c r="J4329" s="26"/>
    </row>
    <row r="4330" spans="1:10">
      <c r="A4330" s="208">
        <v>32</v>
      </c>
      <c r="B4330" s="209" t="s">
        <v>16</v>
      </c>
      <c r="C4330" s="182">
        <f t="shared" ref="C4330" si="4235">SUM(C4331)</f>
        <v>0</v>
      </c>
      <c r="D4330" s="32">
        <v>0</v>
      </c>
      <c r="F4330" s="32">
        <f t="shared" ref="F4330:H4330" si="4236">SUM(F4331)</f>
        <v>0</v>
      </c>
      <c r="G4330" s="32">
        <f t="shared" si="4236"/>
        <v>0</v>
      </c>
      <c r="H4330" s="32">
        <f t="shared" si="4236"/>
        <v>0</v>
      </c>
      <c r="I4330" s="34">
        <v>2</v>
      </c>
      <c r="J4330" s="26"/>
    </row>
    <row r="4331" spans="1:10">
      <c r="A4331" s="210">
        <v>323</v>
      </c>
      <c r="B4331" s="211" t="s">
        <v>17</v>
      </c>
      <c r="C4331" s="30">
        <f t="shared" ref="C4331" si="4237">SUM(C4332:C4333)</f>
        <v>0</v>
      </c>
      <c r="D4331" s="30">
        <v>0</v>
      </c>
      <c r="F4331" s="30">
        <f t="shared" ref="F4331:G4331" si="4238">SUM(F4332:F4333)</f>
        <v>0</v>
      </c>
      <c r="G4331" s="30">
        <f t="shared" si="4238"/>
        <v>0</v>
      </c>
      <c r="H4331" s="30">
        <f t="shared" ref="H4331" si="4239">SUM(H4332:H4333)</f>
        <v>0</v>
      </c>
      <c r="I4331" s="34">
        <v>3</v>
      </c>
      <c r="J4331" s="26"/>
    </row>
    <row r="4332" spans="1:10">
      <c r="A4332" s="212">
        <v>3233</v>
      </c>
      <c r="B4332" s="216" t="s">
        <v>19</v>
      </c>
      <c r="C4332" s="29"/>
      <c r="D4332" s="175">
        <v>0</v>
      </c>
      <c r="F4332" s="175"/>
      <c r="G4332" s="175"/>
      <c r="H4332" s="175"/>
      <c r="I4332" s="34">
        <v>4</v>
      </c>
      <c r="J4332" s="26"/>
    </row>
    <row r="4333" spans="1:10">
      <c r="A4333" s="212">
        <v>3237</v>
      </c>
      <c r="B4333" s="216" t="s">
        <v>20</v>
      </c>
      <c r="C4333" s="29"/>
      <c r="D4333" s="175">
        <v>0</v>
      </c>
      <c r="F4333" s="175"/>
      <c r="G4333" s="175"/>
      <c r="H4333" s="175"/>
      <c r="I4333" s="34">
        <v>4</v>
      </c>
      <c r="J4333" s="26"/>
    </row>
    <row r="4334" spans="1:10" ht="28.5">
      <c r="A4334" s="208">
        <v>42</v>
      </c>
      <c r="B4334" s="209" t="s">
        <v>30</v>
      </c>
      <c r="C4334" s="182">
        <f t="shared" ref="C4334:C4335" si="4240">SUM(C4335)</f>
        <v>0</v>
      </c>
      <c r="D4334" s="32">
        <v>0</v>
      </c>
      <c r="F4334" s="32">
        <f t="shared" ref="F4334:H4335" si="4241">SUM(F4335)</f>
        <v>0</v>
      </c>
      <c r="G4334" s="32">
        <f t="shared" si="4241"/>
        <v>0</v>
      </c>
      <c r="H4334" s="32">
        <f t="shared" si="4241"/>
        <v>0</v>
      </c>
      <c r="I4334" s="34">
        <v>2</v>
      </c>
      <c r="J4334" s="26"/>
    </row>
    <row r="4335" spans="1:10">
      <c r="A4335" s="210">
        <v>422</v>
      </c>
      <c r="B4335" s="211" t="s">
        <v>57</v>
      </c>
      <c r="C4335" s="30">
        <f t="shared" si="4240"/>
        <v>0</v>
      </c>
      <c r="D4335" s="30">
        <v>0</v>
      </c>
      <c r="F4335" s="30">
        <f t="shared" si="4241"/>
        <v>0</v>
      </c>
      <c r="G4335" s="30">
        <f t="shared" si="4241"/>
        <v>0</v>
      </c>
      <c r="H4335" s="30">
        <f t="shared" si="4241"/>
        <v>0</v>
      </c>
      <c r="I4335" s="34">
        <v>3</v>
      </c>
      <c r="J4335" s="26"/>
    </row>
    <row r="4336" spans="1:10">
      <c r="A4336" s="212">
        <v>4224</v>
      </c>
      <c r="B4336" s="216" t="s">
        <v>58</v>
      </c>
      <c r="C4336" s="29"/>
      <c r="D4336" s="175">
        <v>0</v>
      </c>
      <c r="F4336" s="175"/>
      <c r="G4336" s="175"/>
      <c r="H4336" s="175"/>
      <c r="I4336" s="34">
        <v>4</v>
      </c>
      <c r="J4336" s="26"/>
    </row>
    <row r="4337" spans="1:10" ht="28.5">
      <c r="A4337" s="208">
        <v>45</v>
      </c>
      <c r="B4337" s="209" t="s">
        <v>74</v>
      </c>
      <c r="C4337" s="220">
        <f t="shared" ref="C4337:C4338" si="4242">C4338</f>
        <v>0</v>
      </c>
      <c r="D4337" s="625">
        <v>0</v>
      </c>
      <c r="F4337" s="625">
        <f t="shared" ref="F4337:H4338" si="4243">F4338</f>
        <v>0</v>
      </c>
      <c r="G4337" s="625">
        <f t="shared" si="4243"/>
        <v>0</v>
      </c>
      <c r="H4337" s="625">
        <f t="shared" si="4243"/>
        <v>0</v>
      </c>
      <c r="I4337" s="295">
        <v>2</v>
      </c>
      <c r="J4337" s="218"/>
    </row>
    <row r="4338" spans="1:10">
      <c r="A4338" s="210">
        <v>451</v>
      </c>
      <c r="B4338" s="211" t="s">
        <v>75</v>
      </c>
      <c r="C4338" s="221">
        <f t="shared" si="4242"/>
        <v>0</v>
      </c>
      <c r="D4338" s="626">
        <v>0</v>
      </c>
      <c r="F4338" s="626">
        <f t="shared" si="4243"/>
        <v>0</v>
      </c>
      <c r="G4338" s="626">
        <f t="shared" si="4243"/>
        <v>0</v>
      </c>
      <c r="H4338" s="626">
        <f t="shared" si="4243"/>
        <v>0</v>
      </c>
      <c r="I4338" s="295">
        <v>3</v>
      </c>
      <c r="J4338" s="218"/>
    </row>
    <row r="4339" spans="1:10">
      <c r="A4339" s="248">
        <v>4511</v>
      </c>
      <c r="B4339" s="213" t="s">
        <v>75</v>
      </c>
      <c r="C4339" s="29"/>
      <c r="D4339" s="175">
        <v>0</v>
      </c>
      <c r="F4339" s="175"/>
      <c r="G4339" s="175"/>
      <c r="H4339" s="175"/>
      <c r="I4339" s="214">
        <v>4</v>
      </c>
      <c r="J4339" s="218"/>
    </row>
    <row r="4340" spans="1:10">
      <c r="A4340" s="203" t="s">
        <v>275</v>
      </c>
      <c r="B4340" s="204" t="s">
        <v>151</v>
      </c>
      <c r="C4340" s="205">
        <f>C4341+C4352+C4363</f>
        <v>60005579</v>
      </c>
      <c r="D4340" s="205">
        <v>67654391</v>
      </c>
      <c r="F4340" s="205">
        <f>F4341+F4352+F4363</f>
        <v>0</v>
      </c>
      <c r="G4340" s="205">
        <f>G4341+G4352+G4363</f>
        <v>0</v>
      </c>
      <c r="H4340" s="205">
        <f>H4341+H4352+H4363</f>
        <v>0</v>
      </c>
      <c r="I4340" s="34" t="s">
        <v>8</v>
      </c>
      <c r="J4340" s="26"/>
    </row>
    <row r="4341" spans="1:10">
      <c r="A4341" s="206">
        <v>11</v>
      </c>
      <c r="B4341" s="207" t="s">
        <v>14</v>
      </c>
      <c r="C4341" s="31">
        <f t="shared" ref="C4341" si="4244">SUM(C4342+C4346+C4349)</f>
        <v>20000000</v>
      </c>
      <c r="D4341" s="31">
        <v>27448812</v>
      </c>
      <c r="F4341" s="31">
        <f t="shared" ref="F4341:G4341" si="4245">SUM(F4342+F4346+F4349)</f>
        <v>0</v>
      </c>
      <c r="G4341" s="31">
        <f t="shared" si="4245"/>
        <v>0</v>
      </c>
      <c r="H4341" s="31">
        <f t="shared" ref="H4341" si="4246">SUM(H4342+H4346+H4349)</f>
        <v>0</v>
      </c>
      <c r="I4341" s="34" t="s">
        <v>15</v>
      </c>
      <c r="J4341" s="26"/>
    </row>
    <row r="4342" spans="1:10">
      <c r="A4342" s="208">
        <v>32</v>
      </c>
      <c r="B4342" s="209" t="s">
        <v>16</v>
      </c>
      <c r="C4342" s="182">
        <f t="shared" ref="C4342" si="4247">SUM(C4343)</f>
        <v>13984</v>
      </c>
      <c r="D4342" s="32">
        <v>20972</v>
      </c>
      <c r="F4342" s="32">
        <f t="shared" ref="F4342:H4342" si="4248">SUM(F4343)</f>
        <v>0</v>
      </c>
      <c r="G4342" s="32">
        <f t="shared" si="4248"/>
        <v>0</v>
      </c>
      <c r="H4342" s="32">
        <f t="shared" si="4248"/>
        <v>0</v>
      </c>
      <c r="I4342" s="34">
        <v>2</v>
      </c>
      <c r="J4342" s="26"/>
    </row>
    <row r="4343" spans="1:10">
      <c r="A4343" s="210">
        <v>323</v>
      </c>
      <c r="B4343" s="211" t="s">
        <v>17</v>
      </c>
      <c r="C4343" s="30">
        <f t="shared" ref="C4343" si="4249">SUM(C4345)</f>
        <v>13984</v>
      </c>
      <c r="D4343" s="30">
        <v>20972</v>
      </c>
      <c r="F4343" s="30">
        <f t="shared" ref="F4343:G4343" si="4250">SUM(F4345)</f>
        <v>0</v>
      </c>
      <c r="G4343" s="30">
        <f t="shared" si="4250"/>
        <v>0</v>
      </c>
      <c r="H4343" s="30">
        <f t="shared" ref="H4343" si="4251">SUM(H4345)</f>
        <v>0</v>
      </c>
      <c r="I4343" s="34">
        <v>3</v>
      </c>
      <c r="J4343" s="26"/>
    </row>
    <row r="4344" spans="1:10">
      <c r="A4344" s="212">
        <v>3232</v>
      </c>
      <c r="B4344" s="216" t="s">
        <v>105</v>
      </c>
      <c r="C4344" s="29"/>
      <c r="D4344" s="175">
        <v>0</v>
      </c>
      <c r="F4344" s="175"/>
      <c r="G4344" s="175"/>
      <c r="H4344" s="175"/>
      <c r="I4344" s="34">
        <v>4</v>
      </c>
      <c r="J4344" s="26"/>
    </row>
    <row r="4345" spans="1:10">
      <c r="A4345" s="212">
        <v>3237</v>
      </c>
      <c r="B4345" s="216" t="s">
        <v>20</v>
      </c>
      <c r="C4345" s="29">
        <v>13984</v>
      </c>
      <c r="D4345" s="175">
        <v>20972</v>
      </c>
      <c r="F4345" s="175"/>
      <c r="G4345" s="175"/>
      <c r="H4345" s="175"/>
      <c r="I4345" s="34">
        <v>4</v>
      </c>
      <c r="J4345" s="26"/>
    </row>
    <row r="4346" spans="1:10" ht="28.5">
      <c r="A4346" s="208">
        <v>42</v>
      </c>
      <c r="B4346" s="209" t="s">
        <v>30</v>
      </c>
      <c r="C4346" s="182">
        <f t="shared" ref="C4346:C4347" si="4252">SUM(C4347)</f>
        <v>0</v>
      </c>
      <c r="D4346" s="32">
        <v>0</v>
      </c>
      <c r="F4346" s="32">
        <f t="shared" ref="F4346:H4347" si="4253">SUM(F4347)</f>
        <v>0</v>
      </c>
      <c r="G4346" s="32">
        <f t="shared" si="4253"/>
        <v>0</v>
      </c>
      <c r="H4346" s="32">
        <f t="shared" si="4253"/>
        <v>0</v>
      </c>
      <c r="I4346" s="34">
        <v>2</v>
      </c>
      <c r="J4346" s="26"/>
    </row>
    <row r="4347" spans="1:10">
      <c r="A4347" s="210">
        <v>422</v>
      </c>
      <c r="B4347" s="211" t="s">
        <v>57</v>
      </c>
      <c r="C4347" s="30">
        <f t="shared" si="4252"/>
        <v>0</v>
      </c>
      <c r="D4347" s="30">
        <v>0</v>
      </c>
      <c r="F4347" s="30">
        <f t="shared" si="4253"/>
        <v>0</v>
      </c>
      <c r="G4347" s="30">
        <f t="shared" si="4253"/>
        <v>0</v>
      </c>
      <c r="H4347" s="30">
        <f t="shared" si="4253"/>
        <v>0</v>
      </c>
      <c r="I4347" s="34">
        <v>3</v>
      </c>
      <c r="J4347" s="26"/>
    </row>
    <row r="4348" spans="1:10">
      <c r="A4348" s="212">
        <v>4224</v>
      </c>
      <c r="B4348" s="216" t="s">
        <v>58</v>
      </c>
      <c r="C4348" s="29"/>
      <c r="D4348" s="175">
        <v>0</v>
      </c>
      <c r="F4348" s="175"/>
      <c r="G4348" s="175"/>
      <c r="H4348" s="175"/>
      <c r="I4348" s="34">
        <v>4</v>
      </c>
      <c r="J4348" s="26"/>
    </row>
    <row r="4349" spans="1:10" ht="28.5">
      <c r="A4349" s="208">
        <v>45</v>
      </c>
      <c r="B4349" s="209" t="s">
        <v>74</v>
      </c>
      <c r="C4349" s="220">
        <f t="shared" ref="C4349:C4350" si="4254">C4350</f>
        <v>19986016</v>
      </c>
      <c r="D4349" s="625">
        <v>27427840</v>
      </c>
      <c r="F4349" s="625">
        <f t="shared" ref="F4349:H4350" si="4255">F4350</f>
        <v>0</v>
      </c>
      <c r="G4349" s="625">
        <f t="shared" si="4255"/>
        <v>0</v>
      </c>
      <c r="H4349" s="625">
        <f t="shared" si="4255"/>
        <v>0</v>
      </c>
      <c r="I4349" s="295">
        <v>2</v>
      </c>
      <c r="J4349" s="218"/>
    </row>
    <row r="4350" spans="1:10">
      <c r="A4350" s="210">
        <v>451</v>
      </c>
      <c r="B4350" s="211" t="s">
        <v>75</v>
      </c>
      <c r="C4350" s="221">
        <f t="shared" si="4254"/>
        <v>19986016</v>
      </c>
      <c r="D4350" s="626">
        <v>27427840</v>
      </c>
      <c r="F4350" s="626">
        <f t="shared" si="4255"/>
        <v>0</v>
      </c>
      <c r="G4350" s="626">
        <f t="shared" si="4255"/>
        <v>0</v>
      </c>
      <c r="H4350" s="626">
        <f t="shared" si="4255"/>
        <v>0</v>
      </c>
      <c r="I4350" s="295">
        <v>3</v>
      </c>
      <c r="J4350" s="218"/>
    </row>
    <row r="4351" spans="1:10">
      <c r="A4351" s="248">
        <v>4511</v>
      </c>
      <c r="B4351" s="213" t="s">
        <v>75</v>
      </c>
      <c r="C4351" s="29">
        <v>19986016</v>
      </c>
      <c r="D4351" s="175">
        <v>27427840</v>
      </c>
      <c r="F4351" s="175"/>
      <c r="G4351" s="175"/>
      <c r="H4351" s="175"/>
      <c r="I4351" s="214">
        <v>4</v>
      </c>
      <c r="J4351" s="218"/>
    </row>
    <row r="4352" spans="1:10">
      <c r="A4352" s="206">
        <v>581</v>
      </c>
      <c r="B4352" s="231" t="s">
        <v>102</v>
      </c>
      <c r="C4352" s="31">
        <f t="shared" ref="C4352" si="4256">C4353+C4360</f>
        <v>0</v>
      </c>
      <c r="D4352" s="31">
        <v>0</v>
      </c>
      <c r="F4352" s="31">
        <f t="shared" ref="F4352:G4352" si="4257">F4353+F4360</f>
        <v>0</v>
      </c>
      <c r="G4352" s="31">
        <f t="shared" si="4257"/>
        <v>0</v>
      </c>
      <c r="H4352" s="31">
        <f t="shared" ref="H4352" si="4258">H4353+H4360</f>
        <v>0</v>
      </c>
      <c r="I4352" s="34" t="s">
        <v>103</v>
      </c>
      <c r="J4352" s="396"/>
    </row>
    <row r="4353" spans="1:10">
      <c r="A4353" s="208">
        <v>32</v>
      </c>
      <c r="B4353" s="209" t="s">
        <v>16</v>
      </c>
      <c r="C4353" s="182">
        <f t="shared" ref="C4353" si="4259">SUM(C4354)</f>
        <v>0</v>
      </c>
      <c r="D4353" s="32">
        <v>0</v>
      </c>
      <c r="F4353" s="32">
        <f t="shared" ref="F4353:H4353" si="4260">SUM(F4354)</f>
        <v>0</v>
      </c>
      <c r="G4353" s="32">
        <f t="shared" si="4260"/>
        <v>0</v>
      </c>
      <c r="H4353" s="32">
        <f t="shared" si="4260"/>
        <v>0</v>
      </c>
      <c r="I4353" s="34">
        <v>2</v>
      </c>
      <c r="J4353" s="397"/>
    </row>
    <row r="4354" spans="1:10">
      <c r="A4354" s="210">
        <v>323</v>
      </c>
      <c r="B4354" s="211" t="s">
        <v>17</v>
      </c>
      <c r="C4354" s="30">
        <f t="shared" ref="C4354" si="4261">SUM(C4355:C4356)</f>
        <v>0</v>
      </c>
      <c r="D4354" s="30">
        <v>0</v>
      </c>
      <c r="F4354" s="30">
        <f t="shared" ref="F4354:G4354" si="4262">SUM(F4355:F4356)</f>
        <v>0</v>
      </c>
      <c r="G4354" s="30">
        <f t="shared" si="4262"/>
        <v>0</v>
      </c>
      <c r="H4354" s="30">
        <f t="shared" ref="H4354" si="4263">SUM(H4355:H4356)</f>
        <v>0</v>
      </c>
      <c r="I4354" s="34">
        <v>3</v>
      </c>
      <c r="J4354" s="397"/>
    </row>
    <row r="4355" spans="1:10">
      <c r="A4355" s="212">
        <v>3233</v>
      </c>
      <c r="B4355" s="216" t="s">
        <v>19</v>
      </c>
      <c r="C4355" s="29">
        <v>0</v>
      </c>
      <c r="D4355" s="175">
        <v>0</v>
      </c>
      <c r="F4355" s="175"/>
      <c r="G4355" s="175"/>
      <c r="H4355" s="175"/>
      <c r="I4355" s="34">
        <v>4</v>
      </c>
      <c r="J4355" s="397"/>
    </row>
    <row r="4356" spans="1:10">
      <c r="A4356" s="212">
        <v>3237</v>
      </c>
      <c r="B4356" s="216" t="s">
        <v>20</v>
      </c>
      <c r="C4356" s="29">
        <v>0</v>
      </c>
      <c r="D4356" s="175">
        <v>0</v>
      </c>
      <c r="F4356" s="175"/>
      <c r="G4356" s="175"/>
      <c r="H4356" s="175"/>
      <c r="I4356" s="34">
        <v>4</v>
      </c>
      <c r="J4356" s="397"/>
    </row>
    <row r="4357" spans="1:10" ht="28.5">
      <c r="A4357" s="208">
        <v>42</v>
      </c>
      <c r="B4357" s="209" t="s">
        <v>30</v>
      </c>
      <c r="C4357" s="182">
        <f t="shared" ref="C4357" si="4264">SUM(C4358)</f>
        <v>0</v>
      </c>
      <c r="D4357" s="32">
        <v>0</v>
      </c>
      <c r="F4357" s="32">
        <f t="shared" ref="F4357:H4357" si="4265">SUM(F4358)</f>
        <v>0</v>
      </c>
      <c r="G4357" s="32">
        <f t="shared" si="4265"/>
        <v>0</v>
      </c>
      <c r="H4357" s="32">
        <f t="shared" si="4265"/>
        <v>0</v>
      </c>
      <c r="I4357" s="34">
        <v>2</v>
      </c>
      <c r="J4357" s="397"/>
    </row>
    <row r="4358" spans="1:10">
      <c r="A4358" s="210">
        <v>422</v>
      </c>
      <c r="B4358" s="211" t="s">
        <v>57</v>
      </c>
      <c r="C4358" s="30">
        <f t="shared" ref="C4358" si="4266">C4359+C4359</f>
        <v>0</v>
      </c>
      <c r="D4358" s="30">
        <v>0</v>
      </c>
      <c r="F4358" s="30">
        <f t="shared" ref="F4358:H4358" si="4267">F4359+F4359</f>
        <v>0</v>
      </c>
      <c r="G4358" s="30">
        <f t="shared" si="4267"/>
        <v>0</v>
      </c>
      <c r="H4358" s="30">
        <f t="shared" si="4267"/>
        <v>0</v>
      </c>
      <c r="I4358" s="34">
        <v>3</v>
      </c>
      <c r="J4358" s="397"/>
    </row>
    <row r="4359" spans="1:10">
      <c r="A4359" s="212">
        <v>4224</v>
      </c>
      <c r="B4359" s="216" t="s">
        <v>58</v>
      </c>
      <c r="C4359" s="29"/>
      <c r="D4359" s="175">
        <v>0</v>
      </c>
      <c r="F4359" s="175"/>
      <c r="G4359" s="175"/>
      <c r="H4359" s="175"/>
      <c r="I4359" s="34">
        <v>4</v>
      </c>
      <c r="J4359" s="397"/>
    </row>
    <row r="4360" spans="1:10" ht="28.5">
      <c r="A4360" s="208">
        <v>45</v>
      </c>
      <c r="B4360" s="209" t="s">
        <v>74</v>
      </c>
      <c r="C4360" s="220">
        <f t="shared" ref="C4360:C4361" si="4268">C4361</f>
        <v>0</v>
      </c>
      <c r="D4360" s="625">
        <v>0</v>
      </c>
      <c r="F4360" s="625">
        <f t="shared" ref="F4360:H4361" si="4269">F4361</f>
        <v>0</v>
      </c>
      <c r="G4360" s="625">
        <f t="shared" si="4269"/>
        <v>0</v>
      </c>
      <c r="H4360" s="625">
        <f t="shared" si="4269"/>
        <v>0</v>
      </c>
      <c r="I4360" s="295">
        <v>2</v>
      </c>
      <c r="J4360" s="397"/>
    </row>
    <row r="4361" spans="1:10">
      <c r="A4361" s="210">
        <v>451</v>
      </c>
      <c r="B4361" s="211" t="s">
        <v>75</v>
      </c>
      <c r="C4361" s="221">
        <f t="shared" si="4268"/>
        <v>0</v>
      </c>
      <c r="D4361" s="626">
        <v>0</v>
      </c>
      <c r="F4361" s="626">
        <f t="shared" si="4269"/>
        <v>0</v>
      </c>
      <c r="G4361" s="626">
        <f t="shared" si="4269"/>
        <v>0</v>
      </c>
      <c r="H4361" s="626">
        <f t="shared" si="4269"/>
        <v>0</v>
      </c>
      <c r="I4361" s="295">
        <v>3</v>
      </c>
      <c r="J4361" s="397"/>
    </row>
    <row r="4362" spans="1:10">
      <c r="A4362" s="248">
        <v>4511</v>
      </c>
      <c r="B4362" s="213" t="s">
        <v>75</v>
      </c>
      <c r="C4362" s="29">
        <v>0</v>
      </c>
      <c r="D4362" s="175">
        <v>0</v>
      </c>
      <c r="F4362" s="175"/>
      <c r="G4362" s="175"/>
      <c r="H4362" s="175"/>
      <c r="I4362" s="214">
        <v>4</v>
      </c>
      <c r="J4362" s="398"/>
    </row>
    <row r="4363" spans="1:10">
      <c r="A4363" s="206">
        <v>815</v>
      </c>
      <c r="B4363" s="207" t="s">
        <v>527</v>
      </c>
      <c r="C4363" s="31">
        <f t="shared" ref="C4363" si="4270">C4364+C4371</f>
        <v>40005579</v>
      </c>
      <c r="D4363" s="31">
        <v>40205579</v>
      </c>
      <c r="F4363" s="31">
        <f t="shared" ref="F4363:G4363" si="4271">F4364+F4371</f>
        <v>0</v>
      </c>
      <c r="G4363" s="31">
        <f t="shared" si="4271"/>
        <v>0</v>
      </c>
      <c r="H4363" s="31">
        <f t="shared" ref="H4363" si="4272">H4364+H4371</f>
        <v>0</v>
      </c>
      <c r="I4363" s="34" t="s">
        <v>481</v>
      </c>
      <c r="J4363" s="396"/>
    </row>
    <row r="4364" spans="1:10">
      <c r="A4364" s="208">
        <v>32</v>
      </c>
      <c r="B4364" s="209" t="s">
        <v>16</v>
      </c>
      <c r="C4364" s="182">
        <f t="shared" ref="C4364" si="4273">SUM(C4365)</f>
        <v>55322</v>
      </c>
      <c r="D4364" s="32">
        <v>55322</v>
      </c>
      <c r="F4364" s="32">
        <f t="shared" ref="F4364:H4364" si="4274">SUM(F4365)</f>
        <v>0</v>
      </c>
      <c r="G4364" s="32">
        <f t="shared" si="4274"/>
        <v>0</v>
      </c>
      <c r="H4364" s="32">
        <f t="shared" si="4274"/>
        <v>0</v>
      </c>
      <c r="I4364" s="34">
        <v>2</v>
      </c>
      <c r="J4364" s="397"/>
    </row>
    <row r="4365" spans="1:10">
      <c r="A4365" s="210">
        <v>323</v>
      </c>
      <c r="B4365" s="211" t="s">
        <v>17</v>
      </c>
      <c r="C4365" s="30">
        <f t="shared" ref="C4365" si="4275">SUM(C4366:C4367)</f>
        <v>55322</v>
      </c>
      <c r="D4365" s="30">
        <v>55322</v>
      </c>
      <c r="F4365" s="30">
        <f t="shared" ref="F4365:G4365" si="4276">SUM(F4366:F4367)</f>
        <v>0</v>
      </c>
      <c r="G4365" s="30">
        <f t="shared" si="4276"/>
        <v>0</v>
      </c>
      <c r="H4365" s="30">
        <f t="shared" ref="H4365" si="4277">SUM(H4366:H4367)</f>
        <v>0</v>
      </c>
      <c r="I4365" s="34">
        <v>3</v>
      </c>
      <c r="J4365" s="397"/>
    </row>
    <row r="4366" spans="1:10">
      <c r="A4366" s="212">
        <v>3233</v>
      </c>
      <c r="B4366" s="216" t="s">
        <v>19</v>
      </c>
      <c r="C4366" s="29">
        <v>3981</v>
      </c>
      <c r="D4366" s="175">
        <v>3981</v>
      </c>
      <c r="F4366" s="175"/>
      <c r="G4366" s="175"/>
      <c r="H4366" s="175"/>
      <c r="I4366" s="34">
        <v>4</v>
      </c>
      <c r="J4366" s="397"/>
    </row>
    <row r="4367" spans="1:10">
      <c r="A4367" s="212">
        <v>3237</v>
      </c>
      <c r="B4367" s="216" t="s">
        <v>20</v>
      </c>
      <c r="C4367" s="29">
        <v>51341</v>
      </c>
      <c r="D4367" s="175">
        <v>51341</v>
      </c>
      <c r="F4367" s="175"/>
      <c r="G4367" s="175"/>
      <c r="H4367" s="175"/>
      <c r="I4367" s="34">
        <v>4</v>
      </c>
      <c r="J4367" s="397"/>
    </row>
    <row r="4368" spans="1:10" ht="28.5">
      <c r="A4368" s="208">
        <v>42</v>
      </c>
      <c r="B4368" s="209" t="s">
        <v>30</v>
      </c>
      <c r="C4368" s="182">
        <f t="shared" ref="C4368" si="4278">SUM(C4369)</f>
        <v>0</v>
      </c>
      <c r="D4368" s="32">
        <v>0</v>
      </c>
      <c r="F4368" s="32">
        <f t="shared" ref="F4368:H4368" si="4279">SUM(F4369)</f>
        <v>0</v>
      </c>
      <c r="G4368" s="32">
        <f t="shared" si="4279"/>
        <v>0</v>
      </c>
      <c r="H4368" s="32">
        <f t="shared" si="4279"/>
        <v>0</v>
      </c>
      <c r="I4368" s="34">
        <v>2</v>
      </c>
      <c r="J4368" s="397"/>
    </row>
    <row r="4369" spans="1:10">
      <c r="A4369" s="210">
        <v>422</v>
      </c>
      <c r="B4369" s="211" t="s">
        <v>57</v>
      </c>
      <c r="C4369" s="30">
        <f t="shared" ref="C4369" si="4280">C4370+C4370</f>
        <v>0</v>
      </c>
      <c r="D4369" s="30">
        <v>0</v>
      </c>
      <c r="F4369" s="30">
        <f t="shared" ref="F4369:H4369" si="4281">F4370+F4370</f>
        <v>0</v>
      </c>
      <c r="G4369" s="30">
        <f t="shared" si="4281"/>
        <v>0</v>
      </c>
      <c r="H4369" s="30">
        <f t="shared" si="4281"/>
        <v>0</v>
      </c>
      <c r="I4369" s="34">
        <v>3</v>
      </c>
      <c r="J4369" s="397"/>
    </row>
    <row r="4370" spans="1:10">
      <c r="A4370" s="212">
        <v>4224</v>
      </c>
      <c r="B4370" s="216" t="s">
        <v>58</v>
      </c>
      <c r="C4370" s="29"/>
      <c r="D4370" s="175">
        <v>0</v>
      </c>
      <c r="F4370" s="175"/>
      <c r="G4370" s="175"/>
      <c r="H4370" s="175"/>
      <c r="I4370" s="34">
        <v>4</v>
      </c>
      <c r="J4370" s="397"/>
    </row>
    <row r="4371" spans="1:10" ht="28.5">
      <c r="A4371" s="208">
        <v>45</v>
      </c>
      <c r="B4371" s="209" t="s">
        <v>74</v>
      </c>
      <c r="C4371" s="220">
        <f t="shared" ref="C4371:C4372" si="4282">C4372</f>
        <v>39950257</v>
      </c>
      <c r="D4371" s="625">
        <v>40150257</v>
      </c>
      <c r="F4371" s="625">
        <f t="shared" ref="F4371:H4372" si="4283">F4372</f>
        <v>0</v>
      </c>
      <c r="G4371" s="625">
        <f t="shared" si="4283"/>
        <v>0</v>
      </c>
      <c r="H4371" s="625">
        <f t="shared" si="4283"/>
        <v>0</v>
      </c>
      <c r="I4371" s="295">
        <v>2</v>
      </c>
      <c r="J4371" s="397"/>
    </row>
    <row r="4372" spans="1:10">
      <c r="A4372" s="210">
        <v>451</v>
      </c>
      <c r="B4372" s="211" t="s">
        <v>75</v>
      </c>
      <c r="C4372" s="221">
        <f t="shared" si="4282"/>
        <v>39950257</v>
      </c>
      <c r="D4372" s="626">
        <v>40150257</v>
      </c>
      <c r="F4372" s="626">
        <f t="shared" si="4283"/>
        <v>0</v>
      </c>
      <c r="G4372" s="626">
        <f t="shared" si="4283"/>
        <v>0</v>
      </c>
      <c r="H4372" s="626">
        <f t="shared" si="4283"/>
        <v>0</v>
      </c>
      <c r="I4372" s="295">
        <v>3</v>
      </c>
      <c r="J4372" s="397"/>
    </row>
    <row r="4373" spans="1:10">
      <c r="A4373" s="248">
        <v>4511</v>
      </c>
      <c r="B4373" s="213" t="s">
        <v>75</v>
      </c>
      <c r="C4373" s="29">
        <v>39950257</v>
      </c>
      <c r="D4373" s="175">
        <v>40150257</v>
      </c>
      <c r="F4373" s="175"/>
      <c r="G4373" s="175"/>
      <c r="H4373" s="175"/>
      <c r="I4373" s="214">
        <v>4</v>
      </c>
      <c r="J4373" s="398"/>
    </row>
    <row r="4374" spans="1:10" ht="28.5">
      <c r="A4374" s="399" t="s">
        <v>276</v>
      </c>
      <c r="B4374" s="204" t="s">
        <v>277</v>
      </c>
      <c r="C4374" s="205">
        <f t="shared" ref="C4374:C4376" si="4284">C4375</f>
        <v>0</v>
      </c>
      <c r="D4374" s="205">
        <v>0</v>
      </c>
      <c r="F4374" s="205">
        <f t="shared" ref="F4374:H4376" si="4285">F4375</f>
        <v>0</v>
      </c>
      <c r="G4374" s="205">
        <f t="shared" si="4285"/>
        <v>0</v>
      </c>
      <c r="H4374" s="205">
        <f t="shared" si="4285"/>
        <v>0</v>
      </c>
      <c r="I4374" s="34" t="s">
        <v>8</v>
      </c>
      <c r="J4374" s="26"/>
    </row>
    <row r="4375" spans="1:10">
      <c r="A4375" s="206">
        <v>81</v>
      </c>
      <c r="B4375" s="207" t="s">
        <v>94</v>
      </c>
      <c r="C4375" s="31">
        <f t="shared" si="4284"/>
        <v>0</v>
      </c>
      <c r="D4375" s="31">
        <v>0</v>
      </c>
      <c r="F4375" s="31">
        <f t="shared" si="4285"/>
        <v>0</v>
      </c>
      <c r="G4375" s="31">
        <f t="shared" si="4285"/>
        <v>0</v>
      </c>
      <c r="H4375" s="31">
        <f t="shared" si="4285"/>
        <v>0</v>
      </c>
      <c r="I4375" s="34" t="s">
        <v>95</v>
      </c>
      <c r="J4375" s="26"/>
    </row>
    <row r="4376" spans="1:10" ht="28.5">
      <c r="A4376" s="208">
        <v>42</v>
      </c>
      <c r="B4376" s="209" t="s">
        <v>30</v>
      </c>
      <c r="C4376" s="182">
        <f t="shared" si="4284"/>
        <v>0</v>
      </c>
      <c r="D4376" s="32">
        <v>0</v>
      </c>
      <c r="F4376" s="32">
        <f t="shared" si="4285"/>
        <v>0</v>
      </c>
      <c r="G4376" s="32">
        <f t="shared" si="4285"/>
        <v>0</v>
      </c>
      <c r="H4376" s="32">
        <f t="shared" si="4285"/>
        <v>0</v>
      </c>
      <c r="I4376" s="34">
        <v>2</v>
      </c>
      <c r="J4376" s="26"/>
    </row>
    <row r="4377" spans="1:10">
      <c r="A4377" s="210">
        <v>421</v>
      </c>
      <c r="B4377" s="211" t="s">
        <v>96</v>
      </c>
      <c r="C4377" s="400">
        <f t="shared" ref="C4377" si="4286">C4378+C4379</f>
        <v>0</v>
      </c>
      <c r="D4377" s="632">
        <v>0</v>
      </c>
      <c r="F4377" s="632">
        <f t="shared" ref="F4377:G4377" si="4287">F4378+F4379</f>
        <v>0</v>
      </c>
      <c r="G4377" s="632">
        <f t="shared" si="4287"/>
        <v>0</v>
      </c>
      <c r="H4377" s="632">
        <f t="shared" ref="H4377" si="4288">H4378+H4379</f>
        <v>0</v>
      </c>
      <c r="I4377" s="34">
        <v>3</v>
      </c>
      <c r="J4377" s="26"/>
    </row>
    <row r="4378" spans="1:10">
      <c r="A4378" s="212">
        <v>4212</v>
      </c>
      <c r="B4378" s="213" t="s">
        <v>97</v>
      </c>
      <c r="C4378" s="157"/>
      <c r="D4378" s="175">
        <v>0</v>
      </c>
      <c r="F4378" s="639"/>
      <c r="G4378" s="639"/>
      <c r="H4378" s="639"/>
      <c r="I4378" s="34">
        <v>4</v>
      </c>
      <c r="J4378" s="26"/>
    </row>
    <row r="4379" spans="1:10">
      <c r="A4379" s="212">
        <v>4224</v>
      </c>
      <c r="B4379" s="213" t="s">
        <v>58</v>
      </c>
      <c r="C4379" s="157"/>
      <c r="D4379" s="175">
        <v>0</v>
      </c>
      <c r="F4379" s="639"/>
      <c r="G4379" s="639"/>
      <c r="H4379" s="639"/>
      <c r="I4379" s="34">
        <v>4</v>
      </c>
      <c r="J4379" s="26"/>
    </row>
    <row r="4380" spans="1:10" ht="28.5">
      <c r="A4380" s="399" t="s">
        <v>276</v>
      </c>
      <c r="B4380" s="204" t="s">
        <v>278</v>
      </c>
      <c r="C4380" s="401">
        <f t="shared" ref="C4380" si="4289">C4381+C4385</f>
        <v>0</v>
      </c>
      <c r="D4380" s="656">
        <v>0</v>
      </c>
      <c r="F4380" s="656">
        <f t="shared" ref="F4380:G4380" si="4290">F4381+F4385</f>
        <v>0</v>
      </c>
      <c r="G4380" s="656">
        <f t="shared" si="4290"/>
        <v>0</v>
      </c>
      <c r="H4380" s="656">
        <f t="shared" ref="H4380" si="4291">H4381+H4385</f>
        <v>0</v>
      </c>
      <c r="I4380" s="34" t="s">
        <v>8</v>
      </c>
      <c r="J4380" s="26"/>
    </row>
    <row r="4381" spans="1:10">
      <c r="A4381" s="206">
        <v>61</v>
      </c>
      <c r="B4381" s="207" t="s">
        <v>80</v>
      </c>
      <c r="C4381" s="31">
        <f t="shared" ref="C4381:C4383" si="4292">C4382</f>
        <v>0</v>
      </c>
      <c r="D4381" s="31">
        <v>0</v>
      </c>
      <c r="F4381" s="31">
        <f t="shared" ref="F4381:H4383" si="4293">F4382</f>
        <v>0</v>
      </c>
      <c r="G4381" s="31">
        <f t="shared" si="4293"/>
        <v>0</v>
      </c>
      <c r="H4381" s="31">
        <f t="shared" si="4293"/>
        <v>0</v>
      </c>
      <c r="I4381" s="34" t="s">
        <v>81</v>
      </c>
      <c r="J4381" s="26"/>
    </row>
    <row r="4382" spans="1:10" ht="28.5">
      <c r="A4382" s="208">
        <v>45</v>
      </c>
      <c r="B4382" s="209" t="s">
        <v>74</v>
      </c>
      <c r="C4382" s="182">
        <f t="shared" si="4292"/>
        <v>0</v>
      </c>
      <c r="D4382" s="32">
        <v>0</v>
      </c>
      <c r="F4382" s="32">
        <f t="shared" si="4293"/>
        <v>0</v>
      </c>
      <c r="G4382" s="32">
        <f t="shared" si="4293"/>
        <v>0</v>
      </c>
      <c r="H4382" s="32">
        <f t="shared" si="4293"/>
        <v>0</v>
      </c>
      <c r="I4382" s="34">
        <v>2</v>
      </c>
      <c r="J4382" s="26"/>
    </row>
    <row r="4383" spans="1:10">
      <c r="A4383" s="210">
        <v>451</v>
      </c>
      <c r="B4383" s="211" t="s">
        <v>75</v>
      </c>
      <c r="C4383" s="30">
        <f t="shared" si="4292"/>
        <v>0</v>
      </c>
      <c r="D4383" s="30">
        <v>0</v>
      </c>
      <c r="F4383" s="30">
        <f t="shared" si="4293"/>
        <v>0</v>
      </c>
      <c r="G4383" s="30">
        <f t="shared" si="4293"/>
        <v>0</v>
      </c>
      <c r="H4383" s="30">
        <f t="shared" si="4293"/>
        <v>0</v>
      </c>
      <c r="I4383" s="34">
        <v>3</v>
      </c>
      <c r="J4383" s="26"/>
    </row>
    <row r="4384" spans="1:10">
      <c r="A4384" s="212">
        <v>4511</v>
      </c>
      <c r="B4384" s="213" t="s">
        <v>97</v>
      </c>
      <c r="C4384" s="157"/>
      <c r="D4384" s="175">
        <v>0</v>
      </c>
      <c r="F4384" s="639"/>
      <c r="G4384" s="639"/>
      <c r="H4384" s="639"/>
      <c r="I4384" s="34">
        <v>4</v>
      </c>
      <c r="J4384" s="26"/>
    </row>
    <row r="4385" spans="1:10">
      <c r="A4385" s="206">
        <v>81</v>
      </c>
      <c r="B4385" s="207" t="s">
        <v>94</v>
      </c>
      <c r="C4385" s="31">
        <f t="shared" ref="C4385:C4387" si="4294">C4386</f>
        <v>0</v>
      </c>
      <c r="D4385" s="31">
        <v>0</v>
      </c>
      <c r="F4385" s="31">
        <f t="shared" ref="F4385:H4387" si="4295">F4386</f>
        <v>0</v>
      </c>
      <c r="G4385" s="31">
        <f t="shared" si="4295"/>
        <v>0</v>
      </c>
      <c r="H4385" s="31">
        <f t="shared" si="4295"/>
        <v>0</v>
      </c>
      <c r="I4385" s="34" t="s">
        <v>95</v>
      </c>
      <c r="J4385" s="26"/>
    </row>
    <row r="4386" spans="1:10" ht="28.5">
      <c r="A4386" s="208">
        <v>45</v>
      </c>
      <c r="B4386" s="209" t="s">
        <v>74</v>
      </c>
      <c r="C4386" s="182">
        <f t="shared" si="4294"/>
        <v>0</v>
      </c>
      <c r="D4386" s="32">
        <v>0</v>
      </c>
      <c r="F4386" s="32">
        <f t="shared" si="4295"/>
        <v>0</v>
      </c>
      <c r="G4386" s="32">
        <f t="shared" si="4295"/>
        <v>0</v>
      </c>
      <c r="H4386" s="32">
        <f t="shared" si="4295"/>
        <v>0</v>
      </c>
      <c r="I4386" s="34">
        <v>2</v>
      </c>
      <c r="J4386" s="26"/>
    </row>
    <row r="4387" spans="1:10">
      <c r="A4387" s="210">
        <v>451</v>
      </c>
      <c r="B4387" s="211" t="s">
        <v>75</v>
      </c>
      <c r="C4387" s="30">
        <f t="shared" si="4294"/>
        <v>0</v>
      </c>
      <c r="D4387" s="30">
        <v>0</v>
      </c>
      <c r="F4387" s="30">
        <f t="shared" si="4295"/>
        <v>0</v>
      </c>
      <c r="G4387" s="30">
        <f t="shared" si="4295"/>
        <v>0</v>
      </c>
      <c r="H4387" s="30">
        <f t="shared" si="4295"/>
        <v>0</v>
      </c>
      <c r="I4387" s="34">
        <v>3</v>
      </c>
      <c r="J4387" s="26"/>
    </row>
    <row r="4388" spans="1:10">
      <c r="A4388" s="212">
        <v>4511</v>
      </c>
      <c r="B4388" s="213" t="s">
        <v>97</v>
      </c>
      <c r="C4388" s="157"/>
      <c r="D4388" s="175">
        <v>0</v>
      </c>
      <c r="F4388" s="639"/>
      <c r="G4388" s="639"/>
      <c r="H4388" s="639"/>
      <c r="I4388" s="34">
        <v>4</v>
      </c>
      <c r="J4388" s="26"/>
    </row>
    <row r="4389" spans="1:10" ht="28.5">
      <c r="A4389" s="399" t="s">
        <v>276</v>
      </c>
      <c r="B4389" s="204" t="s">
        <v>279</v>
      </c>
      <c r="C4389" s="401">
        <f t="shared" ref="C4389:C4392" si="4296">C4390</f>
        <v>0</v>
      </c>
      <c r="D4389" s="656">
        <v>0</v>
      </c>
      <c r="F4389" s="656">
        <f t="shared" ref="F4389:H4392" si="4297">F4390</f>
        <v>0</v>
      </c>
      <c r="G4389" s="656">
        <f t="shared" si="4297"/>
        <v>0</v>
      </c>
      <c r="H4389" s="656">
        <f t="shared" si="4297"/>
        <v>0</v>
      </c>
      <c r="I4389" s="34" t="s">
        <v>8</v>
      </c>
      <c r="J4389" s="26"/>
    </row>
    <row r="4390" spans="1:10">
      <c r="A4390" s="206">
        <v>81</v>
      </c>
      <c r="B4390" s="207" t="s">
        <v>94</v>
      </c>
      <c r="C4390" s="402">
        <f t="shared" si="4296"/>
        <v>0</v>
      </c>
      <c r="D4390" s="31">
        <v>0</v>
      </c>
      <c r="F4390" s="31">
        <f t="shared" si="4297"/>
        <v>0</v>
      </c>
      <c r="G4390" s="31">
        <f t="shared" si="4297"/>
        <v>0</v>
      </c>
      <c r="H4390" s="31">
        <f t="shared" si="4297"/>
        <v>0</v>
      </c>
      <c r="I4390" s="34" t="s">
        <v>95</v>
      </c>
      <c r="J4390" s="26"/>
    </row>
    <row r="4391" spans="1:10" ht="28.5">
      <c r="A4391" s="208">
        <v>42</v>
      </c>
      <c r="B4391" s="209" t="s">
        <v>30</v>
      </c>
      <c r="C4391" s="182">
        <f t="shared" si="4296"/>
        <v>0</v>
      </c>
      <c r="D4391" s="32">
        <v>0</v>
      </c>
      <c r="F4391" s="32">
        <f t="shared" si="4297"/>
        <v>0</v>
      </c>
      <c r="G4391" s="32">
        <f t="shared" si="4297"/>
        <v>0</v>
      </c>
      <c r="H4391" s="32">
        <f t="shared" si="4297"/>
        <v>0</v>
      </c>
      <c r="I4391" s="34">
        <v>2</v>
      </c>
      <c r="J4391" s="26"/>
    </row>
    <row r="4392" spans="1:10">
      <c r="A4392" s="210">
        <v>421</v>
      </c>
      <c r="B4392" s="211" t="s">
        <v>96</v>
      </c>
      <c r="C4392" s="400">
        <f t="shared" si="4296"/>
        <v>0</v>
      </c>
      <c r="D4392" s="632">
        <v>0</v>
      </c>
      <c r="F4392" s="632">
        <f t="shared" si="4297"/>
        <v>0</v>
      </c>
      <c r="G4392" s="632">
        <f t="shared" si="4297"/>
        <v>0</v>
      </c>
      <c r="H4392" s="632">
        <f t="shared" si="4297"/>
        <v>0</v>
      </c>
      <c r="I4392" s="34">
        <v>3</v>
      </c>
      <c r="J4392" s="26"/>
    </row>
    <row r="4393" spans="1:10">
      <c r="A4393" s="212">
        <v>4212</v>
      </c>
      <c r="B4393" s="213" t="s">
        <v>97</v>
      </c>
      <c r="C4393" s="157"/>
      <c r="D4393" s="175">
        <v>0</v>
      </c>
      <c r="F4393" s="639"/>
      <c r="G4393" s="639"/>
      <c r="H4393" s="639"/>
      <c r="I4393" s="34">
        <v>4</v>
      </c>
      <c r="J4393" s="26"/>
    </row>
    <row r="4394" spans="1:10" ht="28.5">
      <c r="A4394" s="200">
        <v>3605</v>
      </c>
      <c r="B4394" s="201" t="s">
        <v>125</v>
      </c>
      <c r="C4394" s="202">
        <f>C4395+C4594+C4599+C4607+C4620</f>
        <v>513280377</v>
      </c>
      <c r="D4394" s="202">
        <v>528102669</v>
      </c>
      <c r="F4394" s="202">
        <f t="shared" ref="F4394:G4394" si="4298">F4395+F4594+F4599+F4607+F4620+F4633</f>
        <v>0</v>
      </c>
      <c r="G4394" s="202">
        <f t="shared" si="4298"/>
        <v>0</v>
      </c>
      <c r="H4394" s="202">
        <f t="shared" ref="H4394" si="4299">H4395+H4594+H4599+H4607+H4620+H4633</f>
        <v>0</v>
      </c>
      <c r="I4394" s="34" t="s">
        <v>7</v>
      </c>
      <c r="J4394" s="359"/>
    </row>
    <row r="4395" spans="1:10">
      <c r="A4395" s="203" t="s">
        <v>280</v>
      </c>
      <c r="B4395" s="204" t="s">
        <v>107</v>
      </c>
      <c r="C4395" s="205">
        <f>SUM(C4396+C4405+C4487+C4548+C4565+C4590)</f>
        <v>512816112</v>
      </c>
      <c r="D4395" s="205">
        <v>527520345</v>
      </c>
      <c r="F4395" s="205">
        <f t="shared" ref="F4395:G4395" si="4300">SUM(F4396+F4405+F4487+F4548+F4565+F4590+F4537)</f>
        <v>0</v>
      </c>
      <c r="G4395" s="205">
        <f t="shared" si="4300"/>
        <v>0</v>
      </c>
      <c r="H4395" s="205">
        <f t="shared" ref="H4395" si="4301">SUM(H4396+H4405+H4487+H4548+H4565+H4590+H4537)</f>
        <v>0</v>
      </c>
      <c r="I4395" s="34" t="s">
        <v>8</v>
      </c>
      <c r="J4395" s="26"/>
    </row>
    <row r="4396" spans="1:10">
      <c r="A4396" s="206">
        <v>11</v>
      </c>
      <c r="B4396" s="207" t="s">
        <v>14</v>
      </c>
      <c r="C4396" s="31">
        <f>C4403</f>
        <v>0</v>
      </c>
      <c r="D4396" s="31">
        <v>2657374</v>
      </c>
      <c r="F4396" s="31">
        <f t="shared" ref="F4396:G4396" si="4302">F4397+F4402</f>
        <v>0</v>
      </c>
      <c r="G4396" s="31">
        <f t="shared" si="4302"/>
        <v>0</v>
      </c>
      <c r="H4396" s="31">
        <f t="shared" ref="H4396" si="4303">H4397+H4402</f>
        <v>0</v>
      </c>
      <c r="I4396" s="34" t="s">
        <v>15</v>
      </c>
      <c r="J4396" s="26"/>
    </row>
    <row r="4397" spans="1:10">
      <c r="A4397" s="208">
        <v>31</v>
      </c>
      <c r="B4397" s="209" t="s">
        <v>44</v>
      </c>
      <c r="C4397" s="182" t="e">
        <f>SUM(C4398+#REF!+#REF!)</f>
        <v>#REF!</v>
      </c>
      <c r="D4397" s="32">
        <v>3684</v>
      </c>
      <c r="F4397" s="32">
        <f>F4398+F4400</f>
        <v>0</v>
      </c>
      <c r="G4397" s="32">
        <f>G4398+G4400</f>
        <v>0</v>
      </c>
      <c r="H4397" s="32">
        <f>H4398+H4400</f>
        <v>0</v>
      </c>
      <c r="I4397" s="34">
        <v>2</v>
      </c>
    </row>
    <row r="4398" spans="1:10">
      <c r="A4398" s="210">
        <v>311</v>
      </c>
      <c r="B4398" s="211" t="s">
        <v>45</v>
      </c>
      <c r="C4398" s="30">
        <f t="shared" ref="C4398" si="4304">SUM(C4399:C4401)</f>
        <v>34518568</v>
      </c>
      <c r="D4398" s="30">
        <v>3162</v>
      </c>
      <c r="F4398" s="30">
        <f t="shared" ref="F4398:G4398" si="4305">SUM(F4399:F4401)</f>
        <v>0</v>
      </c>
      <c r="G4398" s="30">
        <f t="shared" si="4305"/>
        <v>0</v>
      </c>
      <c r="H4398" s="30">
        <f t="shared" ref="H4398" si="4306">SUM(H4399:H4401)</f>
        <v>0</v>
      </c>
      <c r="I4398" s="34">
        <v>3</v>
      </c>
    </row>
    <row r="4399" spans="1:10">
      <c r="A4399" s="212">
        <v>3111</v>
      </c>
      <c r="B4399" s="216" t="s">
        <v>46</v>
      </c>
      <c r="C4399" s="465">
        <v>34518568</v>
      </c>
      <c r="D4399" s="175">
        <v>3162</v>
      </c>
      <c r="F4399" s="551"/>
      <c r="G4399" s="551"/>
      <c r="H4399" s="551"/>
      <c r="I4399" s="34">
        <v>4</v>
      </c>
    </row>
    <row r="4400" spans="1:10">
      <c r="A4400" s="210">
        <v>313</v>
      </c>
      <c r="B4400" s="211" t="s">
        <v>48</v>
      </c>
      <c r="C4400" s="30">
        <f t="shared" ref="C4400" si="4307">SUM(C4401)</f>
        <v>0</v>
      </c>
      <c r="D4400" s="30">
        <v>522</v>
      </c>
      <c r="F4400" s="30">
        <f t="shared" ref="F4400:H4400" si="4308">SUM(F4401)</f>
        <v>0</v>
      </c>
      <c r="G4400" s="30">
        <f t="shared" si="4308"/>
        <v>0</v>
      </c>
      <c r="H4400" s="30">
        <f t="shared" si="4308"/>
        <v>0</v>
      </c>
      <c r="I4400" s="34">
        <v>3</v>
      </c>
    </row>
    <row r="4401" spans="1:10">
      <c r="A4401" s="212">
        <v>3132</v>
      </c>
      <c r="B4401" s="216" t="s">
        <v>49</v>
      </c>
      <c r="C4401" s="29"/>
      <c r="D4401" s="175">
        <v>522</v>
      </c>
      <c r="F4401" s="175"/>
      <c r="G4401" s="175"/>
      <c r="H4401" s="175"/>
      <c r="I4401" s="34">
        <v>4</v>
      </c>
    </row>
    <row r="4402" spans="1:10">
      <c r="A4402" s="208">
        <v>32</v>
      </c>
      <c r="B4402" s="209" t="s">
        <v>16</v>
      </c>
      <c r="C4402" s="182">
        <f t="shared" ref="C4402" si="4309">SUM(C4403+C4407+C4414+C4423+C4425)</f>
        <v>3528745</v>
      </c>
      <c r="D4402" s="32">
        <v>2653690</v>
      </c>
      <c r="F4402" s="32">
        <f t="shared" ref="F4402:H4403" si="4310">F4403</f>
        <v>0</v>
      </c>
      <c r="G4402" s="32">
        <f t="shared" si="4310"/>
        <v>0</v>
      </c>
      <c r="H4402" s="32">
        <f t="shared" si="4310"/>
        <v>0</v>
      </c>
      <c r="I4402" s="34">
        <v>2</v>
      </c>
    </row>
    <row r="4403" spans="1:10">
      <c r="A4403" s="210">
        <v>322</v>
      </c>
      <c r="B4403" s="211" t="s">
        <v>42</v>
      </c>
      <c r="C4403" s="30">
        <f t="shared" ref="C4403" si="4311">C4404</f>
        <v>0</v>
      </c>
      <c r="D4403" s="30">
        <v>2653690</v>
      </c>
      <c r="F4403" s="30">
        <f t="shared" si="4310"/>
        <v>0</v>
      </c>
      <c r="G4403" s="30">
        <f t="shared" si="4310"/>
        <v>0</v>
      </c>
      <c r="H4403" s="30">
        <f t="shared" si="4310"/>
        <v>0</v>
      </c>
      <c r="I4403" s="34">
        <v>3</v>
      </c>
      <c r="J4403" s="26"/>
    </row>
    <row r="4404" spans="1:10">
      <c r="A4404" s="212">
        <v>3222</v>
      </c>
      <c r="B4404" s="213" t="s">
        <v>91</v>
      </c>
      <c r="C4404" s="29"/>
      <c r="D4404" s="175">
        <v>2653690</v>
      </c>
      <c r="F4404" s="175"/>
      <c r="G4404" s="175"/>
      <c r="H4404" s="175"/>
      <c r="I4404" s="34">
        <v>4</v>
      </c>
      <c r="J4404" s="26"/>
    </row>
    <row r="4405" spans="1:10">
      <c r="A4405" s="206">
        <v>31</v>
      </c>
      <c r="B4405" s="207" t="s">
        <v>63</v>
      </c>
      <c r="C4405" s="31">
        <f t="shared" ref="C4405" si="4312">SUM(C4406+C4413+C4444+C4452+C4455+C4459+C4462+C4479+C4484)</f>
        <v>5310845</v>
      </c>
      <c r="D4405" s="31">
        <v>5310845</v>
      </c>
      <c r="F4405" s="31">
        <f t="shared" ref="F4405:G4405" si="4313">SUM(F4406+F4413+F4444+F4452+F4455+F4459+F4462+F4479+F4484)</f>
        <v>0</v>
      </c>
      <c r="G4405" s="31">
        <f t="shared" si="4313"/>
        <v>0</v>
      </c>
      <c r="H4405" s="31">
        <f t="shared" ref="H4405" si="4314">SUM(H4406+H4413+H4444+H4452+H4455+H4459+H4462+H4479+H4484)</f>
        <v>0</v>
      </c>
      <c r="I4405" s="34" t="s">
        <v>64</v>
      </c>
      <c r="J4405" s="26"/>
    </row>
    <row r="4406" spans="1:10">
      <c r="A4406" s="208">
        <v>31</v>
      </c>
      <c r="B4406" s="209" t="s">
        <v>44</v>
      </c>
      <c r="C4406" s="182">
        <f t="shared" ref="C4406" si="4315">SUM(C4407+C4409+C4411)</f>
        <v>0</v>
      </c>
      <c r="D4406" s="32">
        <v>2560000</v>
      </c>
      <c r="F4406" s="32">
        <f t="shared" ref="F4406:G4406" si="4316">SUM(F4407+F4409+F4411)</f>
        <v>0</v>
      </c>
      <c r="G4406" s="32">
        <f t="shared" si="4316"/>
        <v>0</v>
      </c>
      <c r="H4406" s="32">
        <f t="shared" ref="H4406" si="4317">SUM(H4407+H4409+H4411)</f>
        <v>0</v>
      </c>
      <c r="I4406" s="34">
        <v>2</v>
      </c>
      <c r="J4406" s="26"/>
    </row>
    <row r="4407" spans="1:10">
      <c r="A4407" s="210">
        <v>311</v>
      </c>
      <c r="B4407" s="211" t="s">
        <v>45</v>
      </c>
      <c r="C4407" s="30">
        <f t="shared" ref="C4407" si="4318">SUM(C4408)</f>
        <v>0</v>
      </c>
      <c r="D4407" s="30">
        <v>2200000</v>
      </c>
      <c r="F4407" s="30">
        <f t="shared" ref="F4407:H4407" si="4319">SUM(F4408)</f>
        <v>0</v>
      </c>
      <c r="G4407" s="30">
        <f t="shared" si="4319"/>
        <v>0</v>
      </c>
      <c r="H4407" s="30">
        <f t="shared" si="4319"/>
        <v>0</v>
      </c>
      <c r="I4407" s="34">
        <v>3</v>
      </c>
      <c r="J4407" s="26"/>
    </row>
    <row r="4408" spans="1:10">
      <c r="A4408" s="212">
        <v>3111</v>
      </c>
      <c r="B4408" s="216" t="s">
        <v>46</v>
      </c>
      <c r="C4408" s="29"/>
      <c r="D4408" s="175">
        <v>2200000</v>
      </c>
      <c r="F4408" s="175"/>
      <c r="G4408" s="175"/>
      <c r="H4408" s="175"/>
      <c r="I4408" s="34">
        <v>4</v>
      </c>
      <c r="J4408" s="26"/>
    </row>
    <row r="4409" spans="1:10">
      <c r="A4409" s="210">
        <v>312</v>
      </c>
      <c r="B4409" s="211" t="s">
        <v>67</v>
      </c>
      <c r="C4409" s="30">
        <f t="shared" ref="C4409" si="4320">SUM(C4410)</f>
        <v>0</v>
      </c>
      <c r="D4409" s="30">
        <v>0</v>
      </c>
      <c r="F4409" s="30">
        <f t="shared" ref="F4409:H4409" si="4321">SUM(F4410)</f>
        <v>0</v>
      </c>
      <c r="G4409" s="30">
        <f t="shared" si="4321"/>
        <v>0</v>
      </c>
      <c r="H4409" s="30">
        <f t="shared" si="4321"/>
        <v>0</v>
      </c>
      <c r="I4409" s="34">
        <v>3</v>
      </c>
      <c r="J4409" s="26"/>
    </row>
    <row r="4410" spans="1:10">
      <c r="A4410" s="212">
        <v>3121</v>
      </c>
      <c r="B4410" s="216" t="s">
        <v>67</v>
      </c>
      <c r="C4410" s="29"/>
      <c r="D4410" s="175">
        <v>0</v>
      </c>
      <c r="F4410" s="175"/>
      <c r="G4410" s="175"/>
      <c r="H4410" s="175"/>
      <c r="I4410" s="34">
        <v>4</v>
      </c>
      <c r="J4410" s="26"/>
    </row>
    <row r="4411" spans="1:10">
      <c r="A4411" s="210">
        <v>313</v>
      </c>
      <c r="B4411" s="211" t="s">
        <v>48</v>
      </c>
      <c r="C4411" s="30">
        <f t="shared" ref="C4411" si="4322">SUM(C4412)</f>
        <v>0</v>
      </c>
      <c r="D4411" s="30">
        <v>360000</v>
      </c>
      <c r="F4411" s="30">
        <f t="shared" ref="F4411:H4411" si="4323">SUM(F4412)</f>
        <v>0</v>
      </c>
      <c r="G4411" s="30">
        <f t="shared" si="4323"/>
        <v>0</v>
      </c>
      <c r="H4411" s="30">
        <f t="shared" si="4323"/>
        <v>0</v>
      </c>
      <c r="I4411" s="34">
        <v>3</v>
      </c>
      <c r="J4411" s="26"/>
    </row>
    <row r="4412" spans="1:10">
      <c r="A4412" s="212">
        <v>3132</v>
      </c>
      <c r="B4412" s="216" t="s">
        <v>559</v>
      </c>
      <c r="C4412" s="29"/>
      <c r="D4412" s="175">
        <v>360000</v>
      </c>
      <c r="F4412" s="175"/>
      <c r="G4412" s="175"/>
      <c r="H4412" s="175"/>
      <c r="I4412" s="34">
        <v>4</v>
      </c>
      <c r="J4412" s="26"/>
    </row>
    <row r="4413" spans="1:10">
      <c r="A4413" s="208">
        <v>32</v>
      </c>
      <c r="B4413" s="209" t="s">
        <v>16</v>
      </c>
      <c r="C4413" s="182">
        <f t="shared" ref="C4413" si="4324">SUM(C4414+C4418+C4425+C4434+C4436)</f>
        <v>4618970</v>
      </c>
      <c r="D4413" s="32">
        <v>1858970</v>
      </c>
      <c r="F4413" s="32">
        <f t="shared" ref="F4413:G4413" si="4325">SUM(F4414+F4418+F4425+F4434+F4436)</f>
        <v>0</v>
      </c>
      <c r="G4413" s="32">
        <f t="shared" si="4325"/>
        <v>0</v>
      </c>
      <c r="H4413" s="32">
        <f t="shared" ref="H4413" si="4326">SUM(H4414+H4418+H4425+H4434+H4436)</f>
        <v>0</v>
      </c>
      <c r="I4413" s="34">
        <v>2</v>
      </c>
      <c r="J4413" s="26"/>
    </row>
    <row r="4414" spans="1:10">
      <c r="A4414" s="210">
        <v>321</v>
      </c>
      <c r="B4414" s="211" t="s">
        <v>27</v>
      </c>
      <c r="C4414" s="30">
        <f t="shared" ref="C4414" si="4327">SUM(C4415:C4417)</f>
        <v>270000</v>
      </c>
      <c r="D4414" s="30">
        <v>270000</v>
      </c>
      <c r="F4414" s="30">
        <f t="shared" ref="F4414:G4414" si="4328">SUM(F4415:F4417)</f>
        <v>0</v>
      </c>
      <c r="G4414" s="30">
        <f t="shared" si="4328"/>
        <v>0</v>
      </c>
      <c r="H4414" s="30">
        <f t="shared" ref="H4414" si="4329">SUM(H4415:H4417)</f>
        <v>0</v>
      </c>
      <c r="I4414" s="34">
        <v>3</v>
      </c>
      <c r="J4414" s="26"/>
    </row>
    <row r="4415" spans="1:10">
      <c r="A4415" s="212">
        <v>3211</v>
      </c>
      <c r="B4415" s="213" t="s">
        <v>28</v>
      </c>
      <c r="C4415" s="157">
        <v>140000</v>
      </c>
      <c r="D4415" s="175">
        <v>140000</v>
      </c>
      <c r="F4415" s="639"/>
      <c r="G4415" s="639"/>
      <c r="H4415" s="639"/>
      <c r="I4415" s="34">
        <v>4</v>
      </c>
      <c r="J4415" s="26"/>
    </row>
    <row r="4416" spans="1:10" ht="28.5">
      <c r="A4416" s="212">
        <v>3212</v>
      </c>
      <c r="B4416" s="216" t="s">
        <v>50</v>
      </c>
      <c r="C4416" s="29"/>
      <c r="D4416" s="175">
        <v>0</v>
      </c>
      <c r="F4416" s="175"/>
      <c r="G4416" s="175"/>
      <c r="H4416" s="175"/>
      <c r="I4416" s="34">
        <v>4</v>
      </c>
      <c r="J4416" s="26"/>
    </row>
    <row r="4417" spans="1:10">
      <c r="A4417" s="212">
        <v>3213</v>
      </c>
      <c r="B4417" s="213" t="s">
        <v>54</v>
      </c>
      <c r="C4417" s="157">
        <v>130000</v>
      </c>
      <c r="D4417" s="175">
        <v>130000</v>
      </c>
      <c r="F4417" s="639"/>
      <c r="G4417" s="639"/>
      <c r="H4417" s="639"/>
      <c r="I4417" s="34">
        <v>4</v>
      </c>
      <c r="J4417" s="26"/>
    </row>
    <row r="4418" spans="1:10">
      <c r="A4418" s="210">
        <v>322</v>
      </c>
      <c r="B4418" s="211" t="s">
        <v>42</v>
      </c>
      <c r="C4418" s="30">
        <f t="shared" ref="C4418" si="4330">SUM(C4419:C4424)</f>
        <v>311000</v>
      </c>
      <c r="D4418" s="30">
        <v>81000</v>
      </c>
      <c r="F4418" s="30">
        <f t="shared" ref="F4418:G4418" si="4331">SUM(F4419:F4424)</f>
        <v>0</v>
      </c>
      <c r="G4418" s="30">
        <f t="shared" si="4331"/>
        <v>0</v>
      </c>
      <c r="H4418" s="30">
        <f t="shared" ref="H4418" si="4332">SUM(H4419:H4424)</f>
        <v>0</v>
      </c>
      <c r="I4418" s="34">
        <v>3</v>
      </c>
      <c r="J4418" s="26"/>
    </row>
    <row r="4419" spans="1:10">
      <c r="A4419" s="212">
        <v>3221</v>
      </c>
      <c r="B4419" s="216" t="s">
        <v>43</v>
      </c>
      <c r="C4419" s="29"/>
      <c r="D4419" s="175">
        <v>0</v>
      </c>
      <c r="F4419" s="175"/>
      <c r="G4419" s="175"/>
      <c r="H4419" s="175"/>
      <c r="I4419" s="34">
        <v>4</v>
      </c>
      <c r="J4419" s="26"/>
    </row>
    <row r="4420" spans="1:10">
      <c r="A4420" s="212">
        <v>3222</v>
      </c>
      <c r="B4420" s="213" t="s">
        <v>91</v>
      </c>
      <c r="C4420" s="157">
        <v>160000</v>
      </c>
      <c r="D4420" s="175">
        <v>40000</v>
      </c>
      <c r="F4420" s="639"/>
      <c r="G4420" s="639"/>
      <c r="H4420" s="639"/>
      <c r="I4420" s="34">
        <v>4</v>
      </c>
      <c r="J4420" s="26"/>
    </row>
    <row r="4421" spans="1:10">
      <c r="A4421" s="212">
        <v>3223</v>
      </c>
      <c r="B4421" s="213" t="s">
        <v>109</v>
      </c>
      <c r="C4421" s="157">
        <v>132000</v>
      </c>
      <c r="D4421" s="175">
        <v>22000</v>
      </c>
      <c r="F4421" s="639"/>
      <c r="G4421" s="639"/>
      <c r="H4421" s="639"/>
      <c r="I4421" s="34">
        <v>4</v>
      </c>
      <c r="J4421" s="26"/>
    </row>
    <row r="4422" spans="1:10" ht="28.5">
      <c r="A4422" s="212">
        <v>3224</v>
      </c>
      <c r="B4422" s="216" t="s">
        <v>110</v>
      </c>
      <c r="C4422" s="29"/>
      <c r="D4422" s="175">
        <v>0</v>
      </c>
      <c r="F4422" s="175"/>
      <c r="G4422" s="175"/>
      <c r="H4422" s="175"/>
      <c r="I4422" s="34">
        <v>4</v>
      </c>
      <c r="J4422" s="26"/>
    </row>
    <row r="4423" spans="1:10">
      <c r="A4423" s="212">
        <v>3225</v>
      </c>
      <c r="B4423" s="213" t="s">
        <v>92</v>
      </c>
      <c r="C4423" s="157">
        <v>19000</v>
      </c>
      <c r="D4423" s="175">
        <v>19000</v>
      </c>
      <c r="F4423" s="639"/>
      <c r="G4423" s="639"/>
      <c r="H4423" s="639"/>
      <c r="I4423" s="34">
        <v>4</v>
      </c>
      <c r="J4423" s="26"/>
    </row>
    <row r="4424" spans="1:10">
      <c r="A4424" s="212">
        <v>3227</v>
      </c>
      <c r="B4424" s="216" t="s">
        <v>93</v>
      </c>
      <c r="C4424" s="29"/>
      <c r="D4424" s="175">
        <v>0</v>
      </c>
      <c r="F4424" s="175"/>
      <c r="G4424" s="175"/>
      <c r="H4424" s="175"/>
      <c r="I4424" s="34">
        <v>4</v>
      </c>
      <c r="J4424" s="26"/>
    </row>
    <row r="4425" spans="1:10">
      <c r="A4425" s="210">
        <v>323</v>
      </c>
      <c r="B4425" s="211" t="s">
        <v>17</v>
      </c>
      <c r="C4425" s="30">
        <f t="shared" ref="C4425" si="4333">SUM(C4426:C4433)</f>
        <v>3239745</v>
      </c>
      <c r="D4425" s="30">
        <v>719745</v>
      </c>
      <c r="F4425" s="30">
        <f t="shared" ref="F4425:G4425" si="4334">SUM(F4426:F4433)</f>
        <v>0</v>
      </c>
      <c r="G4425" s="30">
        <f t="shared" si="4334"/>
        <v>0</v>
      </c>
      <c r="H4425" s="30">
        <f t="shared" ref="H4425" si="4335">SUM(H4426:H4433)</f>
        <v>0</v>
      </c>
      <c r="I4425" s="34">
        <v>3</v>
      </c>
      <c r="J4425" s="26"/>
    </row>
    <row r="4426" spans="1:10">
      <c r="A4426" s="212">
        <v>3231</v>
      </c>
      <c r="B4426" s="213" t="s">
        <v>18</v>
      </c>
      <c r="C4426" s="157"/>
      <c r="D4426" s="175">
        <v>0</v>
      </c>
      <c r="F4426" s="639"/>
      <c r="G4426" s="639"/>
      <c r="H4426" s="639"/>
      <c r="I4426" s="34">
        <v>4</v>
      </c>
      <c r="J4426" s="26"/>
    </row>
    <row r="4427" spans="1:10">
      <c r="A4427" s="212">
        <v>3232</v>
      </c>
      <c r="B4427" s="213" t="s">
        <v>105</v>
      </c>
      <c r="C4427" s="157">
        <v>200000</v>
      </c>
      <c r="D4427" s="175">
        <v>30000</v>
      </c>
      <c r="F4427" s="639"/>
      <c r="G4427" s="639"/>
      <c r="H4427" s="639"/>
      <c r="I4427" s="34">
        <v>4</v>
      </c>
      <c r="J4427" s="26"/>
    </row>
    <row r="4428" spans="1:10">
      <c r="A4428" s="212">
        <v>3234</v>
      </c>
      <c r="B4428" s="213" t="s">
        <v>111</v>
      </c>
      <c r="C4428" s="157"/>
      <c r="D4428" s="175">
        <v>0</v>
      </c>
      <c r="F4428" s="639"/>
      <c r="G4428" s="639"/>
      <c r="H4428" s="639"/>
      <c r="I4428" s="34">
        <v>4</v>
      </c>
      <c r="J4428" s="26"/>
    </row>
    <row r="4429" spans="1:10">
      <c r="A4429" s="212">
        <v>3235</v>
      </c>
      <c r="B4429" s="213" t="s">
        <v>68</v>
      </c>
      <c r="C4429" s="157"/>
      <c r="D4429" s="175">
        <v>0</v>
      </c>
      <c r="F4429" s="639"/>
      <c r="G4429" s="639"/>
      <c r="H4429" s="639"/>
      <c r="I4429" s="34">
        <v>4</v>
      </c>
      <c r="J4429" s="26"/>
    </row>
    <row r="4430" spans="1:10">
      <c r="A4430" s="212">
        <v>3236</v>
      </c>
      <c r="B4430" s="213" t="s">
        <v>56</v>
      </c>
      <c r="C4430" s="157">
        <v>13200</v>
      </c>
      <c r="D4430" s="175">
        <v>13200</v>
      </c>
      <c r="F4430" s="639"/>
      <c r="G4430" s="639"/>
      <c r="H4430" s="639"/>
      <c r="I4430" s="34">
        <v>4</v>
      </c>
      <c r="J4430" s="26"/>
    </row>
    <row r="4431" spans="1:10">
      <c r="A4431" s="212">
        <v>3237</v>
      </c>
      <c r="B4431" s="213" t="s">
        <v>20</v>
      </c>
      <c r="C4431" s="157">
        <v>3000000</v>
      </c>
      <c r="D4431" s="175">
        <v>650000</v>
      </c>
      <c r="F4431" s="639"/>
      <c r="G4431" s="639"/>
      <c r="H4431" s="639"/>
      <c r="I4431" s="34">
        <v>4</v>
      </c>
      <c r="J4431" s="26"/>
    </row>
    <row r="4432" spans="1:10">
      <c r="A4432" s="212">
        <v>3238</v>
      </c>
      <c r="B4432" s="213" t="s">
        <v>51</v>
      </c>
      <c r="C4432" s="157"/>
      <c r="D4432" s="175">
        <v>0</v>
      </c>
      <c r="F4432" s="639"/>
      <c r="G4432" s="639"/>
      <c r="H4432" s="639"/>
      <c r="I4432" s="34">
        <v>4</v>
      </c>
      <c r="J4432" s="26"/>
    </row>
    <row r="4433" spans="1:10">
      <c r="A4433" s="212">
        <v>3239</v>
      </c>
      <c r="B4433" s="213" t="s">
        <v>21</v>
      </c>
      <c r="C4433" s="157">
        <v>26545</v>
      </c>
      <c r="D4433" s="175">
        <v>26545</v>
      </c>
      <c r="F4433" s="639"/>
      <c r="G4433" s="639"/>
      <c r="H4433" s="639"/>
      <c r="I4433" s="34">
        <v>4</v>
      </c>
      <c r="J4433" s="26"/>
    </row>
    <row r="4434" spans="1:10" ht="28.5">
      <c r="A4434" s="210">
        <v>324</v>
      </c>
      <c r="B4434" s="211" t="s">
        <v>22</v>
      </c>
      <c r="C4434" s="30">
        <f t="shared" ref="C4434" si="4336">SUM(C4435)</f>
        <v>53000</v>
      </c>
      <c r="D4434" s="30">
        <v>83000</v>
      </c>
      <c r="F4434" s="30">
        <f t="shared" ref="F4434:H4434" si="4337">SUM(F4435)</f>
        <v>0</v>
      </c>
      <c r="G4434" s="30">
        <f t="shared" si="4337"/>
        <v>0</v>
      </c>
      <c r="H4434" s="30">
        <f t="shared" si="4337"/>
        <v>0</v>
      </c>
      <c r="I4434" s="34">
        <v>3</v>
      </c>
      <c r="J4434" s="26"/>
    </row>
    <row r="4435" spans="1:10" ht="28.5">
      <c r="A4435" s="212">
        <v>3241</v>
      </c>
      <c r="B4435" s="213" t="s">
        <v>22</v>
      </c>
      <c r="C4435" s="157">
        <v>53000</v>
      </c>
      <c r="D4435" s="175">
        <v>83000</v>
      </c>
      <c r="F4435" s="639"/>
      <c r="G4435" s="639"/>
      <c r="H4435" s="639"/>
      <c r="I4435" s="34">
        <v>4</v>
      </c>
      <c r="J4435" s="26"/>
    </row>
    <row r="4436" spans="1:10">
      <c r="A4436" s="210">
        <v>329</v>
      </c>
      <c r="B4436" s="211" t="s">
        <v>23</v>
      </c>
      <c r="C4436" s="30">
        <f t="shared" ref="C4436" si="4338">SUM(C4437:C4443)</f>
        <v>745225</v>
      </c>
      <c r="D4436" s="30">
        <v>705225</v>
      </c>
      <c r="F4436" s="30">
        <f t="shared" ref="F4436:G4436" si="4339">SUM(F4437:F4443)</f>
        <v>0</v>
      </c>
      <c r="G4436" s="30">
        <f t="shared" si="4339"/>
        <v>0</v>
      </c>
      <c r="H4436" s="30">
        <f t="shared" ref="H4436" si="4340">SUM(H4437:H4443)</f>
        <v>0</v>
      </c>
      <c r="I4436" s="34">
        <v>3</v>
      </c>
      <c r="J4436" s="26"/>
    </row>
    <row r="4437" spans="1:10" ht="28.5">
      <c r="A4437" s="212">
        <v>3291</v>
      </c>
      <c r="B4437" s="213" t="s">
        <v>24</v>
      </c>
      <c r="C4437" s="157">
        <v>6600</v>
      </c>
      <c r="D4437" s="175">
        <v>6600</v>
      </c>
      <c r="F4437" s="639"/>
      <c r="G4437" s="639"/>
      <c r="H4437" s="639"/>
      <c r="I4437" s="34">
        <v>4</v>
      </c>
      <c r="J4437" s="26"/>
    </row>
    <row r="4438" spans="1:10">
      <c r="A4438" s="212">
        <v>3292</v>
      </c>
      <c r="B4438" s="213" t="s">
        <v>112</v>
      </c>
      <c r="C4438" s="157">
        <v>530000</v>
      </c>
      <c r="D4438" s="175">
        <v>490000</v>
      </c>
      <c r="F4438" s="639"/>
      <c r="G4438" s="639"/>
      <c r="H4438" s="639"/>
      <c r="I4438" s="34">
        <v>4</v>
      </c>
      <c r="J4438" s="26"/>
    </row>
    <row r="4439" spans="1:10">
      <c r="A4439" s="212">
        <v>3293</v>
      </c>
      <c r="B4439" s="213" t="s">
        <v>29</v>
      </c>
      <c r="C4439" s="157">
        <v>665</v>
      </c>
      <c r="D4439" s="175">
        <v>665</v>
      </c>
      <c r="F4439" s="639"/>
      <c r="G4439" s="639"/>
      <c r="H4439" s="639"/>
      <c r="I4439" s="34">
        <v>4</v>
      </c>
      <c r="J4439" s="26"/>
    </row>
    <row r="4440" spans="1:10">
      <c r="A4440" s="212">
        <v>3294</v>
      </c>
      <c r="B4440" s="213" t="s">
        <v>55</v>
      </c>
      <c r="C4440" s="157">
        <v>15600</v>
      </c>
      <c r="D4440" s="175">
        <v>15600</v>
      </c>
      <c r="F4440" s="639"/>
      <c r="G4440" s="639"/>
      <c r="H4440" s="639"/>
      <c r="I4440" s="34">
        <v>4</v>
      </c>
      <c r="J4440" s="26"/>
    </row>
    <row r="4441" spans="1:10">
      <c r="A4441" s="212">
        <v>3295</v>
      </c>
      <c r="B4441" s="213" t="s">
        <v>113</v>
      </c>
      <c r="C4441" s="157">
        <v>53000</v>
      </c>
      <c r="D4441" s="175">
        <v>23000</v>
      </c>
      <c r="F4441" s="639"/>
      <c r="G4441" s="639"/>
      <c r="H4441" s="639"/>
      <c r="I4441" s="34">
        <v>4</v>
      </c>
      <c r="J4441" s="26"/>
    </row>
    <row r="4442" spans="1:10">
      <c r="A4442" s="212">
        <v>3296</v>
      </c>
      <c r="B4442" s="213" t="s">
        <v>120</v>
      </c>
      <c r="C4442" s="157">
        <v>66360</v>
      </c>
      <c r="D4442" s="175">
        <v>96360</v>
      </c>
      <c r="F4442" s="639"/>
      <c r="G4442" s="639"/>
      <c r="H4442" s="639"/>
      <c r="I4442" s="34">
        <v>4</v>
      </c>
      <c r="J4442" s="26"/>
    </row>
    <row r="4443" spans="1:10">
      <c r="A4443" s="212">
        <v>3299</v>
      </c>
      <c r="B4443" s="213" t="s">
        <v>23</v>
      </c>
      <c r="C4443" s="157">
        <v>73000</v>
      </c>
      <c r="D4443" s="175">
        <v>73000</v>
      </c>
      <c r="F4443" s="639"/>
      <c r="G4443" s="639"/>
      <c r="H4443" s="639"/>
      <c r="I4443" s="34">
        <v>4</v>
      </c>
      <c r="J4443" s="26"/>
    </row>
    <row r="4444" spans="1:10">
      <c r="A4444" s="208">
        <v>34</v>
      </c>
      <c r="B4444" s="209" t="s">
        <v>114</v>
      </c>
      <c r="C4444" s="182">
        <f t="shared" ref="C4444" si="4341">SUM(C4445+C4447)</f>
        <v>83925</v>
      </c>
      <c r="D4444" s="32">
        <v>233925</v>
      </c>
      <c r="F4444" s="32">
        <f t="shared" ref="F4444:G4444" si="4342">SUM(F4445+F4447)</f>
        <v>0</v>
      </c>
      <c r="G4444" s="32">
        <f t="shared" si="4342"/>
        <v>0</v>
      </c>
      <c r="H4444" s="32">
        <f t="shared" ref="H4444" si="4343">SUM(H4445+H4447)</f>
        <v>0</v>
      </c>
      <c r="I4444" s="34">
        <v>2</v>
      </c>
      <c r="J4444" s="26"/>
    </row>
    <row r="4445" spans="1:10">
      <c r="A4445" s="210">
        <v>342</v>
      </c>
      <c r="B4445" s="211" t="s">
        <v>155</v>
      </c>
      <c r="C4445" s="30">
        <f t="shared" ref="C4445" si="4344">SUM(C4446)</f>
        <v>3000</v>
      </c>
      <c r="D4445" s="30">
        <v>3000</v>
      </c>
      <c r="F4445" s="30">
        <f t="shared" ref="F4445:H4445" si="4345">SUM(F4446)</f>
        <v>0</v>
      </c>
      <c r="G4445" s="30">
        <f t="shared" si="4345"/>
        <v>0</v>
      </c>
      <c r="H4445" s="30">
        <f t="shared" si="4345"/>
        <v>0</v>
      </c>
      <c r="I4445" s="34">
        <v>3</v>
      </c>
      <c r="J4445" s="26"/>
    </row>
    <row r="4446" spans="1:10" ht="42.75">
      <c r="A4446" s="212">
        <v>3423</v>
      </c>
      <c r="B4446" s="213" t="s">
        <v>157</v>
      </c>
      <c r="C4446" s="157">
        <v>3000</v>
      </c>
      <c r="D4446" s="175">
        <v>3000</v>
      </c>
      <c r="F4446" s="639"/>
      <c r="G4446" s="639"/>
      <c r="H4446" s="639"/>
      <c r="I4446" s="34">
        <v>4</v>
      </c>
      <c r="J4446" s="26"/>
    </row>
    <row r="4447" spans="1:10">
      <c r="A4447" s="210">
        <v>343</v>
      </c>
      <c r="B4447" s="211" t="s">
        <v>115</v>
      </c>
      <c r="C4447" s="30">
        <f t="shared" ref="C4447" si="4346">SUM(C4448:C4451)</f>
        <v>80925</v>
      </c>
      <c r="D4447" s="30">
        <v>230925</v>
      </c>
      <c r="F4447" s="30">
        <f t="shared" ref="F4447:G4447" si="4347">SUM(F4448:F4451)</f>
        <v>0</v>
      </c>
      <c r="G4447" s="30">
        <f t="shared" si="4347"/>
        <v>0</v>
      </c>
      <c r="H4447" s="30">
        <f t="shared" ref="H4447" si="4348">SUM(H4448:H4451)</f>
        <v>0</v>
      </c>
      <c r="I4447" s="34">
        <v>3</v>
      </c>
      <c r="J4447" s="26"/>
    </row>
    <row r="4448" spans="1:10">
      <c r="A4448" s="212">
        <v>3431</v>
      </c>
      <c r="B4448" s="213" t="s">
        <v>116</v>
      </c>
      <c r="C4448" s="157">
        <v>12600</v>
      </c>
      <c r="D4448" s="175">
        <v>12600</v>
      </c>
      <c r="F4448" s="639"/>
      <c r="G4448" s="639"/>
      <c r="H4448" s="639"/>
      <c r="I4448" s="34">
        <v>4</v>
      </c>
      <c r="J4448" s="26"/>
    </row>
    <row r="4449" spans="1:10" ht="28.5">
      <c r="A4449" s="212">
        <v>3432</v>
      </c>
      <c r="B4449" s="213" t="s">
        <v>135</v>
      </c>
      <c r="C4449" s="157">
        <v>1300</v>
      </c>
      <c r="D4449" s="175">
        <v>1300</v>
      </c>
      <c r="F4449" s="639"/>
      <c r="G4449" s="639"/>
      <c r="H4449" s="639"/>
      <c r="I4449" s="34">
        <v>4</v>
      </c>
      <c r="J4449" s="26"/>
    </row>
    <row r="4450" spans="1:10">
      <c r="A4450" s="212">
        <v>3433</v>
      </c>
      <c r="B4450" s="213" t="s">
        <v>117</v>
      </c>
      <c r="C4450" s="157">
        <v>66360</v>
      </c>
      <c r="D4450" s="175">
        <v>216360</v>
      </c>
      <c r="F4450" s="639"/>
      <c r="G4450" s="639"/>
      <c r="H4450" s="639"/>
      <c r="I4450" s="34">
        <v>4</v>
      </c>
      <c r="J4450" s="26"/>
    </row>
    <row r="4451" spans="1:10">
      <c r="A4451" s="212">
        <v>3434</v>
      </c>
      <c r="B4451" s="213" t="s">
        <v>118</v>
      </c>
      <c r="C4451" s="157">
        <v>665</v>
      </c>
      <c r="D4451" s="175">
        <v>665</v>
      </c>
      <c r="F4451" s="639"/>
      <c r="G4451" s="639"/>
      <c r="H4451" s="639"/>
      <c r="I4451" s="34">
        <v>4</v>
      </c>
      <c r="J4451" s="26"/>
    </row>
    <row r="4452" spans="1:10" ht="28.5">
      <c r="A4452" s="208">
        <v>37</v>
      </c>
      <c r="B4452" s="209" t="s">
        <v>34</v>
      </c>
      <c r="C4452" s="182">
        <f t="shared" ref="C4452:C4453" si="4349">SUM(C4453)</f>
        <v>100000</v>
      </c>
      <c r="D4452" s="32">
        <v>100000</v>
      </c>
      <c r="F4452" s="32">
        <f t="shared" ref="F4452:H4453" si="4350">SUM(F4453)</f>
        <v>0</v>
      </c>
      <c r="G4452" s="32">
        <f t="shared" si="4350"/>
        <v>0</v>
      </c>
      <c r="H4452" s="32">
        <f t="shared" si="4350"/>
        <v>0</v>
      </c>
      <c r="I4452" s="34">
        <v>2</v>
      </c>
      <c r="J4452" s="26"/>
    </row>
    <row r="4453" spans="1:10" ht="28.5">
      <c r="A4453" s="210">
        <v>372</v>
      </c>
      <c r="B4453" s="211" t="s">
        <v>35</v>
      </c>
      <c r="C4453" s="30">
        <f t="shared" si="4349"/>
        <v>100000</v>
      </c>
      <c r="D4453" s="30">
        <v>100000</v>
      </c>
      <c r="F4453" s="30">
        <f t="shared" si="4350"/>
        <v>0</v>
      </c>
      <c r="G4453" s="30">
        <f t="shared" si="4350"/>
        <v>0</v>
      </c>
      <c r="H4453" s="30">
        <f t="shared" si="4350"/>
        <v>0</v>
      </c>
      <c r="I4453" s="34">
        <v>3</v>
      </c>
      <c r="J4453" s="26"/>
    </row>
    <row r="4454" spans="1:10">
      <c r="A4454" s="212">
        <v>3721</v>
      </c>
      <c r="B4454" s="213" t="s">
        <v>69</v>
      </c>
      <c r="C4454" s="157">
        <v>100000</v>
      </c>
      <c r="D4454" s="175">
        <v>100000</v>
      </c>
      <c r="F4454" s="639"/>
      <c r="G4454" s="639"/>
      <c r="H4454" s="639"/>
      <c r="I4454" s="34">
        <v>4</v>
      </c>
      <c r="J4454" s="26"/>
    </row>
    <row r="4455" spans="1:10">
      <c r="A4455" s="208">
        <v>38</v>
      </c>
      <c r="B4455" s="209" t="s">
        <v>11</v>
      </c>
      <c r="C4455" s="182">
        <f t="shared" ref="C4455" si="4351">SUM(C4456)</f>
        <v>199000</v>
      </c>
      <c r="D4455" s="32">
        <v>249000</v>
      </c>
      <c r="F4455" s="32">
        <f t="shared" ref="F4455:H4455" si="4352">SUM(F4456)</f>
        <v>0</v>
      </c>
      <c r="G4455" s="32">
        <f t="shared" si="4352"/>
        <v>0</v>
      </c>
      <c r="H4455" s="32">
        <f t="shared" si="4352"/>
        <v>0</v>
      </c>
      <c r="I4455" s="34">
        <v>2</v>
      </c>
      <c r="J4455" s="26"/>
    </row>
    <row r="4456" spans="1:10">
      <c r="A4456" s="210">
        <v>383</v>
      </c>
      <c r="B4456" s="211" t="s">
        <v>121</v>
      </c>
      <c r="C4456" s="30">
        <f t="shared" ref="C4456" si="4353">SUM(C4457:C4458)</f>
        <v>199000</v>
      </c>
      <c r="D4456" s="30">
        <v>249000</v>
      </c>
      <c r="F4456" s="30">
        <f t="shared" ref="F4456:G4456" si="4354">SUM(F4457:F4458)</f>
        <v>0</v>
      </c>
      <c r="G4456" s="30">
        <f t="shared" si="4354"/>
        <v>0</v>
      </c>
      <c r="H4456" s="30">
        <f t="shared" ref="H4456" si="4355">SUM(H4457:H4458)</f>
        <v>0</v>
      </c>
      <c r="I4456" s="34">
        <v>3</v>
      </c>
      <c r="J4456" s="26"/>
    </row>
    <row r="4457" spans="1:10">
      <c r="A4457" s="212">
        <v>3831</v>
      </c>
      <c r="B4457" s="213" t="s">
        <v>122</v>
      </c>
      <c r="C4457" s="157"/>
      <c r="D4457" s="175">
        <v>0</v>
      </c>
      <c r="F4457" s="639"/>
      <c r="G4457" s="639"/>
      <c r="H4457" s="639"/>
      <c r="I4457" s="34">
        <v>4</v>
      </c>
      <c r="J4457" s="26"/>
    </row>
    <row r="4458" spans="1:10">
      <c r="A4458" s="212">
        <v>3834</v>
      </c>
      <c r="B4458" s="213" t="s">
        <v>123</v>
      </c>
      <c r="C4458" s="157">
        <v>199000</v>
      </c>
      <c r="D4458" s="175">
        <v>249000</v>
      </c>
      <c r="F4458" s="639"/>
      <c r="G4458" s="639"/>
      <c r="H4458" s="639"/>
      <c r="I4458" s="34">
        <v>4</v>
      </c>
      <c r="J4458" s="26"/>
    </row>
    <row r="4459" spans="1:10" ht="28.5">
      <c r="A4459" s="208">
        <v>41</v>
      </c>
      <c r="B4459" s="209" t="s">
        <v>70</v>
      </c>
      <c r="C4459" s="182">
        <f t="shared" ref="C4459:C4460" si="4356">SUM(C4460)</f>
        <v>0</v>
      </c>
      <c r="D4459" s="32">
        <v>0</v>
      </c>
      <c r="F4459" s="32">
        <f t="shared" ref="F4459:H4460" si="4357">SUM(F4460)</f>
        <v>0</v>
      </c>
      <c r="G4459" s="32">
        <f t="shared" si="4357"/>
        <v>0</v>
      </c>
      <c r="H4459" s="32">
        <f t="shared" si="4357"/>
        <v>0</v>
      </c>
      <c r="I4459" s="34">
        <v>2</v>
      </c>
      <c r="J4459" s="26"/>
    </row>
    <row r="4460" spans="1:10">
      <c r="A4460" s="210">
        <v>412</v>
      </c>
      <c r="B4460" s="211" t="s">
        <v>71</v>
      </c>
      <c r="C4460" s="30">
        <f t="shared" si="4356"/>
        <v>0</v>
      </c>
      <c r="D4460" s="30">
        <v>0</v>
      </c>
      <c r="F4460" s="30">
        <f t="shared" si="4357"/>
        <v>0</v>
      </c>
      <c r="G4460" s="30">
        <f t="shared" si="4357"/>
        <v>0</v>
      </c>
      <c r="H4460" s="30">
        <f t="shared" si="4357"/>
        <v>0</v>
      </c>
      <c r="I4460" s="34">
        <v>3</v>
      </c>
      <c r="J4460" s="26"/>
    </row>
    <row r="4461" spans="1:10">
      <c r="A4461" s="212">
        <v>4123</v>
      </c>
      <c r="B4461" s="213" t="s">
        <v>72</v>
      </c>
      <c r="C4461" s="157"/>
      <c r="D4461" s="175">
        <v>0</v>
      </c>
      <c r="F4461" s="639"/>
      <c r="G4461" s="639"/>
      <c r="H4461" s="639"/>
      <c r="I4461" s="34">
        <v>4</v>
      </c>
      <c r="J4461" s="26"/>
    </row>
    <row r="4462" spans="1:10" ht="28.5">
      <c r="A4462" s="208">
        <v>42</v>
      </c>
      <c r="B4462" s="209" t="s">
        <v>30</v>
      </c>
      <c r="C4462" s="182">
        <f t="shared" ref="C4462" si="4358">SUM(C4463+C4466+C4473+C4475+C4477)</f>
        <v>68950</v>
      </c>
      <c r="D4462" s="32">
        <v>68950</v>
      </c>
      <c r="F4462" s="32">
        <f t="shared" ref="F4462:G4462" si="4359">SUM(F4463+F4466+F4473+F4475+F4477)</f>
        <v>0</v>
      </c>
      <c r="G4462" s="32">
        <f t="shared" si="4359"/>
        <v>0</v>
      </c>
      <c r="H4462" s="32">
        <f t="shared" ref="H4462" si="4360">SUM(H4463+H4466+H4473+H4475+H4477)</f>
        <v>0</v>
      </c>
      <c r="I4462" s="34">
        <v>2</v>
      </c>
      <c r="J4462" s="26"/>
    </row>
    <row r="4463" spans="1:10">
      <c r="A4463" s="210">
        <v>421</v>
      </c>
      <c r="B4463" s="211" t="s">
        <v>96</v>
      </c>
      <c r="C4463" s="30">
        <f t="shared" ref="C4463" si="4361">SUM(C4464:C4465)</f>
        <v>0</v>
      </c>
      <c r="D4463" s="30">
        <v>0</v>
      </c>
      <c r="F4463" s="30">
        <f t="shared" ref="F4463:G4463" si="4362">SUM(F4464:F4465)</f>
        <v>0</v>
      </c>
      <c r="G4463" s="30">
        <f t="shared" si="4362"/>
        <v>0</v>
      </c>
      <c r="H4463" s="30">
        <f t="shared" ref="H4463" si="4363">SUM(H4464:H4465)</f>
        <v>0</v>
      </c>
      <c r="I4463" s="34">
        <v>3</v>
      </c>
      <c r="J4463" s="26"/>
    </row>
    <row r="4464" spans="1:10">
      <c r="A4464" s="212">
        <v>4212</v>
      </c>
      <c r="B4464" s="216" t="s">
        <v>97</v>
      </c>
      <c r="C4464" s="157"/>
      <c r="D4464" s="175">
        <v>0</v>
      </c>
      <c r="F4464" s="639"/>
      <c r="G4464" s="639"/>
      <c r="H4464" s="639"/>
      <c r="I4464" s="34">
        <v>4</v>
      </c>
      <c r="J4464" s="26"/>
    </row>
    <row r="4465" spans="1:10">
      <c r="A4465" s="212">
        <v>4213</v>
      </c>
      <c r="B4465" s="216" t="s">
        <v>265</v>
      </c>
      <c r="C4465" s="157"/>
      <c r="D4465" s="175">
        <v>0</v>
      </c>
      <c r="F4465" s="639"/>
      <c r="G4465" s="639"/>
      <c r="H4465" s="639"/>
      <c r="I4465" s="34">
        <v>4</v>
      </c>
      <c r="J4465" s="26"/>
    </row>
    <row r="4466" spans="1:10">
      <c r="A4466" s="210">
        <v>422</v>
      </c>
      <c r="B4466" s="211" t="s">
        <v>57</v>
      </c>
      <c r="C4466" s="30">
        <f t="shared" ref="C4466" si="4364">SUM(C4467:C4472)</f>
        <v>66300</v>
      </c>
      <c r="D4466" s="30">
        <v>66300</v>
      </c>
      <c r="F4466" s="30">
        <f t="shared" ref="F4466:G4466" si="4365">SUM(F4467:F4472)</f>
        <v>0</v>
      </c>
      <c r="G4466" s="30">
        <f t="shared" si="4365"/>
        <v>0</v>
      </c>
      <c r="H4466" s="30">
        <f t="shared" ref="H4466" si="4366">SUM(H4467:H4472)</f>
        <v>0</v>
      </c>
      <c r="I4466" s="34">
        <v>3</v>
      </c>
      <c r="J4466" s="26"/>
    </row>
    <row r="4467" spans="1:10">
      <c r="A4467" s="212">
        <v>4221</v>
      </c>
      <c r="B4467" s="213" t="s">
        <v>65</v>
      </c>
      <c r="C4467" s="157">
        <v>39800</v>
      </c>
      <c r="D4467" s="175">
        <v>39800</v>
      </c>
      <c r="F4467" s="639"/>
      <c r="G4467" s="639"/>
      <c r="H4467" s="639"/>
      <c r="I4467" s="34">
        <v>4</v>
      </c>
      <c r="J4467" s="26"/>
    </row>
    <row r="4468" spans="1:10">
      <c r="A4468" s="212">
        <v>4222</v>
      </c>
      <c r="B4468" s="213" t="s">
        <v>73</v>
      </c>
      <c r="C4468" s="157">
        <v>26500</v>
      </c>
      <c r="D4468" s="175">
        <v>26500</v>
      </c>
      <c r="F4468" s="639"/>
      <c r="G4468" s="639"/>
      <c r="H4468" s="639"/>
      <c r="I4468" s="34">
        <v>4</v>
      </c>
      <c r="J4468" s="26"/>
    </row>
    <row r="4469" spans="1:10">
      <c r="A4469" s="212">
        <v>4223</v>
      </c>
      <c r="B4469" s="213" t="s">
        <v>86</v>
      </c>
      <c r="C4469" s="157"/>
      <c r="D4469" s="175">
        <v>0</v>
      </c>
      <c r="F4469" s="639"/>
      <c r="G4469" s="639"/>
      <c r="H4469" s="639"/>
      <c r="I4469" s="34">
        <v>4</v>
      </c>
      <c r="J4469" s="26"/>
    </row>
    <row r="4470" spans="1:10">
      <c r="A4470" s="212">
        <v>4224</v>
      </c>
      <c r="B4470" s="213" t="s">
        <v>58</v>
      </c>
      <c r="C4470" s="157"/>
      <c r="D4470" s="175">
        <v>0</v>
      </c>
      <c r="F4470" s="639"/>
      <c r="G4470" s="639"/>
      <c r="H4470" s="639"/>
      <c r="I4470" s="34">
        <v>4</v>
      </c>
      <c r="J4470" s="26"/>
    </row>
    <row r="4471" spans="1:10">
      <c r="A4471" s="212">
        <v>4225</v>
      </c>
      <c r="B4471" s="213" t="s">
        <v>87</v>
      </c>
      <c r="C4471" s="157"/>
      <c r="D4471" s="175">
        <v>0</v>
      </c>
      <c r="F4471" s="639"/>
      <c r="G4471" s="639"/>
      <c r="H4471" s="639"/>
      <c r="I4471" s="34">
        <v>4</v>
      </c>
      <c r="J4471" s="26"/>
    </row>
    <row r="4472" spans="1:10">
      <c r="A4472" s="212">
        <v>4227</v>
      </c>
      <c r="B4472" s="216" t="s">
        <v>88</v>
      </c>
      <c r="C4472" s="29"/>
      <c r="D4472" s="175">
        <v>0</v>
      </c>
      <c r="F4472" s="175"/>
      <c r="G4472" s="175"/>
      <c r="H4472" s="175"/>
      <c r="I4472" s="34">
        <v>4</v>
      </c>
      <c r="J4472" s="26"/>
    </row>
    <row r="4473" spans="1:10">
      <c r="A4473" s="210">
        <v>423</v>
      </c>
      <c r="B4473" s="211" t="s">
        <v>98</v>
      </c>
      <c r="C4473" s="30">
        <f t="shared" ref="C4473" si="4367">SUM(C4474)</f>
        <v>0</v>
      </c>
      <c r="D4473" s="30">
        <v>0</v>
      </c>
      <c r="F4473" s="30">
        <f t="shared" ref="F4473:H4473" si="4368">SUM(F4474)</f>
        <v>0</v>
      </c>
      <c r="G4473" s="30">
        <f t="shared" si="4368"/>
        <v>0</v>
      </c>
      <c r="H4473" s="30">
        <f t="shared" si="4368"/>
        <v>0</v>
      </c>
      <c r="I4473" s="34">
        <v>3</v>
      </c>
      <c r="J4473" s="26"/>
    </row>
    <row r="4474" spans="1:10">
      <c r="A4474" s="212">
        <v>4231</v>
      </c>
      <c r="B4474" s="216" t="s">
        <v>106</v>
      </c>
      <c r="C4474" s="29"/>
      <c r="D4474" s="175">
        <v>0</v>
      </c>
      <c r="F4474" s="175"/>
      <c r="G4474" s="175"/>
      <c r="H4474" s="175"/>
      <c r="I4474" s="34">
        <v>4</v>
      </c>
      <c r="J4474" s="26"/>
    </row>
    <row r="4475" spans="1:10" ht="28.5">
      <c r="A4475" s="210">
        <v>424</v>
      </c>
      <c r="B4475" s="211" t="s">
        <v>138</v>
      </c>
      <c r="C4475" s="30">
        <f t="shared" ref="C4475" si="4369">SUM(C4476)</f>
        <v>2650</v>
      </c>
      <c r="D4475" s="30">
        <v>2650</v>
      </c>
      <c r="F4475" s="30">
        <f t="shared" ref="F4475:H4475" si="4370">SUM(F4476)</f>
        <v>0</v>
      </c>
      <c r="G4475" s="30">
        <f t="shared" si="4370"/>
        <v>0</v>
      </c>
      <c r="H4475" s="30">
        <f t="shared" si="4370"/>
        <v>0</v>
      </c>
      <c r="I4475" s="34">
        <v>3</v>
      </c>
      <c r="J4475" s="26"/>
    </row>
    <row r="4476" spans="1:10">
      <c r="A4476" s="212">
        <v>4241</v>
      </c>
      <c r="B4476" s="213" t="s">
        <v>139</v>
      </c>
      <c r="C4476" s="157">
        <v>2650</v>
      </c>
      <c r="D4476" s="175">
        <v>2650</v>
      </c>
      <c r="F4476" s="639"/>
      <c r="G4476" s="639"/>
      <c r="H4476" s="639"/>
      <c r="I4476" s="34">
        <v>4</v>
      </c>
      <c r="J4476" s="26"/>
    </row>
    <row r="4477" spans="1:10">
      <c r="A4477" s="210">
        <v>426</v>
      </c>
      <c r="B4477" s="211" t="s">
        <v>31</v>
      </c>
      <c r="C4477" s="30">
        <f t="shared" ref="C4477" si="4371">SUM(C4478)</f>
        <v>0</v>
      </c>
      <c r="D4477" s="30">
        <v>0</v>
      </c>
      <c r="F4477" s="30">
        <f t="shared" ref="F4477:H4477" si="4372">SUM(F4478)</f>
        <v>0</v>
      </c>
      <c r="G4477" s="30">
        <f t="shared" si="4372"/>
        <v>0</v>
      </c>
      <c r="H4477" s="30">
        <f t="shared" si="4372"/>
        <v>0</v>
      </c>
      <c r="I4477" s="34">
        <v>3</v>
      </c>
      <c r="J4477" s="26"/>
    </row>
    <row r="4478" spans="1:10">
      <c r="A4478" s="212">
        <v>4262</v>
      </c>
      <c r="B4478" s="216" t="s">
        <v>32</v>
      </c>
      <c r="C4478" s="29"/>
      <c r="D4478" s="175">
        <v>0</v>
      </c>
      <c r="F4478" s="175"/>
      <c r="G4478" s="175"/>
      <c r="H4478" s="175"/>
      <c r="I4478" s="34">
        <v>4</v>
      </c>
      <c r="J4478" s="26"/>
    </row>
    <row r="4479" spans="1:10" ht="28.5">
      <c r="A4479" s="208">
        <v>45</v>
      </c>
      <c r="B4479" s="209" t="s">
        <v>74</v>
      </c>
      <c r="C4479" s="182">
        <f t="shared" ref="C4479" si="4373">SUM(C4480+C4482)</f>
        <v>0</v>
      </c>
      <c r="D4479" s="32">
        <v>0</v>
      </c>
      <c r="F4479" s="32">
        <f t="shared" ref="F4479:G4479" si="4374">SUM(F4480+F4482)</f>
        <v>0</v>
      </c>
      <c r="G4479" s="32">
        <f t="shared" si="4374"/>
        <v>0</v>
      </c>
      <c r="H4479" s="32">
        <f t="shared" ref="H4479" si="4375">SUM(H4480+H4482)</f>
        <v>0</v>
      </c>
      <c r="I4479" s="34">
        <v>2</v>
      </c>
      <c r="J4479" s="26"/>
    </row>
    <row r="4480" spans="1:10">
      <c r="A4480" s="210">
        <v>451</v>
      </c>
      <c r="B4480" s="211" t="s">
        <v>75</v>
      </c>
      <c r="C4480" s="30">
        <f t="shared" ref="C4480" si="4376">SUM(C4481)</f>
        <v>0</v>
      </c>
      <c r="D4480" s="30">
        <v>0</v>
      </c>
      <c r="F4480" s="30">
        <f t="shared" ref="F4480:H4480" si="4377">SUM(F4481)</f>
        <v>0</v>
      </c>
      <c r="G4480" s="30">
        <f t="shared" si="4377"/>
        <v>0</v>
      </c>
      <c r="H4480" s="30">
        <f t="shared" si="4377"/>
        <v>0</v>
      </c>
      <c r="I4480" s="34">
        <v>3</v>
      </c>
      <c r="J4480" s="26"/>
    </row>
    <row r="4481" spans="1:10">
      <c r="A4481" s="212">
        <v>4511</v>
      </c>
      <c r="B4481" s="216" t="s">
        <v>75</v>
      </c>
      <c r="C4481" s="29"/>
      <c r="D4481" s="175">
        <v>0</v>
      </c>
      <c r="F4481" s="175"/>
      <c r="G4481" s="175"/>
      <c r="H4481" s="175"/>
      <c r="I4481" s="34">
        <v>4</v>
      </c>
      <c r="J4481" s="26"/>
    </row>
    <row r="4482" spans="1:10">
      <c r="A4482" s="210">
        <v>452</v>
      </c>
      <c r="B4482" s="211" t="s">
        <v>89</v>
      </c>
      <c r="C4482" s="30">
        <f t="shared" ref="C4482" si="4378">SUM(C4483)</f>
        <v>0</v>
      </c>
      <c r="D4482" s="30">
        <v>0</v>
      </c>
      <c r="F4482" s="30">
        <f t="shared" ref="F4482:H4482" si="4379">SUM(F4483)</f>
        <v>0</v>
      </c>
      <c r="G4482" s="30">
        <f t="shared" si="4379"/>
        <v>0</v>
      </c>
      <c r="H4482" s="30">
        <f t="shared" si="4379"/>
        <v>0</v>
      </c>
      <c r="I4482" s="34">
        <v>3</v>
      </c>
      <c r="J4482" s="26"/>
    </row>
    <row r="4483" spans="1:10">
      <c r="A4483" s="212">
        <v>4521</v>
      </c>
      <c r="B4483" s="216" t="s">
        <v>89</v>
      </c>
      <c r="C4483" s="29"/>
      <c r="D4483" s="175">
        <v>0</v>
      </c>
      <c r="F4483" s="175"/>
      <c r="G4483" s="175"/>
      <c r="H4483" s="175"/>
      <c r="I4483" s="34">
        <v>4</v>
      </c>
      <c r="J4483" s="26"/>
    </row>
    <row r="4484" spans="1:10" ht="28.5">
      <c r="A4484" s="208">
        <v>54</v>
      </c>
      <c r="B4484" s="209" t="s">
        <v>160</v>
      </c>
      <c r="C4484" s="182">
        <f t="shared" ref="C4484:C4485" si="4380">SUM(C4485)</f>
        <v>240000</v>
      </c>
      <c r="D4484" s="32">
        <v>240000</v>
      </c>
      <c r="F4484" s="32">
        <f t="shared" ref="F4484:H4485" si="4381">SUM(F4485)</f>
        <v>0</v>
      </c>
      <c r="G4484" s="32">
        <f t="shared" si="4381"/>
        <v>0</v>
      </c>
      <c r="H4484" s="32">
        <f t="shared" si="4381"/>
        <v>0</v>
      </c>
      <c r="I4484" s="34">
        <v>2</v>
      </c>
      <c r="J4484" s="26"/>
    </row>
    <row r="4485" spans="1:10" ht="42.75">
      <c r="A4485" s="210">
        <v>544</v>
      </c>
      <c r="B4485" s="211" t="s">
        <v>161</v>
      </c>
      <c r="C4485" s="30">
        <f t="shared" si="4380"/>
        <v>240000</v>
      </c>
      <c r="D4485" s="30">
        <v>240000</v>
      </c>
      <c r="F4485" s="30">
        <f t="shared" si="4381"/>
        <v>0</v>
      </c>
      <c r="G4485" s="30">
        <f t="shared" si="4381"/>
        <v>0</v>
      </c>
      <c r="H4485" s="30">
        <f t="shared" si="4381"/>
        <v>0</v>
      </c>
      <c r="I4485" s="34">
        <v>3</v>
      </c>
      <c r="J4485" s="26"/>
    </row>
    <row r="4486" spans="1:10" ht="42.75">
      <c r="A4486" s="212">
        <v>5443</v>
      </c>
      <c r="B4486" s="213" t="s">
        <v>281</v>
      </c>
      <c r="C4486" s="157">
        <v>240000</v>
      </c>
      <c r="D4486" s="175">
        <v>240000</v>
      </c>
      <c r="F4486" s="639"/>
      <c r="G4486" s="639"/>
      <c r="H4486" s="639"/>
      <c r="I4486" s="34">
        <v>4</v>
      </c>
      <c r="J4486" s="26"/>
    </row>
    <row r="4487" spans="1:10">
      <c r="A4487" s="206">
        <v>43</v>
      </c>
      <c r="B4487" s="207" t="s">
        <v>40</v>
      </c>
      <c r="C4487" s="31">
        <f t="shared" ref="C4487" si="4382">SUM(C4488+C4499+C4527+C4531+C4534)</f>
        <v>505733412</v>
      </c>
      <c r="D4487" s="31">
        <v>505733412</v>
      </c>
      <c r="F4487" s="31">
        <f t="shared" ref="F4487:G4487" si="4383">SUM(F4488+F4499+F4527+F4531+F4534)</f>
        <v>0</v>
      </c>
      <c r="G4487" s="31">
        <f t="shared" si="4383"/>
        <v>0</v>
      </c>
      <c r="H4487" s="31">
        <f t="shared" ref="H4487" si="4384">SUM(H4488+H4499+H4527+H4531+H4534)</f>
        <v>0</v>
      </c>
      <c r="I4487" s="34" t="s">
        <v>41</v>
      </c>
      <c r="J4487" s="396"/>
    </row>
    <row r="4488" spans="1:10">
      <c r="A4488" s="208">
        <v>31</v>
      </c>
      <c r="B4488" s="209" t="s">
        <v>44</v>
      </c>
      <c r="C4488" s="182">
        <f t="shared" ref="C4488" si="4385">SUM(C4489+C4493+C4495)</f>
        <v>238530585</v>
      </c>
      <c r="D4488" s="32">
        <v>242230585</v>
      </c>
      <c r="F4488" s="32">
        <f t="shared" ref="F4488:G4488" si="4386">SUM(F4489+F4493+F4495)</f>
        <v>0</v>
      </c>
      <c r="G4488" s="32">
        <f t="shared" si="4386"/>
        <v>0</v>
      </c>
      <c r="H4488" s="32">
        <f t="shared" ref="H4488" si="4387">SUM(H4489+H4493+H4495)</f>
        <v>0</v>
      </c>
      <c r="I4488" s="34">
        <v>2</v>
      </c>
      <c r="J4488" s="397"/>
    </row>
    <row r="4489" spans="1:10">
      <c r="A4489" s="210">
        <v>311</v>
      </c>
      <c r="B4489" s="211" t="s">
        <v>45</v>
      </c>
      <c r="C4489" s="30">
        <f t="shared" ref="C4489" si="4388">SUM(C4490:C4492)</f>
        <v>204330677</v>
      </c>
      <c r="D4489" s="30">
        <v>208030677</v>
      </c>
      <c r="F4489" s="30">
        <f t="shared" ref="F4489:G4489" si="4389">SUM(F4490:F4492)</f>
        <v>0</v>
      </c>
      <c r="G4489" s="30">
        <f t="shared" si="4389"/>
        <v>0</v>
      </c>
      <c r="H4489" s="30">
        <f t="shared" ref="H4489" si="4390">SUM(H4490:H4492)</f>
        <v>0</v>
      </c>
      <c r="I4489" s="34">
        <v>3</v>
      </c>
      <c r="J4489" s="397"/>
    </row>
    <row r="4490" spans="1:10">
      <c r="A4490" s="212">
        <v>3111</v>
      </c>
      <c r="B4490" s="213" t="s">
        <v>46</v>
      </c>
      <c r="C4490" s="157">
        <v>193030677</v>
      </c>
      <c r="D4490" s="175">
        <v>193030677</v>
      </c>
      <c r="F4490" s="639"/>
      <c r="G4490" s="639"/>
      <c r="H4490" s="639"/>
      <c r="I4490" s="34">
        <v>4</v>
      </c>
      <c r="J4490" s="397"/>
    </row>
    <row r="4491" spans="1:10">
      <c r="A4491" s="212">
        <v>3113</v>
      </c>
      <c r="B4491" s="213" t="s">
        <v>66</v>
      </c>
      <c r="C4491" s="157">
        <v>11300000</v>
      </c>
      <c r="D4491" s="175">
        <v>15000000</v>
      </c>
      <c r="F4491" s="639"/>
      <c r="G4491" s="639"/>
      <c r="H4491" s="639"/>
      <c r="I4491" s="34">
        <v>4</v>
      </c>
      <c r="J4491" s="397"/>
    </row>
    <row r="4492" spans="1:10">
      <c r="A4492" s="212">
        <v>3114</v>
      </c>
      <c r="B4492" s="213" t="s">
        <v>47</v>
      </c>
      <c r="C4492" s="157"/>
      <c r="D4492" s="175">
        <v>0</v>
      </c>
      <c r="F4492" s="639"/>
      <c r="G4492" s="639"/>
      <c r="H4492" s="639"/>
      <c r="I4492" s="34">
        <v>4</v>
      </c>
      <c r="J4492" s="397"/>
    </row>
    <row r="4493" spans="1:10">
      <c r="A4493" s="210">
        <v>312</v>
      </c>
      <c r="B4493" s="211" t="s">
        <v>67</v>
      </c>
      <c r="C4493" s="30">
        <f t="shared" ref="C4493" si="4391">SUM(C4494)</f>
        <v>4900000</v>
      </c>
      <c r="D4493" s="30">
        <v>4900000</v>
      </c>
      <c r="F4493" s="30">
        <f t="shared" ref="F4493:H4493" si="4392">SUM(F4494)</f>
        <v>0</v>
      </c>
      <c r="G4493" s="30">
        <f t="shared" si="4392"/>
        <v>0</v>
      </c>
      <c r="H4493" s="30">
        <f t="shared" si="4392"/>
        <v>0</v>
      </c>
      <c r="I4493" s="34">
        <v>3</v>
      </c>
      <c r="J4493" s="397"/>
    </row>
    <row r="4494" spans="1:10">
      <c r="A4494" s="212">
        <v>3121</v>
      </c>
      <c r="B4494" s="213" t="s">
        <v>67</v>
      </c>
      <c r="C4494" s="157">
        <v>4900000</v>
      </c>
      <c r="D4494" s="175">
        <v>4900000</v>
      </c>
      <c r="F4494" s="639"/>
      <c r="G4494" s="639"/>
      <c r="H4494" s="639"/>
      <c r="I4494" s="34">
        <v>4</v>
      </c>
      <c r="J4494" s="398"/>
    </row>
    <row r="4495" spans="1:10">
      <c r="A4495" s="210">
        <v>313</v>
      </c>
      <c r="B4495" s="211" t="s">
        <v>48</v>
      </c>
      <c r="C4495" s="30">
        <f t="shared" ref="C4495" si="4393">SUM(C4496:C4498)</f>
        <v>29299908</v>
      </c>
      <c r="D4495" s="30">
        <v>29299908</v>
      </c>
      <c r="F4495" s="30">
        <f t="shared" ref="F4495:G4495" si="4394">SUM(F4496:F4498)</f>
        <v>0</v>
      </c>
      <c r="G4495" s="30">
        <f t="shared" si="4394"/>
        <v>0</v>
      </c>
      <c r="H4495" s="30">
        <f t="shared" ref="H4495" si="4395">SUM(H4496:H4498)</f>
        <v>0</v>
      </c>
      <c r="I4495" s="34">
        <v>3</v>
      </c>
      <c r="J4495" s="26"/>
    </row>
    <row r="4496" spans="1:10">
      <c r="A4496" s="212">
        <v>3131</v>
      </c>
      <c r="B4496" s="213" t="s">
        <v>180</v>
      </c>
      <c r="C4496" s="157">
        <v>22775</v>
      </c>
      <c r="D4496" s="175">
        <v>22775</v>
      </c>
      <c r="F4496" s="639"/>
      <c r="G4496" s="639"/>
      <c r="H4496" s="639"/>
      <c r="I4496" s="34">
        <v>4</v>
      </c>
      <c r="J4496" s="26"/>
    </row>
    <row r="4497" spans="1:10">
      <c r="A4497" s="212">
        <v>3132</v>
      </c>
      <c r="B4497" s="213" t="s">
        <v>49</v>
      </c>
      <c r="C4497" s="157">
        <v>29263133</v>
      </c>
      <c r="D4497" s="175">
        <v>29263133</v>
      </c>
      <c r="F4497" s="639"/>
      <c r="G4497" s="639"/>
      <c r="H4497" s="639"/>
      <c r="I4497" s="34">
        <v>4</v>
      </c>
      <c r="J4497" s="26"/>
    </row>
    <row r="4498" spans="1:10" ht="28.5">
      <c r="A4498" s="212">
        <v>3133</v>
      </c>
      <c r="B4498" s="213" t="s">
        <v>119</v>
      </c>
      <c r="C4498" s="157">
        <v>14000</v>
      </c>
      <c r="D4498" s="175">
        <v>14000</v>
      </c>
      <c r="F4498" s="639"/>
      <c r="G4498" s="639"/>
      <c r="H4498" s="639"/>
      <c r="I4498" s="34">
        <v>4</v>
      </c>
      <c r="J4498" s="26"/>
    </row>
    <row r="4499" spans="1:10">
      <c r="A4499" s="208">
        <v>32</v>
      </c>
      <c r="B4499" s="209" t="s">
        <v>16</v>
      </c>
      <c r="C4499" s="182">
        <f t="shared" ref="C4499" si="4396">SUM(C4500+C4504+C4511+C4521)</f>
        <v>266673227</v>
      </c>
      <c r="D4499" s="32">
        <v>262573227</v>
      </c>
      <c r="F4499" s="32">
        <f t="shared" ref="F4499:G4499" si="4397">SUM(F4500+F4504+F4511+F4521)</f>
        <v>0</v>
      </c>
      <c r="G4499" s="32">
        <f t="shared" si="4397"/>
        <v>0</v>
      </c>
      <c r="H4499" s="32">
        <f t="shared" ref="H4499" si="4398">SUM(H4500+H4504+H4511+H4521)</f>
        <v>0</v>
      </c>
      <c r="I4499" s="34">
        <v>2</v>
      </c>
      <c r="J4499" s="26"/>
    </row>
    <row r="4500" spans="1:10">
      <c r="A4500" s="210">
        <v>321</v>
      </c>
      <c r="B4500" s="211" t="s">
        <v>27</v>
      </c>
      <c r="C4500" s="30">
        <f t="shared" ref="C4500" si="4399">SUM(C4501:C4503)</f>
        <v>4653000</v>
      </c>
      <c r="D4500" s="30">
        <v>4653000</v>
      </c>
      <c r="F4500" s="30">
        <f t="shared" ref="F4500:G4500" si="4400">SUM(F4501:F4503)</f>
        <v>0</v>
      </c>
      <c r="G4500" s="30">
        <f t="shared" si="4400"/>
        <v>0</v>
      </c>
      <c r="H4500" s="30">
        <f t="shared" ref="H4500" si="4401">SUM(H4501:H4503)</f>
        <v>0</v>
      </c>
      <c r="I4500" s="34">
        <v>3</v>
      </c>
      <c r="J4500" s="26"/>
    </row>
    <row r="4501" spans="1:10">
      <c r="A4501" s="212">
        <v>3211</v>
      </c>
      <c r="B4501" s="213" t="s">
        <v>28</v>
      </c>
      <c r="C4501" s="157">
        <v>26500</v>
      </c>
      <c r="D4501" s="175">
        <v>26500</v>
      </c>
      <c r="F4501" s="639"/>
      <c r="G4501" s="639"/>
      <c r="H4501" s="639"/>
      <c r="I4501" s="34">
        <v>4</v>
      </c>
      <c r="J4501" s="26"/>
    </row>
    <row r="4502" spans="1:10" ht="28.5">
      <c r="A4502" s="212">
        <v>3212</v>
      </c>
      <c r="B4502" s="213" t="s">
        <v>50</v>
      </c>
      <c r="C4502" s="157">
        <v>4600000</v>
      </c>
      <c r="D4502" s="175">
        <v>4600000</v>
      </c>
      <c r="F4502" s="639"/>
      <c r="G4502" s="639"/>
      <c r="H4502" s="639"/>
      <c r="I4502" s="34">
        <v>4</v>
      </c>
      <c r="J4502" s="26"/>
    </row>
    <row r="4503" spans="1:10">
      <c r="A4503" s="212">
        <v>3213</v>
      </c>
      <c r="B4503" s="213" t="s">
        <v>54</v>
      </c>
      <c r="C4503" s="157">
        <v>26500</v>
      </c>
      <c r="D4503" s="175">
        <v>26500</v>
      </c>
      <c r="F4503" s="639"/>
      <c r="G4503" s="639"/>
      <c r="H4503" s="639"/>
      <c r="I4503" s="34">
        <v>4</v>
      </c>
      <c r="J4503" s="26"/>
    </row>
    <row r="4504" spans="1:10">
      <c r="A4504" s="210">
        <v>322</v>
      </c>
      <c r="B4504" s="211" t="s">
        <v>42</v>
      </c>
      <c r="C4504" s="30">
        <f t="shared" ref="C4504" si="4402">SUM(C4505:C4510)</f>
        <v>238707137</v>
      </c>
      <c r="D4504" s="30">
        <v>231207137</v>
      </c>
      <c r="F4504" s="30">
        <f t="shared" ref="F4504:G4504" si="4403">SUM(F4505:F4510)</f>
        <v>0</v>
      </c>
      <c r="G4504" s="30">
        <f t="shared" si="4403"/>
        <v>0</v>
      </c>
      <c r="H4504" s="30">
        <f t="shared" ref="H4504" si="4404">SUM(H4505:H4510)</f>
        <v>0</v>
      </c>
      <c r="I4504" s="34">
        <v>3</v>
      </c>
      <c r="J4504" s="26"/>
    </row>
    <row r="4505" spans="1:10">
      <c r="A4505" s="212">
        <v>3221</v>
      </c>
      <c r="B4505" s="213" t="s">
        <v>43</v>
      </c>
      <c r="C4505" s="157">
        <v>796350</v>
      </c>
      <c r="D4505" s="175">
        <v>796350</v>
      </c>
      <c r="F4505" s="639"/>
      <c r="G4505" s="639"/>
      <c r="H4505" s="639"/>
      <c r="I4505" s="34">
        <v>4</v>
      </c>
      <c r="J4505" s="26"/>
    </row>
    <row r="4506" spans="1:10">
      <c r="A4506" s="212">
        <v>3222</v>
      </c>
      <c r="B4506" s="213" t="s">
        <v>91</v>
      </c>
      <c r="C4506" s="157">
        <v>229084687</v>
      </c>
      <c r="D4506" s="175">
        <v>224084687</v>
      </c>
      <c r="F4506" s="639"/>
      <c r="G4506" s="639"/>
      <c r="H4506" s="639"/>
      <c r="I4506" s="34">
        <v>4</v>
      </c>
      <c r="J4506" s="359"/>
    </row>
    <row r="4507" spans="1:10">
      <c r="A4507" s="212">
        <v>3223</v>
      </c>
      <c r="B4507" s="213" t="s">
        <v>109</v>
      </c>
      <c r="C4507" s="157">
        <v>8000000</v>
      </c>
      <c r="D4507" s="175">
        <v>5500000</v>
      </c>
      <c r="F4507" s="639"/>
      <c r="G4507" s="639"/>
      <c r="H4507" s="639"/>
      <c r="I4507" s="34">
        <v>4</v>
      </c>
      <c r="J4507" s="26"/>
    </row>
    <row r="4508" spans="1:10" ht="28.5">
      <c r="A4508" s="212">
        <v>3224</v>
      </c>
      <c r="B4508" s="213" t="s">
        <v>110</v>
      </c>
      <c r="C4508" s="157">
        <v>106100</v>
      </c>
      <c r="D4508" s="175">
        <v>106100</v>
      </c>
      <c r="F4508" s="639"/>
      <c r="G4508" s="639"/>
      <c r="H4508" s="639"/>
      <c r="I4508" s="34">
        <v>4</v>
      </c>
      <c r="J4508" s="26"/>
    </row>
    <row r="4509" spans="1:10">
      <c r="A4509" s="212">
        <v>3225</v>
      </c>
      <c r="B4509" s="213" t="s">
        <v>92</v>
      </c>
      <c r="C4509" s="157">
        <v>290000</v>
      </c>
      <c r="D4509" s="175">
        <v>290000</v>
      </c>
      <c r="F4509" s="639"/>
      <c r="G4509" s="639"/>
      <c r="H4509" s="639"/>
      <c r="I4509" s="34">
        <v>4</v>
      </c>
      <c r="J4509" s="26"/>
    </row>
    <row r="4510" spans="1:10">
      <c r="A4510" s="212">
        <v>3227</v>
      </c>
      <c r="B4510" s="213" t="s">
        <v>93</v>
      </c>
      <c r="C4510" s="157">
        <v>430000</v>
      </c>
      <c r="D4510" s="175">
        <v>430000</v>
      </c>
      <c r="F4510" s="639"/>
      <c r="G4510" s="639"/>
      <c r="H4510" s="639"/>
      <c r="I4510" s="34">
        <v>4</v>
      </c>
      <c r="J4510" s="26"/>
    </row>
    <row r="4511" spans="1:10">
      <c r="A4511" s="210">
        <v>323</v>
      </c>
      <c r="B4511" s="211" t="s">
        <v>17</v>
      </c>
      <c r="C4511" s="30">
        <f t="shared" ref="C4511" si="4405">SUM(C4512:C4520)</f>
        <v>22449800</v>
      </c>
      <c r="D4511" s="30">
        <v>25349800</v>
      </c>
      <c r="F4511" s="30">
        <f t="shared" ref="F4511:G4511" si="4406">SUM(F4512:F4520)</f>
        <v>0</v>
      </c>
      <c r="G4511" s="30">
        <f t="shared" si="4406"/>
        <v>0</v>
      </c>
      <c r="H4511" s="30">
        <f t="shared" ref="H4511" si="4407">SUM(H4512:H4520)</f>
        <v>0</v>
      </c>
      <c r="I4511" s="34">
        <v>3</v>
      </c>
      <c r="J4511" s="26"/>
    </row>
    <row r="4512" spans="1:10">
      <c r="A4512" s="212">
        <v>3231</v>
      </c>
      <c r="B4512" s="213" t="s">
        <v>18</v>
      </c>
      <c r="C4512" s="157">
        <v>700000</v>
      </c>
      <c r="D4512" s="175">
        <v>700000</v>
      </c>
      <c r="F4512" s="639"/>
      <c r="G4512" s="639"/>
      <c r="H4512" s="639"/>
      <c r="I4512" s="34">
        <v>4</v>
      </c>
      <c r="J4512" s="26"/>
    </row>
    <row r="4513" spans="1:10">
      <c r="A4513" s="212">
        <v>3232</v>
      </c>
      <c r="B4513" s="213" t="s">
        <v>105</v>
      </c>
      <c r="C4513" s="157">
        <v>11000000</v>
      </c>
      <c r="D4513" s="175">
        <v>12000000</v>
      </c>
      <c r="F4513" s="639"/>
      <c r="G4513" s="639"/>
      <c r="H4513" s="639"/>
      <c r="I4513" s="34">
        <v>4</v>
      </c>
      <c r="J4513" s="26"/>
    </row>
    <row r="4514" spans="1:10">
      <c r="A4514" s="212">
        <v>3233</v>
      </c>
      <c r="B4514" s="213" t="s">
        <v>19</v>
      </c>
      <c r="C4514" s="351">
        <v>60000</v>
      </c>
      <c r="D4514" s="175">
        <v>60000</v>
      </c>
      <c r="F4514" s="650"/>
      <c r="G4514" s="650"/>
      <c r="H4514" s="650"/>
      <c r="I4514" s="73">
        <v>4</v>
      </c>
      <c r="J4514" s="228"/>
    </row>
    <row r="4515" spans="1:10">
      <c r="A4515" s="212">
        <v>3234</v>
      </c>
      <c r="B4515" s="213" t="s">
        <v>111</v>
      </c>
      <c r="C4515" s="157">
        <v>2800000</v>
      </c>
      <c r="D4515" s="175">
        <v>3300000</v>
      </c>
      <c r="F4515" s="639"/>
      <c r="G4515" s="639"/>
      <c r="H4515" s="639"/>
      <c r="I4515" s="34">
        <v>4</v>
      </c>
      <c r="J4515" s="26"/>
    </row>
    <row r="4516" spans="1:10">
      <c r="A4516" s="212">
        <v>3235</v>
      </c>
      <c r="B4516" s="213" t="s">
        <v>68</v>
      </c>
      <c r="C4516" s="157">
        <v>1400000</v>
      </c>
      <c r="D4516" s="175">
        <v>1400000</v>
      </c>
      <c r="F4516" s="639"/>
      <c r="G4516" s="639"/>
      <c r="H4516" s="639"/>
      <c r="I4516" s="34">
        <v>4</v>
      </c>
      <c r="J4516" s="26"/>
    </row>
    <row r="4517" spans="1:10">
      <c r="A4517" s="212">
        <v>3236</v>
      </c>
      <c r="B4517" s="213" t="s">
        <v>56</v>
      </c>
      <c r="C4517" s="157">
        <v>1150000</v>
      </c>
      <c r="D4517" s="175">
        <v>2150000</v>
      </c>
      <c r="F4517" s="639"/>
      <c r="G4517" s="639"/>
      <c r="H4517" s="639"/>
      <c r="I4517" s="34">
        <v>4</v>
      </c>
      <c r="J4517" s="26"/>
    </row>
    <row r="4518" spans="1:10">
      <c r="A4518" s="212">
        <v>3237</v>
      </c>
      <c r="B4518" s="216" t="s">
        <v>20</v>
      </c>
      <c r="C4518" s="29">
        <v>39800</v>
      </c>
      <c r="D4518" s="175">
        <v>39800</v>
      </c>
      <c r="F4518" s="175"/>
      <c r="G4518" s="175"/>
      <c r="H4518" s="175"/>
      <c r="I4518" s="34">
        <v>4</v>
      </c>
      <c r="J4518" s="26"/>
    </row>
    <row r="4519" spans="1:10">
      <c r="A4519" s="212">
        <v>3238</v>
      </c>
      <c r="B4519" s="213" t="s">
        <v>51</v>
      </c>
      <c r="C4519" s="157">
        <v>1300000</v>
      </c>
      <c r="D4519" s="175">
        <v>1300000</v>
      </c>
      <c r="F4519" s="639"/>
      <c r="G4519" s="639"/>
      <c r="H4519" s="639"/>
      <c r="I4519" s="34">
        <v>4</v>
      </c>
      <c r="J4519" s="26"/>
    </row>
    <row r="4520" spans="1:10">
      <c r="A4520" s="212">
        <v>3239</v>
      </c>
      <c r="B4520" s="213" t="s">
        <v>21</v>
      </c>
      <c r="C4520" s="157">
        <v>4000000</v>
      </c>
      <c r="D4520" s="175">
        <v>4400000</v>
      </c>
      <c r="F4520" s="639"/>
      <c r="G4520" s="639"/>
      <c r="H4520" s="639"/>
      <c r="I4520" s="34">
        <v>4</v>
      </c>
      <c r="J4520" s="26"/>
    </row>
    <row r="4521" spans="1:10">
      <c r="A4521" s="210">
        <v>329</v>
      </c>
      <c r="B4521" s="211" t="s">
        <v>23</v>
      </c>
      <c r="C4521" s="30">
        <f t="shared" ref="C4521" si="4408">C4522+C4523+C4524+C4525+C4526</f>
        <v>863290</v>
      </c>
      <c r="D4521" s="30">
        <v>1363290</v>
      </c>
      <c r="F4521" s="30">
        <f t="shared" ref="F4521:G4521" si="4409">F4522+F4523+F4524+F4525+F4526</f>
        <v>0</v>
      </c>
      <c r="G4521" s="30">
        <f t="shared" si="4409"/>
        <v>0</v>
      </c>
      <c r="H4521" s="30">
        <f t="shared" ref="H4521" si="4410">H4522+H4523+H4524+H4525+H4526</f>
        <v>0</v>
      </c>
      <c r="I4521" s="34">
        <v>3</v>
      </c>
      <c r="J4521" s="26"/>
    </row>
    <row r="4522" spans="1:10" ht="28.5">
      <c r="A4522" s="212">
        <v>3291</v>
      </c>
      <c r="B4522" s="213" t="s">
        <v>24</v>
      </c>
      <c r="C4522" s="157">
        <v>5310</v>
      </c>
      <c r="D4522" s="175">
        <v>5310</v>
      </c>
      <c r="F4522" s="639"/>
      <c r="G4522" s="639"/>
      <c r="H4522" s="639"/>
      <c r="I4522" s="34">
        <v>4</v>
      </c>
      <c r="J4522" s="26"/>
    </row>
    <row r="4523" spans="1:10">
      <c r="A4523" s="212">
        <v>3292</v>
      </c>
      <c r="B4523" s="213" t="s">
        <v>112</v>
      </c>
      <c r="C4523" s="157">
        <v>66360</v>
      </c>
      <c r="D4523" s="175">
        <v>266360</v>
      </c>
      <c r="F4523" s="639"/>
      <c r="G4523" s="639"/>
      <c r="H4523" s="639"/>
      <c r="I4523" s="34">
        <v>4</v>
      </c>
      <c r="J4523" s="26"/>
    </row>
    <row r="4524" spans="1:10">
      <c r="A4524" s="212">
        <v>3294</v>
      </c>
      <c r="B4524" s="213" t="s">
        <v>55</v>
      </c>
      <c r="C4524" s="157">
        <v>10620</v>
      </c>
      <c r="D4524" s="175">
        <v>10620</v>
      </c>
      <c r="F4524" s="639"/>
      <c r="G4524" s="639"/>
      <c r="H4524" s="639"/>
      <c r="I4524" s="34">
        <v>4</v>
      </c>
      <c r="J4524" s="26"/>
    </row>
    <row r="4525" spans="1:10">
      <c r="A4525" s="212">
        <v>3295</v>
      </c>
      <c r="B4525" s="213" t="s">
        <v>113</v>
      </c>
      <c r="C4525" s="157">
        <v>100000</v>
      </c>
      <c r="D4525" s="175">
        <v>100000</v>
      </c>
      <c r="F4525" s="639"/>
      <c r="G4525" s="639"/>
      <c r="H4525" s="639"/>
      <c r="I4525" s="34">
        <v>4</v>
      </c>
      <c r="J4525" s="26"/>
    </row>
    <row r="4526" spans="1:10">
      <c r="A4526" s="212">
        <v>3296</v>
      </c>
      <c r="B4526" s="213" t="s">
        <v>120</v>
      </c>
      <c r="C4526" s="157">
        <v>681000</v>
      </c>
      <c r="D4526" s="175">
        <v>981000</v>
      </c>
      <c r="F4526" s="639"/>
      <c r="G4526" s="639"/>
      <c r="H4526" s="639"/>
      <c r="I4526" s="34">
        <v>4</v>
      </c>
      <c r="J4526" s="26"/>
    </row>
    <row r="4527" spans="1:10">
      <c r="A4527" s="208">
        <v>34</v>
      </c>
      <c r="B4527" s="209" t="s">
        <v>114</v>
      </c>
      <c r="C4527" s="182">
        <f t="shared" ref="C4527" si="4411">SUM(C4528)</f>
        <v>501330</v>
      </c>
      <c r="D4527" s="32">
        <v>901330</v>
      </c>
      <c r="F4527" s="32">
        <f t="shared" ref="F4527:H4527" si="4412">SUM(F4528)</f>
        <v>0</v>
      </c>
      <c r="G4527" s="32">
        <f t="shared" si="4412"/>
        <v>0</v>
      </c>
      <c r="H4527" s="32">
        <f t="shared" si="4412"/>
        <v>0</v>
      </c>
      <c r="I4527" s="34">
        <v>2</v>
      </c>
      <c r="J4527" s="26"/>
    </row>
    <row r="4528" spans="1:10">
      <c r="A4528" s="210">
        <v>343</v>
      </c>
      <c r="B4528" s="211" t="s">
        <v>115</v>
      </c>
      <c r="C4528" s="30">
        <f t="shared" ref="C4528" si="4413">SUM(C4529:C4530)</f>
        <v>501330</v>
      </c>
      <c r="D4528" s="30">
        <v>901330</v>
      </c>
      <c r="F4528" s="30">
        <f t="shared" ref="F4528:G4528" si="4414">SUM(F4529:F4530)</f>
        <v>0</v>
      </c>
      <c r="G4528" s="30">
        <f t="shared" si="4414"/>
        <v>0</v>
      </c>
      <c r="H4528" s="30">
        <f t="shared" ref="H4528" si="4415">SUM(H4529:H4530)</f>
        <v>0</v>
      </c>
      <c r="I4528" s="34">
        <v>3</v>
      </c>
      <c r="J4528" s="26"/>
    </row>
    <row r="4529" spans="1:10">
      <c r="A4529" s="212">
        <v>3431</v>
      </c>
      <c r="B4529" s="213" t="s">
        <v>116</v>
      </c>
      <c r="C4529" s="157">
        <v>1330</v>
      </c>
      <c r="D4529" s="175">
        <v>1330</v>
      </c>
      <c r="F4529" s="639"/>
      <c r="G4529" s="639"/>
      <c r="H4529" s="639"/>
      <c r="I4529" s="34">
        <v>4</v>
      </c>
      <c r="J4529" s="26"/>
    </row>
    <row r="4530" spans="1:10">
      <c r="A4530" s="212">
        <v>3433</v>
      </c>
      <c r="B4530" s="213" t="s">
        <v>117</v>
      </c>
      <c r="C4530" s="157">
        <v>500000</v>
      </c>
      <c r="D4530" s="175">
        <v>900000</v>
      </c>
      <c r="F4530" s="639"/>
      <c r="G4530" s="639"/>
      <c r="H4530" s="639"/>
      <c r="I4530" s="34">
        <v>4</v>
      </c>
      <c r="J4530" s="26"/>
    </row>
    <row r="4531" spans="1:10" ht="28.5">
      <c r="A4531" s="208">
        <v>37</v>
      </c>
      <c r="B4531" s="209" t="s">
        <v>34</v>
      </c>
      <c r="C4531" s="182">
        <f t="shared" ref="C4531:C4532" si="4416">SUM(C4532)</f>
        <v>15000</v>
      </c>
      <c r="D4531" s="32">
        <v>15000</v>
      </c>
      <c r="F4531" s="32">
        <f t="shared" ref="F4531:H4532" si="4417">SUM(F4532)</f>
        <v>0</v>
      </c>
      <c r="G4531" s="32">
        <f t="shared" si="4417"/>
        <v>0</v>
      </c>
      <c r="H4531" s="32">
        <f t="shared" si="4417"/>
        <v>0</v>
      </c>
      <c r="I4531" s="34">
        <v>2</v>
      </c>
      <c r="J4531" s="26"/>
    </row>
    <row r="4532" spans="1:10" ht="28.5">
      <c r="A4532" s="210">
        <v>372</v>
      </c>
      <c r="B4532" s="211" t="s">
        <v>35</v>
      </c>
      <c r="C4532" s="30">
        <f t="shared" si="4416"/>
        <v>15000</v>
      </c>
      <c r="D4532" s="30">
        <v>15000</v>
      </c>
      <c r="F4532" s="30">
        <f t="shared" si="4417"/>
        <v>0</v>
      </c>
      <c r="G4532" s="30">
        <f t="shared" si="4417"/>
        <v>0</v>
      </c>
      <c r="H4532" s="30">
        <f t="shared" si="4417"/>
        <v>0</v>
      </c>
      <c r="I4532" s="34">
        <v>3</v>
      </c>
      <c r="J4532" s="26"/>
    </row>
    <row r="4533" spans="1:10">
      <c r="A4533" s="212">
        <v>3721</v>
      </c>
      <c r="B4533" s="213" t="s">
        <v>69</v>
      </c>
      <c r="C4533" s="157">
        <v>15000</v>
      </c>
      <c r="D4533" s="175">
        <v>15000</v>
      </c>
      <c r="F4533" s="639"/>
      <c r="G4533" s="639"/>
      <c r="H4533" s="639"/>
      <c r="I4533" s="34">
        <v>4</v>
      </c>
      <c r="J4533" s="26"/>
    </row>
    <row r="4534" spans="1:10">
      <c r="A4534" s="208">
        <v>38</v>
      </c>
      <c r="B4534" s="209" t="s">
        <v>11</v>
      </c>
      <c r="C4534" s="182">
        <f t="shared" ref="C4534:C4535" si="4418">SUM(C4535)</f>
        <v>13270</v>
      </c>
      <c r="D4534" s="32">
        <v>13270</v>
      </c>
      <c r="F4534" s="32">
        <f t="shared" ref="F4534:H4535" si="4419">SUM(F4535)</f>
        <v>0</v>
      </c>
      <c r="G4534" s="32">
        <f t="shared" si="4419"/>
        <v>0</v>
      </c>
      <c r="H4534" s="32">
        <f t="shared" si="4419"/>
        <v>0</v>
      </c>
      <c r="I4534" s="34">
        <v>2</v>
      </c>
      <c r="J4534" s="26"/>
    </row>
    <row r="4535" spans="1:10">
      <c r="A4535" s="210">
        <v>383</v>
      </c>
      <c r="B4535" s="211" t="s">
        <v>121</v>
      </c>
      <c r="C4535" s="30">
        <f t="shared" si="4418"/>
        <v>13270</v>
      </c>
      <c r="D4535" s="30">
        <v>13270</v>
      </c>
      <c r="F4535" s="30">
        <f t="shared" si="4419"/>
        <v>0</v>
      </c>
      <c r="G4535" s="30">
        <f t="shared" si="4419"/>
        <v>0</v>
      </c>
      <c r="H4535" s="30">
        <f t="shared" si="4419"/>
        <v>0</v>
      </c>
      <c r="I4535" s="34">
        <v>3</v>
      </c>
      <c r="J4535" s="26"/>
    </row>
    <row r="4536" spans="1:10">
      <c r="A4536" s="212">
        <v>3834</v>
      </c>
      <c r="B4536" s="213" t="s">
        <v>123</v>
      </c>
      <c r="C4536" s="157">
        <v>13270</v>
      </c>
      <c r="D4536" s="175">
        <v>13270</v>
      </c>
      <c r="F4536" s="639"/>
      <c r="G4536" s="639"/>
      <c r="H4536" s="639"/>
      <c r="I4536" s="34">
        <v>4</v>
      </c>
      <c r="J4536" s="26"/>
    </row>
    <row r="4537" spans="1:10">
      <c r="A4537" s="262">
        <v>51</v>
      </c>
      <c r="B4537" s="605" t="s">
        <v>25</v>
      </c>
      <c r="C4537" s="263"/>
      <c r="D4537" s="263">
        <v>23200</v>
      </c>
      <c r="F4537" s="263">
        <f t="shared" ref="F4537:G4537" si="4420">F4543+F4538</f>
        <v>0</v>
      </c>
      <c r="G4537" s="263">
        <f t="shared" si="4420"/>
        <v>0</v>
      </c>
      <c r="H4537" s="263">
        <f t="shared" ref="H4537" si="4421">H4543+H4538</f>
        <v>0</v>
      </c>
      <c r="I4537" s="73" t="s">
        <v>26</v>
      </c>
      <c r="J4537" s="194"/>
    </row>
    <row r="4538" spans="1:10">
      <c r="A4538" s="47">
        <v>31</v>
      </c>
      <c r="B4538" s="48" t="s">
        <v>44</v>
      </c>
      <c r="C4538" s="235">
        <f t="shared" ref="C4538" si="4422">C4539+C4544</f>
        <v>700000</v>
      </c>
      <c r="D4538" s="235">
        <v>14000</v>
      </c>
      <c r="F4538" s="235">
        <f t="shared" ref="F4538:G4538" si="4423">F4539+F4541</f>
        <v>0</v>
      </c>
      <c r="G4538" s="235">
        <f t="shared" si="4423"/>
        <v>0</v>
      </c>
      <c r="H4538" s="235">
        <f t="shared" ref="H4538" si="4424">H4539+H4541</f>
        <v>0</v>
      </c>
      <c r="I4538" s="73">
        <v>2</v>
      </c>
      <c r="J4538" s="194"/>
    </row>
    <row r="4539" spans="1:10">
      <c r="A4539" s="49">
        <v>311</v>
      </c>
      <c r="B4539" s="50" t="s">
        <v>45</v>
      </c>
      <c r="C4539" s="236">
        <f t="shared" ref="C4539" si="4425">C4543+C4540</f>
        <v>700000</v>
      </c>
      <c r="D4539" s="236">
        <v>12000</v>
      </c>
      <c r="F4539" s="236">
        <f t="shared" ref="F4539:H4539" si="4426">F4540</f>
        <v>0</v>
      </c>
      <c r="G4539" s="236">
        <f t="shared" si="4426"/>
        <v>0</v>
      </c>
      <c r="H4539" s="236">
        <f t="shared" si="4426"/>
        <v>0</v>
      </c>
      <c r="I4539" s="73">
        <v>3</v>
      </c>
      <c r="J4539" s="194"/>
    </row>
    <row r="4540" spans="1:10">
      <c r="A4540" s="51">
        <v>3111</v>
      </c>
      <c r="B4540" s="238" t="s">
        <v>46</v>
      </c>
      <c r="C4540" s="351">
        <v>700000</v>
      </c>
      <c r="D4540" s="139">
        <v>12000</v>
      </c>
      <c r="F4540" s="351"/>
      <c r="G4540" s="351"/>
      <c r="H4540" s="351"/>
      <c r="I4540" s="73">
        <v>4</v>
      </c>
      <c r="J4540" s="194"/>
    </row>
    <row r="4541" spans="1:10">
      <c r="A4541" s="49">
        <v>313</v>
      </c>
      <c r="B4541" s="50" t="s">
        <v>48</v>
      </c>
      <c r="C4541" s="236">
        <f t="shared" ref="C4541" si="4427">C4542</f>
        <v>23000</v>
      </c>
      <c r="D4541" s="236">
        <v>2000</v>
      </c>
      <c r="F4541" s="236">
        <f t="shared" ref="F4541:H4541" si="4428">F4542</f>
        <v>0</v>
      </c>
      <c r="G4541" s="236">
        <f t="shared" si="4428"/>
        <v>0</v>
      </c>
      <c r="H4541" s="236">
        <f t="shared" si="4428"/>
        <v>0</v>
      </c>
      <c r="I4541" s="73">
        <v>3</v>
      </c>
      <c r="J4541" s="194"/>
    </row>
    <row r="4542" spans="1:10">
      <c r="A4542" s="51">
        <v>3132</v>
      </c>
      <c r="B4542" s="238" t="s">
        <v>49</v>
      </c>
      <c r="C4542" s="351">
        <v>23000</v>
      </c>
      <c r="D4542" s="139">
        <v>2000</v>
      </c>
      <c r="F4542" s="351"/>
      <c r="G4542" s="351"/>
      <c r="H4542" s="351"/>
      <c r="I4542" s="73">
        <v>4</v>
      </c>
      <c r="J4542" s="194"/>
    </row>
    <row r="4543" spans="1:10">
      <c r="A4543" s="47">
        <v>32</v>
      </c>
      <c r="B4543" s="48" t="s">
        <v>16</v>
      </c>
      <c r="C4543" s="235"/>
      <c r="D4543" s="235">
        <v>9200</v>
      </c>
      <c r="F4543" s="235">
        <f t="shared" ref="F4543:G4543" si="4429">F4544+F4546</f>
        <v>0</v>
      </c>
      <c r="G4543" s="235">
        <f t="shared" si="4429"/>
        <v>0</v>
      </c>
      <c r="H4543" s="235">
        <f t="shared" ref="H4543" si="4430">H4544+H4546</f>
        <v>0</v>
      </c>
      <c r="I4543" s="73">
        <v>2</v>
      </c>
      <c r="J4543" s="194"/>
    </row>
    <row r="4544" spans="1:10">
      <c r="A4544" s="49">
        <v>321</v>
      </c>
      <c r="B4544" s="50" t="s">
        <v>27</v>
      </c>
      <c r="C4544" s="236"/>
      <c r="D4544" s="236">
        <v>2200</v>
      </c>
      <c r="F4544" s="236">
        <f t="shared" ref="F4544:H4544" si="4431">F4545</f>
        <v>0</v>
      </c>
      <c r="G4544" s="236">
        <f t="shared" si="4431"/>
        <v>0</v>
      </c>
      <c r="H4544" s="236">
        <f t="shared" si="4431"/>
        <v>0</v>
      </c>
      <c r="I4544" s="73">
        <v>3</v>
      </c>
      <c r="J4544" s="194"/>
    </row>
    <row r="4545" spans="1:10">
      <c r="A4545" s="51">
        <v>3211</v>
      </c>
      <c r="B4545" s="238" t="s">
        <v>28</v>
      </c>
      <c r="C4545" s="351"/>
      <c r="D4545" s="139">
        <v>2200</v>
      </c>
      <c r="F4545" s="351"/>
      <c r="G4545" s="351"/>
      <c r="H4545" s="351"/>
      <c r="I4545" s="73">
        <v>4</v>
      </c>
      <c r="J4545" s="194"/>
    </row>
    <row r="4546" spans="1:10">
      <c r="A4546" s="49">
        <v>323</v>
      </c>
      <c r="B4546" s="50" t="s">
        <v>17</v>
      </c>
      <c r="C4546" s="236"/>
      <c r="D4546" s="236">
        <v>7000</v>
      </c>
      <c r="F4546" s="236">
        <f t="shared" ref="F4546:H4546" si="4432">F4547</f>
        <v>0</v>
      </c>
      <c r="G4546" s="236">
        <f t="shared" si="4432"/>
        <v>0</v>
      </c>
      <c r="H4546" s="236">
        <f t="shared" si="4432"/>
        <v>0</v>
      </c>
      <c r="I4546" s="73">
        <v>3</v>
      </c>
      <c r="J4546" s="194"/>
    </row>
    <row r="4547" spans="1:10">
      <c r="A4547" s="51">
        <v>3237</v>
      </c>
      <c r="B4547" s="238" t="s">
        <v>20</v>
      </c>
      <c r="C4547" s="351"/>
      <c r="D4547" s="139">
        <v>7000</v>
      </c>
      <c r="F4547" s="351"/>
      <c r="G4547" s="351"/>
      <c r="H4547" s="351"/>
      <c r="I4547" s="73">
        <v>4</v>
      </c>
      <c r="J4547" s="194"/>
    </row>
    <row r="4548" spans="1:10">
      <c r="A4548" s="206">
        <v>52</v>
      </c>
      <c r="B4548" s="207" t="s">
        <v>52</v>
      </c>
      <c r="C4548" s="31">
        <f t="shared" ref="C4548" si="4433">SUM(C4549+C4555+C4562)</f>
        <v>1642200</v>
      </c>
      <c r="D4548" s="31">
        <v>13665859</v>
      </c>
      <c r="F4548" s="31">
        <f t="shared" ref="F4548:G4548" si="4434">SUM(F4549+F4555+F4562)</f>
        <v>0</v>
      </c>
      <c r="G4548" s="31">
        <f t="shared" si="4434"/>
        <v>0</v>
      </c>
      <c r="H4548" s="31">
        <f t="shared" ref="H4548" si="4435">SUM(H4549+H4555+H4562)</f>
        <v>0</v>
      </c>
      <c r="I4548" s="34" t="s">
        <v>53</v>
      </c>
      <c r="J4548" s="359"/>
    </row>
    <row r="4549" spans="1:10">
      <c r="A4549" s="208">
        <v>31</v>
      </c>
      <c r="B4549" s="209" t="s">
        <v>44</v>
      </c>
      <c r="C4549" s="182">
        <f t="shared" ref="C4549" si="4436">C4550+C4553</f>
        <v>1593000</v>
      </c>
      <c r="D4549" s="32">
        <v>1593000</v>
      </c>
      <c r="F4549" s="32">
        <f t="shared" ref="F4549:G4549" si="4437">F4550+F4553</f>
        <v>0</v>
      </c>
      <c r="G4549" s="32">
        <f t="shared" si="4437"/>
        <v>0</v>
      </c>
      <c r="H4549" s="32">
        <f t="shared" ref="H4549" si="4438">H4550+H4553</f>
        <v>0</v>
      </c>
      <c r="I4549" s="34">
        <v>2</v>
      </c>
      <c r="J4549" s="26"/>
    </row>
    <row r="4550" spans="1:10">
      <c r="A4550" s="210">
        <v>311</v>
      </c>
      <c r="B4550" s="211" t="s">
        <v>45</v>
      </c>
      <c r="C4550" s="30">
        <f t="shared" ref="C4550" si="4439">C4552+C4551</f>
        <v>1570000</v>
      </c>
      <c r="D4550" s="30">
        <v>1420000</v>
      </c>
      <c r="F4550" s="30">
        <f t="shared" ref="F4550:G4550" si="4440">F4552+F4551</f>
        <v>0</v>
      </c>
      <c r="G4550" s="30">
        <f t="shared" si="4440"/>
        <v>0</v>
      </c>
      <c r="H4550" s="30">
        <f t="shared" ref="H4550" si="4441">H4552+H4551</f>
        <v>0</v>
      </c>
      <c r="I4550" s="34">
        <v>3</v>
      </c>
      <c r="J4550" s="26"/>
    </row>
    <row r="4551" spans="1:10">
      <c r="A4551" s="212">
        <v>3111</v>
      </c>
      <c r="B4551" s="213" t="s">
        <v>46</v>
      </c>
      <c r="C4551" s="157">
        <v>700000</v>
      </c>
      <c r="D4551" s="175">
        <v>700000</v>
      </c>
      <c r="F4551" s="639"/>
      <c r="G4551" s="639"/>
      <c r="H4551" s="639"/>
      <c r="I4551" s="34">
        <v>4</v>
      </c>
      <c r="J4551" s="26"/>
    </row>
    <row r="4552" spans="1:10">
      <c r="A4552" s="212">
        <v>3114</v>
      </c>
      <c r="B4552" s="213" t="s">
        <v>47</v>
      </c>
      <c r="C4552" s="157">
        <v>870000</v>
      </c>
      <c r="D4552" s="175">
        <v>720000</v>
      </c>
      <c r="F4552" s="639"/>
      <c r="G4552" s="639"/>
      <c r="H4552" s="639"/>
      <c r="I4552" s="34">
        <v>4</v>
      </c>
      <c r="J4552" s="26"/>
    </row>
    <row r="4553" spans="1:10">
      <c r="A4553" s="210">
        <v>313</v>
      </c>
      <c r="B4553" s="211" t="s">
        <v>48</v>
      </c>
      <c r="C4553" s="30">
        <f t="shared" ref="C4553" si="4442">C4554</f>
        <v>23000</v>
      </c>
      <c r="D4553" s="30">
        <v>173000</v>
      </c>
      <c r="F4553" s="30">
        <f t="shared" ref="F4553:H4553" si="4443">F4554</f>
        <v>0</v>
      </c>
      <c r="G4553" s="30">
        <f t="shared" si="4443"/>
        <v>0</v>
      </c>
      <c r="H4553" s="30">
        <f t="shared" si="4443"/>
        <v>0</v>
      </c>
      <c r="I4553" s="34">
        <v>3</v>
      </c>
      <c r="J4553" s="26"/>
    </row>
    <row r="4554" spans="1:10" ht="28.5">
      <c r="A4554" s="212">
        <v>3132</v>
      </c>
      <c r="B4554" s="213" t="s">
        <v>282</v>
      </c>
      <c r="C4554" s="157">
        <v>23000</v>
      </c>
      <c r="D4554" s="175">
        <v>173000</v>
      </c>
      <c r="F4554" s="639"/>
      <c r="G4554" s="639"/>
      <c r="H4554" s="639"/>
      <c r="I4554" s="34">
        <v>4</v>
      </c>
      <c r="J4554" s="26"/>
    </row>
    <row r="4555" spans="1:10">
      <c r="A4555" s="208">
        <v>32</v>
      </c>
      <c r="B4555" s="209" t="s">
        <v>16</v>
      </c>
      <c r="C4555" s="182">
        <f t="shared" ref="C4555" si="4444">C4556+C4558+C4560</f>
        <v>49200</v>
      </c>
      <c r="D4555" s="32">
        <v>12072859</v>
      </c>
      <c r="F4555" s="32">
        <f t="shared" ref="F4555:G4555" si="4445">F4556+F4558+F4560</f>
        <v>0</v>
      </c>
      <c r="G4555" s="32">
        <f t="shared" si="4445"/>
        <v>0</v>
      </c>
      <c r="H4555" s="32">
        <f t="shared" ref="H4555" si="4446">H4556+H4558+H4560</f>
        <v>0</v>
      </c>
      <c r="I4555" s="34">
        <v>2</v>
      </c>
      <c r="J4555" s="26"/>
    </row>
    <row r="4556" spans="1:10">
      <c r="A4556" s="210">
        <v>321</v>
      </c>
      <c r="B4556" s="211" t="s">
        <v>27</v>
      </c>
      <c r="C4556" s="30">
        <f t="shared" ref="C4556" si="4447">C4557</f>
        <v>20000</v>
      </c>
      <c r="D4556" s="30">
        <v>20000</v>
      </c>
      <c r="F4556" s="30">
        <f t="shared" ref="F4556:H4556" si="4448">F4557</f>
        <v>0</v>
      </c>
      <c r="G4556" s="30">
        <f t="shared" si="4448"/>
        <v>0</v>
      </c>
      <c r="H4556" s="30">
        <f t="shared" si="4448"/>
        <v>0</v>
      </c>
      <c r="I4556" s="34">
        <v>3</v>
      </c>
      <c r="J4556" s="26"/>
    </row>
    <row r="4557" spans="1:10" ht="28.5">
      <c r="A4557" s="212">
        <v>3212</v>
      </c>
      <c r="B4557" s="213" t="s">
        <v>50</v>
      </c>
      <c r="C4557" s="157">
        <v>20000</v>
      </c>
      <c r="D4557" s="175">
        <v>20000</v>
      </c>
      <c r="F4557" s="639"/>
      <c r="G4557" s="639"/>
      <c r="H4557" s="639"/>
      <c r="I4557" s="34">
        <v>4</v>
      </c>
      <c r="J4557" s="26"/>
    </row>
    <row r="4558" spans="1:10">
      <c r="A4558" s="210">
        <v>322</v>
      </c>
      <c r="B4558" s="211" t="s">
        <v>42</v>
      </c>
      <c r="C4558" s="30">
        <f t="shared" ref="C4558" si="4449">SUM(C4559)</f>
        <v>26545</v>
      </c>
      <c r="D4558" s="30">
        <v>12050204</v>
      </c>
      <c r="F4558" s="30">
        <f t="shared" ref="F4558:H4558" si="4450">SUM(F4559)</f>
        <v>0</v>
      </c>
      <c r="G4558" s="30">
        <f t="shared" si="4450"/>
        <v>0</v>
      </c>
      <c r="H4558" s="30">
        <f t="shared" si="4450"/>
        <v>0</v>
      </c>
      <c r="I4558" s="34">
        <v>3</v>
      </c>
      <c r="J4558" s="26"/>
    </row>
    <row r="4559" spans="1:10">
      <c r="A4559" s="212">
        <v>3222</v>
      </c>
      <c r="B4559" s="213" t="s">
        <v>91</v>
      </c>
      <c r="C4559" s="157">
        <v>26545</v>
      </c>
      <c r="D4559" s="175">
        <v>12050204</v>
      </c>
      <c r="F4559" s="639"/>
      <c r="G4559" s="639"/>
      <c r="H4559" s="639"/>
      <c r="I4559" s="34">
        <v>4</v>
      </c>
      <c r="J4559" s="26"/>
    </row>
    <row r="4560" spans="1:10">
      <c r="A4560" s="210">
        <v>323</v>
      </c>
      <c r="B4560" s="211" t="s">
        <v>17</v>
      </c>
      <c r="C4560" s="30">
        <f t="shared" ref="C4560" si="4451">SUM(C4561)</f>
        <v>2655</v>
      </c>
      <c r="D4560" s="30">
        <v>2655</v>
      </c>
      <c r="F4560" s="30">
        <f t="shared" ref="F4560:H4560" si="4452">SUM(F4561)</f>
        <v>0</v>
      </c>
      <c r="G4560" s="30">
        <f t="shared" si="4452"/>
        <v>0</v>
      </c>
      <c r="H4560" s="30">
        <f t="shared" si="4452"/>
        <v>0</v>
      </c>
      <c r="I4560" s="34">
        <v>3</v>
      </c>
      <c r="J4560" s="26"/>
    </row>
    <row r="4561" spans="1:10">
      <c r="A4561" s="212">
        <v>3233</v>
      </c>
      <c r="B4561" s="216" t="s">
        <v>19</v>
      </c>
      <c r="C4561" s="29">
        <v>2655</v>
      </c>
      <c r="D4561" s="175">
        <v>2655</v>
      </c>
      <c r="F4561" s="175"/>
      <c r="G4561" s="175"/>
      <c r="H4561" s="175"/>
      <c r="I4561" s="34">
        <v>4</v>
      </c>
      <c r="J4561" s="26"/>
    </row>
    <row r="4562" spans="1:10" ht="28.5">
      <c r="A4562" s="208">
        <v>42</v>
      </c>
      <c r="B4562" s="209" t="s">
        <v>30</v>
      </c>
      <c r="C4562" s="182">
        <f t="shared" ref="C4562:C4563" si="4453">SUM(C4563)</f>
        <v>0</v>
      </c>
      <c r="D4562" s="32">
        <v>0</v>
      </c>
      <c r="F4562" s="32">
        <f t="shared" ref="F4562:H4563" si="4454">SUM(F4563)</f>
        <v>0</v>
      </c>
      <c r="G4562" s="32">
        <f t="shared" si="4454"/>
        <v>0</v>
      </c>
      <c r="H4562" s="32">
        <f t="shared" si="4454"/>
        <v>0</v>
      </c>
      <c r="I4562" s="34">
        <v>2</v>
      </c>
      <c r="J4562" s="26"/>
    </row>
    <row r="4563" spans="1:10">
      <c r="A4563" s="210">
        <v>422</v>
      </c>
      <c r="B4563" s="211" t="s">
        <v>57</v>
      </c>
      <c r="C4563" s="30">
        <f t="shared" si="4453"/>
        <v>0</v>
      </c>
      <c r="D4563" s="30">
        <v>0</v>
      </c>
      <c r="F4563" s="30">
        <f t="shared" si="4454"/>
        <v>0</v>
      </c>
      <c r="G4563" s="30">
        <f t="shared" si="4454"/>
        <v>0</v>
      </c>
      <c r="H4563" s="30">
        <f t="shared" si="4454"/>
        <v>0</v>
      </c>
      <c r="I4563" s="34">
        <v>3</v>
      </c>
      <c r="J4563" s="26"/>
    </row>
    <row r="4564" spans="1:10">
      <c r="A4564" s="212">
        <v>4224</v>
      </c>
      <c r="B4564" s="213" t="s">
        <v>58</v>
      </c>
      <c r="C4564" s="157"/>
      <c r="D4564" s="175">
        <v>0</v>
      </c>
      <c r="F4564" s="639"/>
      <c r="G4564" s="639"/>
      <c r="H4564" s="639"/>
      <c r="I4564" s="34">
        <v>4</v>
      </c>
      <c r="J4564" s="26"/>
    </row>
    <row r="4565" spans="1:10">
      <c r="A4565" s="206">
        <v>61</v>
      </c>
      <c r="B4565" s="207" t="s">
        <v>80</v>
      </c>
      <c r="C4565" s="31">
        <f t="shared" ref="C4565" si="4455">SUM(C4566+C4576+C4579+C4587)</f>
        <v>125675</v>
      </c>
      <c r="D4565" s="31">
        <v>125675</v>
      </c>
      <c r="F4565" s="31">
        <f t="shared" ref="F4565:G4565" si="4456">SUM(F4566+F4576+F4579+F4587)</f>
        <v>0</v>
      </c>
      <c r="G4565" s="31">
        <f t="shared" si="4456"/>
        <v>0</v>
      </c>
      <c r="H4565" s="31">
        <f t="shared" ref="H4565" si="4457">SUM(H4566+H4576+H4579+H4587)</f>
        <v>0</v>
      </c>
      <c r="I4565" s="34" t="s">
        <v>81</v>
      </c>
      <c r="J4565" s="26"/>
    </row>
    <row r="4566" spans="1:10">
      <c r="A4566" s="208">
        <v>32</v>
      </c>
      <c r="B4566" s="209" t="s">
        <v>16</v>
      </c>
      <c r="C4566" s="182">
        <f t="shared" ref="C4566" si="4458">SUM(C4567+C4570+C4572+C4574)</f>
        <v>99130</v>
      </c>
      <c r="D4566" s="32">
        <v>99130</v>
      </c>
      <c r="F4566" s="32">
        <f t="shared" ref="F4566:G4566" si="4459">SUM(F4567+F4570+F4572+F4574)</f>
        <v>0</v>
      </c>
      <c r="G4566" s="32">
        <f t="shared" si="4459"/>
        <v>0</v>
      </c>
      <c r="H4566" s="32">
        <f t="shared" ref="H4566" si="4460">SUM(H4567+H4570+H4572+H4574)</f>
        <v>0</v>
      </c>
      <c r="I4566" s="34">
        <v>2</v>
      </c>
      <c r="J4566" s="26"/>
    </row>
    <row r="4567" spans="1:10">
      <c r="A4567" s="210">
        <v>321</v>
      </c>
      <c r="B4567" s="211" t="s">
        <v>27</v>
      </c>
      <c r="C4567" s="30">
        <f t="shared" ref="C4567" si="4461">SUM(C4568:C4569)</f>
        <v>17500</v>
      </c>
      <c r="D4567" s="30">
        <v>17500</v>
      </c>
      <c r="F4567" s="30">
        <f t="shared" ref="F4567:G4567" si="4462">SUM(F4568:F4569)</f>
        <v>0</v>
      </c>
      <c r="G4567" s="30">
        <f t="shared" si="4462"/>
        <v>0</v>
      </c>
      <c r="H4567" s="30">
        <f t="shared" ref="H4567" si="4463">SUM(H4568:H4569)</f>
        <v>0</v>
      </c>
      <c r="I4567" s="34">
        <v>3</v>
      </c>
      <c r="J4567" s="26"/>
    </row>
    <row r="4568" spans="1:10">
      <c r="A4568" s="212">
        <v>3211</v>
      </c>
      <c r="B4568" s="216" t="s">
        <v>28</v>
      </c>
      <c r="C4568" s="29">
        <v>2500</v>
      </c>
      <c r="D4568" s="175">
        <v>2500</v>
      </c>
      <c r="F4568" s="175"/>
      <c r="G4568" s="175"/>
      <c r="H4568" s="175"/>
      <c r="I4568" s="34">
        <v>4</v>
      </c>
      <c r="J4568" s="26"/>
    </row>
    <row r="4569" spans="1:10">
      <c r="A4569" s="212">
        <v>3213</v>
      </c>
      <c r="B4569" s="213" t="s">
        <v>54</v>
      </c>
      <c r="C4569" s="157">
        <v>15000</v>
      </c>
      <c r="D4569" s="175">
        <v>15000</v>
      </c>
      <c r="F4569" s="639"/>
      <c r="G4569" s="639"/>
      <c r="H4569" s="639"/>
      <c r="I4569" s="34">
        <v>4</v>
      </c>
      <c r="J4569" s="26"/>
    </row>
    <row r="4570" spans="1:10">
      <c r="A4570" s="210">
        <v>322</v>
      </c>
      <c r="B4570" s="211" t="s">
        <v>42</v>
      </c>
      <c r="C4570" s="30">
        <f t="shared" ref="C4570:C4572" si="4464">SUM(C4571)</f>
        <v>66360</v>
      </c>
      <c r="D4570" s="30">
        <v>66360</v>
      </c>
      <c r="F4570" s="30">
        <f t="shared" ref="F4570:H4572" si="4465">SUM(F4571)</f>
        <v>0</v>
      </c>
      <c r="G4570" s="30">
        <f t="shared" si="4465"/>
        <v>0</v>
      </c>
      <c r="H4570" s="30">
        <f t="shared" si="4465"/>
        <v>0</v>
      </c>
      <c r="I4570" s="34">
        <v>3</v>
      </c>
      <c r="J4570" s="26"/>
    </row>
    <row r="4571" spans="1:10">
      <c r="A4571" s="212">
        <v>3222</v>
      </c>
      <c r="B4571" s="213" t="s">
        <v>91</v>
      </c>
      <c r="C4571" s="157">
        <v>66360</v>
      </c>
      <c r="D4571" s="175">
        <v>66360</v>
      </c>
      <c r="F4571" s="639"/>
      <c r="G4571" s="639"/>
      <c r="H4571" s="639"/>
      <c r="I4571" s="34">
        <v>4</v>
      </c>
      <c r="J4571" s="26"/>
    </row>
    <row r="4572" spans="1:10">
      <c r="A4572" s="210">
        <v>323</v>
      </c>
      <c r="B4572" s="211" t="s">
        <v>283</v>
      </c>
      <c r="C4572" s="30">
        <f t="shared" si="4464"/>
        <v>13270</v>
      </c>
      <c r="D4572" s="30">
        <v>13270</v>
      </c>
      <c r="F4572" s="30">
        <f t="shared" si="4465"/>
        <v>0</v>
      </c>
      <c r="G4572" s="30">
        <f t="shared" si="4465"/>
        <v>0</v>
      </c>
      <c r="H4572" s="30">
        <f t="shared" si="4465"/>
        <v>0</v>
      </c>
      <c r="I4572" s="34">
        <v>3</v>
      </c>
      <c r="J4572" s="26"/>
    </row>
    <row r="4573" spans="1:10">
      <c r="A4573" s="212">
        <v>3232</v>
      </c>
      <c r="B4573" s="213" t="s">
        <v>105</v>
      </c>
      <c r="C4573" s="157">
        <v>13270</v>
      </c>
      <c r="D4573" s="175">
        <v>13270</v>
      </c>
      <c r="F4573" s="639"/>
      <c r="G4573" s="639"/>
      <c r="H4573" s="639"/>
      <c r="I4573" s="34">
        <v>4</v>
      </c>
      <c r="J4573" s="26"/>
    </row>
    <row r="4574" spans="1:10">
      <c r="A4574" s="210">
        <v>329</v>
      </c>
      <c r="B4574" s="211" t="s">
        <v>23</v>
      </c>
      <c r="C4574" s="30">
        <f t="shared" ref="C4574" si="4466">C4575</f>
        <v>2000</v>
      </c>
      <c r="D4574" s="30">
        <v>2000</v>
      </c>
      <c r="F4574" s="30">
        <f t="shared" ref="F4574:H4574" si="4467">F4575</f>
        <v>0</v>
      </c>
      <c r="G4574" s="30">
        <f t="shared" si="4467"/>
        <v>0</v>
      </c>
      <c r="H4574" s="30">
        <f t="shared" si="4467"/>
        <v>0</v>
      </c>
      <c r="I4574" s="34">
        <v>3</v>
      </c>
      <c r="J4574" s="26"/>
    </row>
    <row r="4575" spans="1:10">
      <c r="A4575" s="212">
        <v>3294</v>
      </c>
      <c r="B4575" s="213" t="s">
        <v>55</v>
      </c>
      <c r="C4575" s="157">
        <v>2000</v>
      </c>
      <c r="D4575" s="175">
        <v>2000</v>
      </c>
      <c r="F4575" s="639"/>
      <c r="G4575" s="639"/>
      <c r="H4575" s="639"/>
      <c r="I4575" s="34">
        <v>4</v>
      </c>
      <c r="J4575" s="26"/>
    </row>
    <row r="4576" spans="1:10" ht="28.5">
      <c r="A4576" s="208">
        <v>37</v>
      </c>
      <c r="B4576" s="209" t="s">
        <v>34</v>
      </c>
      <c r="C4576" s="182">
        <f t="shared" ref="C4576:C4577" si="4468">SUM(C4577)</f>
        <v>26545</v>
      </c>
      <c r="D4576" s="32">
        <v>26545</v>
      </c>
      <c r="F4576" s="32">
        <f t="shared" ref="F4576:H4577" si="4469">SUM(F4577)</f>
        <v>0</v>
      </c>
      <c r="G4576" s="32">
        <f t="shared" si="4469"/>
        <v>0</v>
      </c>
      <c r="H4576" s="32">
        <f t="shared" si="4469"/>
        <v>0</v>
      </c>
      <c r="I4576" s="34">
        <v>2</v>
      </c>
      <c r="J4576" s="26"/>
    </row>
    <row r="4577" spans="1:10" ht="28.5">
      <c r="A4577" s="210">
        <v>372</v>
      </c>
      <c r="B4577" s="211" t="s">
        <v>35</v>
      </c>
      <c r="C4577" s="30">
        <f t="shared" si="4468"/>
        <v>26545</v>
      </c>
      <c r="D4577" s="30">
        <v>26545</v>
      </c>
      <c r="F4577" s="30">
        <f t="shared" si="4469"/>
        <v>0</v>
      </c>
      <c r="G4577" s="30">
        <f t="shared" si="4469"/>
        <v>0</v>
      </c>
      <c r="H4577" s="30">
        <f t="shared" si="4469"/>
        <v>0</v>
      </c>
      <c r="I4577" s="34">
        <v>3</v>
      </c>
      <c r="J4577" s="26"/>
    </row>
    <row r="4578" spans="1:10">
      <c r="A4578" s="212">
        <v>3721</v>
      </c>
      <c r="B4578" s="216" t="s">
        <v>69</v>
      </c>
      <c r="C4578" s="29">
        <v>26545</v>
      </c>
      <c r="D4578" s="175">
        <v>26545</v>
      </c>
      <c r="F4578" s="175"/>
      <c r="G4578" s="175"/>
      <c r="H4578" s="175"/>
      <c r="I4578" s="34">
        <v>4</v>
      </c>
      <c r="J4578" s="26"/>
    </row>
    <row r="4579" spans="1:10" ht="28.5">
      <c r="A4579" s="208">
        <v>42</v>
      </c>
      <c r="B4579" s="209" t="s">
        <v>30</v>
      </c>
      <c r="C4579" s="182">
        <f t="shared" ref="C4579" si="4470">SUM(C4580)</f>
        <v>0</v>
      </c>
      <c r="D4579" s="32">
        <v>0</v>
      </c>
      <c r="F4579" s="32">
        <f t="shared" ref="F4579:H4579" si="4471">SUM(F4580)</f>
        <v>0</v>
      </c>
      <c r="G4579" s="32">
        <f t="shared" si="4471"/>
        <v>0</v>
      </c>
      <c r="H4579" s="32">
        <f t="shared" si="4471"/>
        <v>0</v>
      </c>
      <c r="I4579" s="34">
        <v>2</v>
      </c>
      <c r="J4579" s="26"/>
    </row>
    <row r="4580" spans="1:10">
      <c r="A4580" s="210">
        <v>422</v>
      </c>
      <c r="B4580" s="211" t="s">
        <v>57</v>
      </c>
      <c r="C4580" s="30">
        <f t="shared" ref="C4580" si="4472">SUM(C4581:C4586)</f>
        <v>0</v>
      </c>
      <c r="D4580" s="30">
        <v>0</v>
      </c>
      <c r="F4580" s="30">
        <f t="shared" ref="F4580:G4580" si="4473">SUM(F4581:F4586)</f>
        <v>0</v>
      </c>
      <c r="G4580" s="30">
        <f t="shared" si="4473"/>
        <v>0</v>
      </c>
      <c r="H4580" s="30">
        <f t="shared" ref="H4580" si="4474">SUM(H4581:H4586)</f>
        <v>0</v>
      </c>
      <c r="I4580" s="34">
        <v>3</v>
      </c>
      <c r="J4580" s="26"/>
    </row>
    <row r="4581" spans="1:10">
      <c r="A4581" s="212">
        <v>4221</v>
      </c>
      <c r="B4581" s="216" t="s">
        <v>65</v>
      </c>
      <c r="C4581" s="29"/>
      <c r="D4581" s="175">
        <v>0</v>
      </c>
      <c r="F4581" s="175"/>
      <c r="G4581" s="175"/>
      <c r="H4581" s="175"/>
      <c r="I4581" s="34">
        <v>4</v>
      </c>
      <c r="J4581" s="26"/>
    </row>
    <row r="4582" spans="1:10">
      <c r="A4582" s="212">
        <v>4222</v>
      </c>
      <c r="B4582" s="216" t="s">
        <v>73</v>
      </c>
      <c r="C4582" s="29"/>
      <c r="D4582" s="175">
        <v>0</v>
      </c>
      <c r="F4582" s="175"/>
      <c r="G4582" s="175"/>
      <c r="H4582" s="175"/>
      <c r="I4582" s="34">
        <v>4</v>
      </c>
      <c r="J4582" s="26"/>
    </row>
    <row r="4583" spans="1:10">
      <c r="A4583" s="212">
        <v>4223</v>
      </c>
      <c r="B4583" s="216" t="s">
        <v>86</v>
      </c>
      <c r="C4583" s="29"/>
      <c r="D4583" s="175">
        <v>0</v>
      </c>
      <c r="F4583" s="175"/>
      <c r="G4583" s="175"/>
      <c r="H4583" s="175"/>
      <c r="I4583" s="34">
        <v>4</v>
      </c>
      <c r="J4583" s="26"/>
    </row>
    <row r="4584" spans="1:10">
      <c r="A4584" s="212">
        <v>4224</v>
      </c>
      <c r="B4584" s="213" t="s">
        <v>58</v>
      </c>
      <c r="C4584" s="157"/>
      <c r="D4584" s="175">
        <v>0</v>
      </c>
      <c r="F4584" s="639"/>
      <c r="G4584" s="639"/>
      <c r="H4584" s="639"/>
      <c r="I4584" s="34">
        <v>4</v>
      </c>
      <c r="J4584" s="26"/>
    </row>
    <row r="4585" spans="1:10">
      <c r="A4585" s="212">
        <v>4225</v>
      </c>
      <c r="B4585" s="216" t="s">
        <v>87</v>
      </c>
      <c r="C4585" s="29"/>
      <c r="D4585" s="175">
        <v>0</v>
      </c>
      <c r="F4585" s="175"/>
      <c r="G4585" s="175"/>
      <c r="H4585" s="175"/>
      <c r="I4585" s="34">
        <v>4</v>
      </c>
      <c r="J4585" s="26"/>
    </row>
    <row r="4586" spans="1:10">
      <c r="A4586" s="212">
        <v>4227</v>
      </c>
      <c r="B4586" s="216" t="s">
        <v>88</v>
      </c>
      <c r="C4586" s="29"/>
      <c r="D4586" s="175">
        <v>0</v>
      </c>
      <c r="F4586" s="175"/>
      <c r="G4586" s="175"/>
      <c r="H4586" s="175"/>
      <c r="I4586" s="34">
        <v>4</v>
      </c>
      <c r="J4586" s="26"/>
    </row>
    <row r="4587" spans="1:10" ht="28.5">
      <c r="A4587" s="208">
        <v>45</v>
      </c>
      <c r="B4587" s="209" t="s">
        <v>74</v>
      </c>
      <c r="C4587" s="182">
        <f t="shared" ref="C4587:C4588" si="4475">SUM(C4588)</f>
        <v>0</v>
      </c>
      <c r="D4587" s="32">
        <v>0</v>
      </c>
      <c r="F4587" s="32">
        <f t="shared" ref="F4587:H4588" si="4476">SUM(F4588)</f>
        <v>0</v>
      </c>
      <c r="G4587" s="32">
        <f t="shared" si="4476"/>
        <v>0</v>
      </c>
      <c r="H4587" s="32">
        <f t="shared" si="4476"/>
        <v>0</v>
      </c>
      <c r="I4587" s="34">
        <v>2</v>
      </c>
      <c r="J4587" s="26"/>
    </row>
    <row r="4588" spans="1:10">
      <c r="A4588" s="210">
        <v>451</v>
      </c>
      <c r="B4588" s="211" t="s">
        <v>75</v>
      </c>
      <c r="C4588" s="30">
        <f t="shared" si="4475"/>
        <v>0</v>
      </c>
      <c r="D4588" s="30">
        <v>0</v>
      </c>
      <c r="F4588" s="30">
        <f t="shared" si="4476"/>
        <v>0</v>
      </c>
      <c r="G4588" s="30">
        <f t="shared" si="4476"/>
        <v>0</v>
      </c>
      <c r="H4588" s="30">
        <f t="shared" si="4476"/>
        <v>0</v>
      </c>
      <c r="I4588" s="34">
        <v>3</v>
      </c>
      <c r="J4588" s="26"/>
    </row>
    <row r="4589" spans="1:10">
      <c r="A4589" s="212">
        <v>4511</v>
      </c>
      <c r="B4589" s="213" t="s">
        <v>75</v>
      </c>
      <c r="C4589" s="157"/>
      <c r="D4589" s="175">
        <v>0</v>
      </c>
      <c r="F4589" s="639"/>
      <c r="G4589" s="639"/>
      <c r="H4589" s="639"/>
      <c r="I4589" s="34">
        <v>4</v>
      </c>
      <c r="J4589" s="26"/>
    </row>
    <row r="4590" spans="1:10" ht="28.5">
      <c r="A4590" s="206">
        <v>71</v>
      </c>
      <c r="B4590" s="207" t="s">
        <v>349</v>
      </c>
      <c r="C4590" s="31">
        <f t="shared" ref="C4590:C4592" si="4477">SUM(C4591)</f>
        <v>3980</v>
      </c>
      <c r="D4590" s="31">
        <v>3980</v>
      </c>
      <c r="F4590" s="31">
        <f t="shared" ref="F4590:H4592" si="4478">SUM(F4591)</f>
        <v>0</v>
      </c>
      <c r="G4590" s="31">
        <f t="shared" si="4478"/>
        <v>0</v>
      </c>
      <c r="H4590" s="31">
        <f t="shared" si="4478"/>
        <v>0</v>
      </c>
      <c r="I4590" s="34" t="s">
        <v>145</v>
      </c>
      <c r="J4590" s="26"/>
    </row>
    <row r="4591" spans="1:10">
      <c r="A4591" s="208">
        <v>32</v>
      </c>
      <c r="B4591" s="209" t="s">
        <v>16</v>
      </c>
      <c r="C4591" s="182">
        <f t="shared" si="4477"/>
        <v>3980</v>
      </c>
      <c r="D4591" s="32">
        <v>3980</v>
      </c>
      <c r="F4591" s="32">
        <f t="shared" si="4478"/>
        <v>0</v>
      </c>
      <c r="G4591" s="32">
        <f t="shared" si="4478"/>
        <v>0</v>
      </c>
      <c r="H4591" s="32">
        <f t="shared" si="4478"/>
        <v>0</v>
      </c>
      <c r="I4591" s="34">
        <v>2</v>
      </c>
      <c r="J4591" s="26"/>
    </row>
    <row r="4592" spans="1:10">
      <c r="A4592" s="210">
        <v>323</v>
      </c>
      <c r="B4592" s="211" t="s">
        <v>17</v>
      </c>
      <c r="C4592" s="30">
        <f t="shared" si="4477"/>
        <v>3980</v>
      </c>
      <c r="D4592" s="30">
        <v>3980</v>
      </c>
      <c r="F4592" s="30">
        <f t="shared" si="4478"/>
        <v>0</v>
      </c>
      <c r="G4592" s="30">
        <f t="shared" si="4478"/>
        <v>0</v>
      </c>
      <c r="H4592" s="30">
        <f t="shared" si="4478"/>
        <v>0</v>
      </c>
      <c r="I4592" s="34">
        <v>3</v>
      </c>
      <c r="J4592" s="26"/>
    </row>
    <row r="4593" spans="1:10">
      <c r="A4593" s="212">
        <v>3232</v>
      </c>
      <c r="B4593" s="213" t="s">
        <v>105</v>
      </c>
      <c r="C4593" s="157">
        <v>3980</v>
      </c>
      <c r="D4593" s="175">
        <v>3980</v>
      </c>
      <c r="F4593" s="639"/>
      <c r="G4593" s="639"/>
      <c r="H4593" s="639"/>
      <c r="I4593" s="34">
        <v>4</v>
      </c>
      <c r="J4593" s="26"/>
    </row>
    <row r="4594" spans="1:10" ht="28.5">
      <c r="A4594" s="203" t="s">
        <v>284</v>
      </c>
      <c r="B4594" s="204" t="s">
        <v>285</v>
      </c>
      <c r="C4594" s="205">
        <f t="shared" ref="C4594:C4597" si="4479">SUM(C4595)</f>
        <v>199084</v>
      </c>
      <c r="D4594" s="205">
        <v>276934</v>
      </c>
      <c r="F4594" s="205">
        <f t="shared" ref="F4594:H4597" si="4480">SUM(F4595)</f>
        <v>0</v>
      </c>
      <c r="G4594" s="205">
        <f t="shared" si="4480"/>
        <v>0</v>
      </c>
      <c r="H4594" s="205">
        <f t="shared" si="4480"/>
        <v>0</v>
      </c>
      <c r="I4594" s="34" t="s">
        <v>8</v>
      </c>
      <c r="J4594" s="359"/>
    </row>
    <row r="4595" spans="1:10">
      <c r="A4595" s="206">
        <v>11</v>
      </c>
      <c r="B4595" s="207" t="s">
        <v>14</v>
      </c>
      <c r="C4595" s="31">
        <f t="shared" si="4479"/>
        <v>199084</v>
      </c>
      <c r="D4595" s="31">
        <v>276934</v>
      </c>
      <c r="F4595" s="31">
        <f t="shared" si="4480"/>
        <v>0</v>
      </c>
      <c r="G4595" s="31">
        <f t="shared" si="4480"/>
        <v>0</v>
      </c>
      <c r="H4595" s="31">
        <f t="shared" si="4480"/>
        <v>0</v>
      </c>
      <c r="I4595" s="34" t="s">
        <v>15</v>
      </c>
      <c r="J4595" s="26"/>
    </row>
    <row r="4596" spans="1:10">
      <c r="A4596" s="208">
        <v>32</v>
      </c>
      <c r="B4596" s="209" t="s">
        <v>16</v>
      </c>
      <c r="C4596" s="182">
        <f t="shared" si="4479"/>
        <v>199084</v>
      </c>
      <c r="D4596" s="32">
        <v>276934</v>
      </c>
      <c r="F4596" s="32">
        <f t="shared" si="4480"/>
        <v>0</v>
      </c>
      <c r="G4596" s="32">
        <f t="shared" si="4480"/>
        <v>0</v>
      </c>
      <c r="H4596" s="32">
        <f t="shared" si="4480"/>
        <v>0</v>
      </c>
      <c r="I4596" s="34">
        <v>2</v>
      </c>
      <c r="J4596" s="26"/>
    </row>
    <row r="4597" spans="1:10">
      <c r="A4597" s="210">
        <v>322</v>
      </c>
      <c r="B4597" s="211" t="s">
        <v>42</v>
      </c>
      <c r="C4597" s="30">
        <f t="shared" si="4479"/>
        <v>199084</v>
      </c>
      <c r="D4597" s="30">
        <v>276934</v>
      </c>
      <c r="F4597" s="30">
        <f t="shared" si="4480"/>
        <v>0</v>
      </c>
      <c r="G4597" s="30">
        <f t="shared" si="4480"/>
        <v>0</v>
      </c>
      <c r="H4597" s="30">
        <f t="shared" si="4480"/>
        <v>0</v>
      </c>
      <c r="I4597" s="34">
        <v>3</v>
      </c>
      <c r="J4597" s="26"/>
    </row>
    <row r="4598" spans="1:10">
      <c r="A4598" s="212">
        <v>3222</v>
      </c>
      <c r="B4598" s="213" t="s">
        <v>91</v>
      </c>
      <c r="C4598" s="157">
        <v>199084</v>
      </c>
      <c r="D4598" s="175">
        <v>276934</v>
      </c>
      <c r="F4598" s="639"/>
      <c r="G4598" s="639"/>
      <c r="H4598" s="639"/>
      <c r="I4598" s="34">
        <v>4</v>
      </c>
      <c r="J4598" s="26"/>
    </row>
    <row r="4599" spans="1:10" ht="28.5">
      <c r="A4599" s="203" t="s">
        <v>286</v>
      </c>
      <c r="B4599" s="204" t="s">
        <v>287</v>
      </c>
      <c r="C4599" s="205">
        <f t="shared" ref="C4599:C4602" si="4481">SUM(C4600)</f>
        <v>33181</v>
      </c>
      <c r="D4599" s="205">
        <v>33181</v>
      </c>
      <c r="F4599" s="205">
        <f t="shared" ref="F4599:H4602" si="4482">SUM(F4600)</f>
        <v>0</v>
      </c>
      <c r="G4599" s="205">
        <f t="shared" si="4482"/>
        <v>0</v>
      </c>
      <c r="H4599" s="205">
        <f t="shared" si="4482"/>
        <v>0</v>
      </c>
      <c r="I4599" s="34" t="s">
        <v>8</v>
      </c>
      <c r="J4599" s="403"/>
    </row>
    <row r="4600" spans="1:10">
      <c r="A4600" s="206">
        <v>11</v>
      </c>
      <c r="B4600" s="207" t="s">
        <v>14</v>
      </c>
      <c r="C4600" s="31">
        <f t="shared" ref="C4600" si="4483">C4601+C4604</f>
        <v>33181</v>
      </c>
      <c r="D4600" s="31">
        <v>33181</v>
      </c>
      <c r="F4600" s="31">
        <f t="shared" ref="F4600:G4600" si="4484">F4601+F4604</f>
        <v>0</v>
      </c>
      <c r="G4600" s="31">
        <f t="shared" si="4484"/>
        <v>0</v>
      </c>
      <c r="H4600" s="31">
        <f t="shared" ref="H4600" si="4485">H4601+H4604</f>
        <v>0</v>
      </c>
      <c r="I4600" s="34" t="s">
        <v>15</v>
      </c>
      <c r="J4600" s="26"/>
    </row>
    <row r="4601" spans="1:10">
      <c r="A4601" s="208">
        <v>32</v>
      </c>
      <c r="B4601" s="209" t="s">
        <v>16</v>
      </c>
      <c r="C4601" s="182">
        <f t="shared" si="4481"/>
        <v>23181</v>
      </c>
      <c r="D4601" s="32">
        <v>13181</v>
      </c>
      <c r="F4601" s="32">
        <f t="shared" si="4482"/>
        <v>0</v>
      </c>
      <c r="G4601" s="32">
        <f t="shared" si="4482"/>
        <v>0</v>
      </c>
      <c r="H4601" s="32">
        <f t="shared" si="4482"/>
        <v>0</v>
      </c>
      <c r="I4601" s="34">
        <v>2</v>
      </c>
      <c r="J4601" s="26"/>
    </row>
    <row r="4602" spans="1:10">
      <c r="A4602" s="210">
        <v>323</v>
      </c>
      <c r="B4602" s="211" t="s">
        <v>17</v>
      </c>
      <c r="C4602" s="30">
        <f t="shared" si="4481"/>
        <v>23181</v>
      </c>
      <c r="D4602" s="30">
        <v>13181</v>
      </c>
      <c r="F4602" s="30">
        <f t="shared" si="4482"/>
        <v>0</v>
      </c>
      <c r="G4602" s="30">
        <f t="shared" si="4482"/>
        <v>0</v>
      </c>
      <c r="H4602" s="30">
        <f t="shared" si="4482"/>
        <v>0</v>
      </c>
      <c r="I4602" s="34">
        <v>3</v>
      </c>
      <c r="J4602" s="26"/>
    </row>
    <row r="4603" spans="1:10">
      <c r="A4603" s="212">
        <v>3233</v>
      </c>
      <c r="B4603" s="213" t="s">
        <v>19</v>
      </c>
      <c r="C4603" s="157">
        <v>23181</v>
      </c>
      <c r="D4603" s="175">
        <v>13181</v>
      </c>
      <c r="F4603" s="639"/>
      <c r="G4603" s="639"/>
      <c r="H4603" s="639"/>
      <c r="I4603" s="34">
        <v>4</v>
      </c>
      <c r="J4603" s="26"/>
    </row>
    <row r="4604" spans="1:10" ht="28.5">
      <c r="A4604" s="208">
        <v>42</v>
      </c>
      <c r="B4604" s="209" t="s">
        <v>30</v>
      </c>
      <c r="C4604" s="182">
        <f t="shared" ref="C4604" si="4486">SUM(C4605)</f>
        <v>10000</v>
      </c>
      <c r="D4604" s="32">
        <v>20000</v>
      </c>
      <c r="F4604" s="32">
        <f t="shared" ref="F4604:H4604" si="4487">SUM(F4605)</f>
        <v>0</v>
      </c>
      <c r="G4604" s="32">
        <f t="shared" si="4487"/>
        <v>0</v>
      </c>
      <c r="H4604" s="32">
        <f t="shared" si="4487"/>
        <v>0</v>
      </c>
      <c r="I4604" s="295">
        <v>2</v>
      </c>
      <c r="J4604" s="218"/>
    </row>
    <row r="4605" spans="1:10">
      <c r="A4605" s="210">
        <v>422</v>
      </c>
      <c r="B4605" s="211" t="s">
        <v>57</v>
      </c>
      <c r="C4605" s="30">
        <f t="shared" ref="C4605" si="4488">SUM(C4606:C4606)</f>
        <v>10000</v>
      </c>
      <c r="D4605" s="30">
        <v>20000</v>
      </c>
      <c r="F4605" s="30">
        <f t="shared" ref="F4605:H4605" si="4489">SUM(F4606:F4606)</f>
        <v>0</v>
      </c>
      <c r="G4605" s="30">
        <f t="shared" si="4489"/>
        <v>0</v>
      </c>
      <c r="H4605" s="30">
        <f t="shared" si="4489"/>
        <v>0</v>
      </c>
      <c r="I4605" s="295">
        <v>3</v>
      </c>
      <c r="J4605" s="218"/>
    </row>
    <row r="4606" spans="1:10">
      <c r="A4606" s="212">
        <v>4221</v>
      </c>
      <c r="B4606" s="216" t="s">
        <v>65</v>
      </c>
      <c r="C4606" s="29">
        <v>10000</v>
      </c>
      <c r="D4606" s="175">
        <v>20000</v>
      </c>
      <c r="F4606" s="175"/>
      <c r="G4606" s="175"/>
      <c r="H4606" s="175"/>
      <c r="I4606" s="214">
        <v>4</v>
      </c>
      <c r="J4606" s="218"/>
    </row>
    <row r="4607" spans="1:10" ht="28.5">
      <c r="A4607" s="203" t="s">
        <v>393</v>
      </c>
      <c r="B4607" s="404" t="s">
        <v>394</v>
      </c>
      <c r="C4607" s="405">
        <f t="shared" ref="C4607" si="4490">C4608</f>
        <v>146000</v>
      </c>
      <c r="D4607" s="153">
        <v>146000</v>
      </c>
      <c r="F4607" s="405">
        <f t="shared" ref="F4607:H4607" si="4491">F4608</f>
        <v>0</v>
      </c>
      <c r="G4607" s="405">
        <f t="shared" si="4491"/>
        <v>0</v>
      </c>
      <c r="H4607" s="405">
        <f t="shared" si="4491"/>
        <v>0</v>
      </c>
      <c r="I4607" s="406" t="s">
        <v>8</v>
      </c>
      <c r="J4607" s="251"/>
    </row>
    <row r="4608" spans="1:10">
      <c r="A4608" s="206">
        <v>51</v>
      </c>
      <c r="B4608" s="407" t="s">
        <v>25</v>
      </c>
      <c r="C4608" s="408">
        <f>C4614</f>
        <v>146000</v>
      </c>
      <c r="D4608" s="714">
        <v>146000</v>
      </c>
      <c r="F4608" s="714">
        <f>F4614+F4609</f>
        <v>0</v>
      </c>
      <c r="G4608" s="714">
        <f>G4614+G4609</f>
        <v>0</v>
      </c>
      <c r="H4608" s="714">
        <f>H4614+H4609</f>
        <v>0</v>
      </c>
      <c r="I4608" s="34" t="s">
        <v>26</v>
      </c>
      <c r="J4608" s="251"/>
    </row>
    <row r="4609" spans="1:10">
      <c r="A4609" s="208">
        <v>31</v>
      </c>
      <c r="B4609" s="209" t="s">
        <v>44</v>
      </c>
      <c r="C4609" s="182">
        <f>C4610+C4615</f>
        <v>852000</v>
      </c>
      <c r="D4609" s="32">
        <v>80000</v>
      </c>
      <c r="F4609" s="32">
        <f>F4610+F4612</f>
        <v>0</v>
      </c>
      <c r="G4609" s="32">
        <f>G4610+G4612</f>
        <v>0</v>
      </c>
      <c r="H4609" s="32">
        <f>H4610+H4612</f>
        <v>0</v>
      </c>
      <c r="I4609" s="34">
        <v>2</v>
      </c>
      <c r="J4609" s="26"/>
    </row>
    <row r="4610" spans="1:10">
      <c r="A4610" s="210">
        <v>311</v>
      </c>
      <c r="B4610" s="211" t="s">
        <v>45</v>
      </c>
      <c r="C4610" s="30">
        <f t="shared" ref="C4610" si="4492">C4614+C4611</f>
        <v>846000</v>
      </c>
      <c r="D4610" s="30">
        <v>69000</v>
      </c>
      <c r="F4610" s="30">
        <f>F4611</f>
        <v>0</v>
      </c>
      <c r="G4610" s="30">
        <f>G4611</f>
        <v>0</v>
      </c>
      <c r="H4610" s="30">
        <f>H4611</f>
        <v>0</v>
      </c>
      <c r="I4610" s="34">
        <v>3</v>
      </c>
      <c r="J4610" s="26"/>
    </row>
    <row r="4611" spans="1:10">
      <c r="A4611" s="212">
        <v>3111</v>
      </c>
      <c r="B4611" s="213" t="s">
        <v>46</v>
      </c>
      <c r="C4611" s="157">
        <v>700000</v>
      </c>
      <c r="D4611" s="175">
        <v>69000</v>
      </c>
      <c r="F4611" s="639"/>
      <c r="G4611" s="639"/>
      <c r="H4611" s="639"/>
      <c r="I4611" s="34">
        <v>4</v>
      </c>
      <c r="J4611" s="26"/>
    </row>
    <row r="4612" spans="1:10">
      <c r="A4612" s="210">
        <v>313</v>
      </c>
      <c r="B4612" s="211" t="s">
        <v>48</v>
      </c>
      <c r="C4612" s="30">
        <f t="shared" ref="C4612" si="4493">C4613</f>
        <v>23000</v>
      </c>
      <c r="D4612" s="30">
        <v>11000</v>
      </c>
      <c r="F4612" s="30">
        <f>F4613</f>
        <v>0</v>
      </c>
      <c r="G4612" s="30">
        <f>G4613</f>
        <v>0</v>
      </c>
      <c r="H4612" s="30">
        <f>H4613</f>
        <v>0</v>
      </c>
      <c r="I4612" s="34">
        <v>3</v>
      </c>
      <c r="J4612" s="26"/>
    </row>
    <row r="4613" spans="1:10" ht="28.5">
      <c r="A4613" s="212">
        <v>3132</v>
      </c>
      <c r="B4613" s="213" t="s">
        <v>282</v>
      </c>
      <c r="C4613" s="157">
        <v>23000</v>
      </c>
      <c r="D4613" s="175">
        <v>11000</v>
      </c>
      <c r="F4613" s="639"/>
      <c r="G4613" s="639"/>
      <c r="H4613" s="639"/>
      <c r="I4613" s="34">
        <v>4</v>
      </c>
      <c r="J4613" s="26"/>
    </row>
    <row r="4614" spans="1:10">
      <c r="A4614" s="208">
        <v>32</v>
      </c>
      <c r="B4614" s="409" t="s">
        <v>16</v>
      </c>
      <c r="C4614" s="410">
        <f>C4615+C4617</f>
        <v>146000</v>
      </c>
      <c r="D4614" s="657">
        <v>66000</v>
      </c>
      <c r="F4614" s="657">
        <f>F4615+F4617</f>
        <v>0</v>
      </c>
      <c r="G4614" s="657">
        <f>G4615+G4617</f>
        <v>0</v>
      </c>
      <c r="H4614" s="657">
        <f>H4615+H4617</f>
        <v>0</v>
      </c>
      <c r="I4614" s="406">
        <v>2</v>
      </c>
      <c r="J4614" s="251"/>
    </row>
    <row r="4615" spans="1:10">
      <c r="A4615" s="210">
        <v>321</v>
      </c>
      <c r="B4615" s="211" t="s">
        <v>27</v>
      </c>
      <c r="C4615" s="97">
        <f>C4616</f>
        <v>6000</v>
      </c>
      <c r="D4615" s="97">
        <v>6000</v>
      </c>
      <c r="F4615" s="97">
        <f>F4616</f>
        <v>0</v>
      </c>
      <c r="G4615" s="97">
        <f>G4616</f>
        <v>0</v>
      </c>
      <c r="H4615" s="97">
        <f>H4616</f>
        <v>0</v>
      </c>
      <c r="I4615" s="406">
        <v>3</v>
      </c>
      <c r="J4615" s="251"/>
    </row>
    <row r="4616" spans="1:10">
      <c r="A4616" s="212">
        <v>3211</v>
      </c>
      <c r="B4616" s="216" t="s">
        <v>28</v>
      </c>
      <c r="C4616" s="39">
        <v>6000</v>
      </c>
      <c r="D4616" s="175">
        <v>6000</v>
      </c>
      <c r="F4616" s="636"/>
      <c r="G4616" s="636"/>
      <c r="H4616" s="636"/>
      <c r="I4616" s="250">
        <v>4</v>
      </c>
      <c r="J4616" s="251"/>
    </row>
    <row r="4617" spans="1:10">
      <c r="A4617" s="210">
        <v>323</v>
      </c>
      <c r="B4617" s="411" t="s">
        <v>17</v>
      </c>
      <c r="C4617" s="97">
        <f>C4618+C4619</f>
        <v>140000</v>
      </c>
      <c r="D4617" s="97">
        <v>60000</v>
      </c>
      <c r="F4617" s="97">
        <f>F4618+F4619</f>
        <v>0</v>
      </c>
      <c r="G4617" s="97">
        <f>G4618+G4619</f>
        <v>0</v>
      </c>
      <c r="H4617" s="97">
        <f>H4618+H4619</f>
        <v>0</v>
      </c>
      <c r="I4617" s="406">
        <v>3</v>
      </c>
      <c r="J4617" s="251"/>
    </row>
    <row r="4618" spans="1:10">
      <c r="A4618" s="212">
        <v>3233</v>
      </c>
      <c r="B4618" s="412" t="s">
        <v>19</v>
      </c>
      <c r="C4618" s="39">
        <v>50000</v>
      </c>
      <c r="D4618" s="175">
        <v>50000</v>
      </c>
      <c r="F4618" s="636"/>
      <c r="G4618" s="636"/>
      <c r="H4618" s="636"/>
      <c r="I4618" s="250">
        <v>4</v>
      </c>
      <c r="J4618" s="251"/>
    </row>
    <row r="4619" spans="1:10">
      <c r="A4619" s="212">
        <v>3237</v>
      </c>
      <c r="B4619" s="412" t="s">
        <v>395</v>
      </c>
      <c r="C4619" s="39">
        <v>90000</v>
      </c>
      <c r="D4619" s="175">
        <v>10000</v>
      </c>
      <c r="F4619" s="636"/>
      <c r="G4619" s="636"/>
      <c r="H4619" s="636"/>
      <c r="I4619" s="250">
        <v>4</v>
      </c>
      <c r="J4619" s="251"/>
    </row>
    <row r="4620" spans="1:10" ht="28.5">
      <c r="A4620" s="203" t="s">
        <v>396</v>
      </c>
      <c r="B4620" s="404" t="s">
        <v>397</v>
      </c>
      <c r="C4620" s="405">
        <f>C4621</f>
        <v>86000</v>
      </c>
      <c r="D4620" s="405">
        <v>86000</v>
      </c>
      <c r="F4620" s="405">
        <f>F4621</f>
        <v>0</v>
      </c>
      <c r="G4620" s="405">
        <f>G4621</f>
        <v>0</v>
      </c>
      <c r="H4620" s="405">
        <f>H4621</f>
        <v>0</v>
      </c>
      <c r="I4620" s="406" t="s">
        <v>8</v>
      </c>
      <c r="J4620" s="251"/>
    </row>
    <row r="4621" spans="1:10">
      <c r="A4621" s="206">
        <v>51</v>
      </c>
      <c r="B4621" s="407" t="s">
        <v>25</v>
      </c>
      <c r="C4621" s="408">
        <f>C4622+C4630</f>
        <v>86000</v>
      </c>
      <c r="D4621" s="408">
        <v>86000</v>
      </c>
      <c r="F4621" s="408">
        <f>F4622+F4630</f>
        <v>0</v>
      </c>
      <c r="G4621" s="408">
        <f>G4622+G4630</f>
        <v>0</v>
      </c>
      <c r="H4621" s="408">
        <f>H4622+H4630</f>
        <v>0</v>
      </c>
      <c r="I4621" s="34" t="s">
        <v>26</v>
      </c>
      <c r="J4621" s="251"/>
    </row>
    <row r="4622" spans="1:10">
      <c r="A4622" s="208">
        <v>32</v>
      </c>
      <c r="B4622" s="409" t="s">
        <v>16</v>
      </c>
      <c r="C4622" s="413">
        <f>C4623+C4625+C4627</f>
        <v>64000</v>
      </c>
      <c r="D4622" s="658">
        <v>64000</v>
      </c>
      <c r="F4622" s="658">
        <f>F4623+F4625+F4627</f>
        <v>0</v>
      </c>
      <c r="G4622" s="658">
        <f>G4623+G4625+G4627</f>
        <v>0</v>
      </c>
      <c r="H4622" s="658">
        <f>H4623+H4625+H4627</f>
        <v>0</v>
      </c>
      <c r="I4622" s="406">
        <v>2</v>
      </c>
      <c r="J4622" s="251"/>
    </row>
    <row r="4623" spans="1:10">
      <c r="A4623" s="210">
        <v>321</v>
      </c>
      <c r="B4623" s="211" t="s">
        <v>27</v>
      </c>
      <c r="C4623" s="97">
        <f>C4624</f>
        <v>4000</v>
      </c>
      <c r="D4623" s="97">
        <v>4000</v>
      </c>
      <c r="F4623" s="97">
        <f>F4624</f>
        <v>0</v>
      </c>
      <c r="G4623" s="97">
        <f>G4624</f>
        <v>0</v>
      </c>
      <c r="H4623" s="97">
        <f>H4624</f>
        <v>0</v>
      </c>
      <c r="I4623" s="406">
        <v>3</v>
      </c>
      <c r="J4623" s="251"/>
    </row>
    <row r="4624" spans="1:10">
      <c r="A4624" s="212">
        <v>3211</v>
      </c>
      <c r="B4624" s="216" t="s">
        <v>28</v>
      </c>
      <c r="C4624" s="39">
        <v>4000</v>
      </c>
      <c r="D4624" s="175">
        <v>4000</v>
      </c>
      <c r="F4624" s="636"/>
      <c r="G4624" s="636"/>
      <c r="H4624" s="636"/>
      <c r="I4624" s="250">
        <v>4</v>
      </c>
      <c r="J4624" s="251"/>
    </row>
    <row r="4625" spans="1:10">
      <c r="A4625" s="210">
        <v>322</v>
      </c>
      <c r="B4625" s="211" t="s">
        <v>42</v>
      </c>
      <c r="C4625" s="97">
        <f>C4626</f>
        <v>15000</v>
      </c>
      <c r="D4625" s="97">
        <v>15000</v>
      </c>
      <c r="F4625" s="97">
        <f>F4626</f>
        <v>0</v>
      </c>
      <c r="G4625" s="97">
        <f>G4626</f>
        <v>0</v>
      </c>
      <c r="H4625" s="97">
        <f>H4626</f>
        <v>0</v>
      </c>
      <c r="I4625" s="406">
        <v>3</v>
      </c>
      <c r="J4625" s="251"/>
    </row>
    <row r="4626" spans="1:10">
      <c r="A4626" s="212">
        <v>3222</v>
      </c>
      <c r="B4626" s="213" t="s">
        <v>91</v>
      </c>
      <c r="C4626" s="39">
        <v>15000</v>
      </c>
      <c r="D4626" s="175">
        <v>15000</v>
      </c>
      <c r="F4626" s="636"/>
      <c r="G4626" s="636"/>
      <c r="H4626" s="636"/>
      <c r="I4626" s="250">
        <v>4</v>
      </c>
      <c r="J4626" s="251"/>
    </row>
    <row r="4627" spans="1:10">
      <c r="A4627" s="210">
        <v>323</v>
      </c>
      <c r="B4627" s="411" t="s">
        <v>17</v>
      </c>
      <c r="C4627" s="97">
        <f>C4628+C4629</f>
        <v>45000</v>
      </c>
      <c r="D4627" s="97">
        <v>45000</v>
      </c>
      <c r="F4627" s="97">
        <f>F4628+F4629</f>
        <v>0</v>
      </c>
      <c r="G4627" s="97">
        <f>G4628+G4629</f>
        <v>0</v>
      </c>
      <c r="H4627" s="97">
        <f>H4628+H4629</f>
        <v>0</v>
      </c>
      <c r="I4627" s="406">
        <v>3</v>
      </c>
      <c r="J4627" s="251"/>
    </row>
    <row r="4628" spans="1:10">
      <c r="A4628" s="212">
        <v>3233</v>
      </c>
      <c r="B4628" s="412" t="s">
        <v>19</v>
      </c>
      <c r="C4628" s="39">
        <v>15000</v>
      </c>
      <c r="D4628" s="175">
        <v>15000</v>
      </c>
      <c r="F4628" s="636"/>
      <c r="G4628" s="636"/>
      <c r="H4628" s="636"/>
      <c r="I4628" s="250">
        <v>4</v>
      </c>
      <c r="J4628" s="251"/>
    </row>
    <row r="4629" spans="1:10">
      <c r="A4629" s="212">
        <v>3237</v>
      </c>
      <c r="B4629" s="412" t="s">
        <v>395</v>
      </c>
      <c r="C4629" s="39">
        <v>30000</v>
      </c>
      <c r="D4629" s="175">
        <v>30000</v>
      </c>
      <c r="F4629" s="636"/>
      <c r="G4629" s="636"/>
      <c r="H4629" s="636"/>
      <c r="I4629" s="250">
        <v>4</v>
      </c>
      <c r="J4629" s="251"/>
    </row>
    <row r="4630" spans="1:10" ht="28.5">
      <c r="A4630" s="208">
        <v>42</v>
      </c>
      <c r="B4630" s="409" t="s">
        <v>30</v>
      </c>
      <c r="C4630" s="410">
        <f t="shared" ref="C4630:C4631" si="4494">C4631</f>
        <v>22000</v>
      </c>
      <c r="D4630" s="657">
        <v>22000</v>
      </c>
      <c r="F4630" s="657">
        <f t="shared" ref="F4630:H4631" si="4495">F4631</f>
        <v>0</v>
      </c>
      <c r="G4630" s="657">
        <f t="shared" si="4495"/>
        <v>0</v>
      </c>
      <c r="H4630" s="657">
        <f t="shared" si="4495"/>
        <v>0</v>
      </c>
      <c r="I4630" s="406">
        <v>2</v>
      </c>
      <c r="J4630" s="251"/>
    </row>
    <row r="4631" spans="1:10">
      <c r="A4631" s="210">
        <v>422</v>
      </c>
      <c r="B4631" s="411" t="s">
        <v>57</v>
      </c>
      <c r="C4631" s="97">
        <f t="shared" si="4494"/>
        <v>22000</v>
      </c>
      <c r="D4631" s="97">
        <v>22000</v>
      </c>
      <c r="F4631" s="97">
        <f t="shared" si="4495"/>
        <v>0</v>
      </c>
      <c r="G4631" s="97">
        <f t="shared" si="4495"/>
        <v>0</v>
      </c>
      <c r="H4631" s="97">
        <f t="shared" si="4495"/>
        <v>0</v>
      </c>
      <c r="I4631" s="406">
        <v>3</v>
      </c>
      <c r="J4631" s="251"/>
    </row>
    <row r="4632" spans="1:10">
      <c r="A4632" s="212">
        <v>4224</v>
      </c>
      <c r="B4632" s="414" t="s">
        <v>58</v>
      </c>
      <c r="C4632" s="39">
        <v>22000</v>
      </c>
      <c r="D4632" s="175">
        <v>22000</v>
      </c>
      <c r="F4632" s="636"/>
      <c r="G4632" s="636"/>
      <c r="H4632" s="636"/>
      <c r="I4632" s="250">
        <v>4</v>
      </c>
      <c r="J4632" s="251"/>
    </row>
    <row r="4633" spans="1:10" ht="61.5" customHeight="1">
      <c r="A4633" s="585" t="s">
        <v>560</v>
      </c>
      <c r="B4633" s="715" t="s">
        <v>561</v>
      </c>
      <c r="C4633" s="405"/>
      <c r="D4633" s="716">
        <v>40209</v>
      </c>
      <c r="F4633" s="716">
        <f t="shared" ref="F4633:H4639" si="4496">F4634</f>
        <v>0</v>
      </c>
      <c r="G4633" s="716">
        <f t="shared" si="4496"/>
        <v>0</v>
      </c>
      <c r="H4633" s="716">
        <f t="shared" si="4496"/>
        <v>0</v>
      </c>
      <c r="I4633" s="717" t="s">
        <v>8</v>
      </c>
      <c r="J4633" s="194"/>
    </row>
    <row r="4634" spans="1:10">
      <c r="A4634" s="262">
        <v>51</v>
      </c>
      <c r="B4634" s="718" t="s">
        <v>25</v>
      </c>
      <c r="C4634" s="408"/>
      <c r="D4634" s="719">
        <v>40209</v>
      </c>
      <c r="F4634" s="719">
        <f t="shared" ref="F4634:G4634" si="4497">F4635+F4638</f>
        <v>0</v>
      </c>
      <c r="G4634" s="719">
        <f t="shared" si="4497"/>
        <v>0</v>
      </c>
      <c r="H4634" s="719">
        <f t="shared" ref="H4634" si="4498">H4635+H4638</f>
        <v>0</v>
      </c>
      <c r="I4634" s="73" t="s">
        <v>26</v>
      </c>
      <c r="J4634" s="194"/>
    </row>
    <row r="4635" spans="1:10">
      <c r="A4635" s="47">
        <v>32</v>
      </c>
      <c r="B4635" s="720" t="s">
        <v>16</v>
      </c>
      <c r="C4635" s="410"/>
      <c r="D4635" s="721">
        <v>33000</v>
      </c>
      <c r="F4635" s="721">
        <f t="shared" ref="F4635:H4636" si="4499">F4636</f>
        <v>0</v>
      </c>
      <c r="G4635" s="721">
        <f t="shared" si="4499"/>
        <v>0</v>
      </c>
      <c r="H4635" s="721">
        <f t="shared" si="4499"/>
        <v>0</v>
      </c>
      <c r="I4635" s="73">
        <v>2</v>
      </c>
      <c r="J4635" s="194"/>
    </row>
    <row r="4636" spans="1:10">
      <c r="A4636" s="49">
        <v>323</v>
      </c>
      <c r="B4636" s="722" t="s">
        <v>17</v>
      </c>
      <c r="C4636" s="97"/>
      <c r="D4636" s="155">
        <v>33000</v>
      </c>
      <c r="F4636" s="155">
        <f t="shared" si="4499"/>
        <v>0</v>
      </c>
      <c r="G4636" s="155">
        <f t="shared" si="4499"/>
        <v>0</v>
      </c>
      <c r="H4636" s="155">
        <f t="shared" si="4499"/>
        <v>0</v>
      </c>
      <c r="I4636" s="73">
        <v>3</v>
      </c>
      <c r="J4636" s="194"/>
    </row>
    <row r="4637" spans="1:10">
      <c r="A4637" s="51">
        <v>3237</v>
      </c>
      <c r="B4637" s="723" t="s">
        <v>20</v>
      </c>
      <c r="C4637" s="139"/>
      <c r="D4637" s="139">
        <v>33000</v>
      </c>
      <c r="F4637" s="139"/>
      <c r="G4637" s="139"/>
      <c r="H4637" s="139"/>
      <c r="I4637" s="73">
        <v>4</v>
      </c>
      <c r="J4637" s="194"/>
    </row>
    <row r="4638" spans="1:10" ht="28.5">
      <c r="A4638" s="47">
        <v>36</v>
      </c>
      <c r="B4638" s="720" t="s">
        <v>37</v>
      </c>
      <c r="C4638" s="413"/>
      <c r="D4638" s="724">
        <v>7209</v>
      </c>
      <c r="F4638" s="724">
        <f t="shared" si="4496"/>
        <v>0</v>
      </c>
      <c r="G4638" s="724">
        <f t="shared" si="4496"/>
        <v>0</v>
      </c>
      <c r="H4638" s="724">
        <f t="shared" si="4496"/>
        <v>0</v>
      </c>
      <c r="I4638" s="717">
        <v>2</v>
      </c>
      <c r="J4638" s="194"/>
    </row>
    <row r="4639" spans="1:10" ht="28.5">
      <c r="A4639" s="49">
        <v>369</v>
      </c>
      <c r="B4639" s="50" t="s">
        <v>83</v>
      </c>
      <c r="C4639" s="97"/>
      <c r="D4639" s="72">
        <v>7209</v>
      </c>
      <c r="F4639" s="72">
        <f t="shared" si="4496"/>
        <v>0</v>
      </c>
      <c r="G4639" s="72">
        <f t="shared" si="4496"/>
        <v>0</v>
      </c>
      <c r="H4639" s="72">
        <f t="shared" si="4496"/>
        <v>0</v>
      </c>
      <c r="I4639" s="717">
        <v>3</v>
      </c>
      <c r="J4639" s="194"/>
    </row>
    <row r="4640" spans="1:10" ht="42.75">
      <c r="A4640" s="51">
        <v>3693</v>
      </c>
      <c r="B4640" s="52" t="s">
        <v>235</v>
      </c>
      <c r="C4640" s="139"/>
      <c r="D4640" s="139">
        <v>7209</v>
      </c>
      <c r="F4640" s="139"/>
      <c r="G4640" s="139"/>
      <c r="H4640" s="139"/>
      <c r="I4640" s="239">
        <v>4</v>
      </c>
      <c r="J4640" s="194"/>
    </row>
    <row r="4641" spans="1:10" ht="28.5">
      <c r="A4641" s="264">
        <v>38655</v>
      </c>
      <c r="B4641" s="265" t="s">
        <v>288</v>
      </c>
      <c r="C4641" s="198">
        <f t="shared" ref="C4641" si="4500">C4642+C4656</f>
        <v>4020561</v>
      </c>
      <c r="D4641" s="198">
        <v>4764928</v>
      </c>
      <c r="E4641" s="260"/>
      <c r="F4641" s="198">
        <f t="shared" ref="F4641:G4641" si="4501">F4642+F4656</f>
        <v>0</v>
      </c>
      <c r="G4641" s="198">
        <f t="shared" si="4501"/>
        <v>0</v>
      </c>
      <c r="H4641" s="198">
        <f t="shared" ref="H4641" si="4502">H4642+H4656</f>
        <v>0</v>
      </c>
      <c r="I4641" s="199" t="s">
        <v>5</v>
      </c>
      <c r="J4641" s="26"/>
    </row>
    <row r="4642" spans="1:10" ht="28.5">
      <c r="A4642" s="200">
        <v>3602</v>
      </c>
      <c r="B4642" s="201" t="s">
        <v>82</v>
      </c>
      <c r="C4642" s="202">
        <f t="shared" ref="C4642:C4643" si="4503">C4643</f>
        <v>461441</v>
      </c>
      <c r="D4642" s="202">
        <v>461441</v>
      </c>
      <c r="F4642" s="202">
        <f t="shared" ref="F4642:H4643" si="4504">F4643</f>
        <v>0</v>
      </c>
      <c r="G4642" s="202">
        <f t="shared" si="4504"/>
        <v>0</v>
      </c>
      <c r="H4642" s="202">
        <f t="shared" si="4504"/>
        <v>0</v>
      </c>
      <c r="I4642" s="34" t="s">
        <v>7</v>
      </c>
      <c r="J4642" s="26"/>
    </row>
    <row r="4643" spans="1:10" ht="57">
      <c r="A4643" s="203" t="s">
        <v>289</v>
      </c>
      <c r="B4643" s="254" t="s">
        <v>290</v>
      </c>
      <c r="C4643" s="205">
        <f t="shared" si="4503"/>
        <v>461441</v>
      </c>
      <c r="D4643" s="205">
        <v>461441</v>
      </c>
      <c r="F4643" s="205">
        <f t="shared" si="4504"/>
        <v>0</v>
      </c>
      <c r="G4643" s="205">
        <f t="shared" si="4504"/>
        <v>0</v>
      </c>
      <c r="H4643" s="205">
        <f t="shared" si="4504"/>
        <v>0</v>
      </c>
      <c r="I4643" s="415" t="s">
        <v>8</v>
      </c>
      <c r="J4643" s="218"/>
    </row>
    <row r="4644" spans="1:10">
      <c r="A4644" s="206">
        <v>11</v>
      </c>
      <c r="B4644" s="255" t="s">
        <v>14</v>
      </c>
      <c r="C4644" s="230">
        <f t="shared" ref="C4644" si="4505">C4645+C4653</f>
        <v>461441</v>
      </c>
      <c r="D4644" s="628">
        <v>461441</v>
      </c>
      <c r="F4644" s="628">
        <f t="shared" ref="F4644:G4644" si="4506">F4645+F4653</f>
        <v>0</v>
      </c>
      <c r="G4644" s="628">
        <f t="shared" si="4506"/>
        <v>0</v>
      </c>
      <c r="H4644" s="628">
        <f t="shared" ref="H4644" si="4507">H4645+H4653</f>
        <v>0</v>
      </c>
      <c r="I4644" s="34" t="s">
        <v>15</v>
      </c>
      <c r="J4644" s="26"/>
    </row>
    <row r="4645" spans="1:10" ht="28.5">
      <c r="A4645" s="416">
        <v>42</v>
      </c>
      <c r="B4645" s="417" t="s">
        <v>30</v>
      </c>
      <c r="C4645" s="418">
        <f t="shared" ref="C4645" si="4508">C4646+C4651</f>
        <v>328718</v>
      </c>
      <c r="D4645" s="659">
        <v>319891</v>
      </c>
      <c r="F4645" s="659">
        <f t="shared" ref="F4645:G4645" si="4509">F4646+F4651</f>
        <v>0</v>
      </c>
      <c r="G4645" s="659">
        <f t="shared" si="4509"/>
        <v>0</v>
      </c>
      <c r="H4645" s="659">
        <f t="shared" ref="H4645" si="4510">H4646+H4651</f>
        <v>0</v>
      </c>
      <c r="I4645" s="295">
        <v>2</v>
      </c>
      <c r="J4645" s="218"/>
    </row>
    <row r="4646" spans="1:10">
      <c r="A4646" s="210">
        <v>422</v>
      </c>
      <c r="B4646" s="253" t="s">
        <v>57</v>
      </c>
      <c r="C4646" s="221">
        <f t="shared" ref="C4646" si="4511">SUM(C4647:C4650)</f>
        <v>313901</v>
      </c>
      <c r="D4646" s="626">
        <v>313901</v>
      </c>
      <c r="F4646" s="626">
        <f t="shared" ref="F4646:G4646" si="4512">SUM(F4647:F4650)</f>
        <v>0</v>
      </c>
      <c r="G4646" s="626">
        <f t="shared" si="4512"/>
        <v>0</v>
      </c>
      <c r="H4646" s="626">
        <f t="shared" ref="H4646" si="4513">SUM(H4647:H4650)</f>
        <v>0</v>
      </c>
      <c r="I4646" s="295">
        <v>3</v>
      </c>
      <c r="J4646" s="218"/>
    </row>
    <row r="4647" spans="1:10">
      <c r="A4647" s="212">
        <v>4221</v>
      </c>
      <c r="B4647" s="242" t="s">
        <v>65</v>
      </c>
      <c r="C4647" s="29">
        <v>19817</v>
      </c>
      <c r="D4647" s="175">
        <v>12417</v>
      </c>
      <c r="F4647" s="175"/>
      <c r="G4647" s="175"/>
      <c r="H4647" s="175"/>
      <c r="I4647" s="214">
        <v>4</v>
      </c>
      <c r="J4647" s="419"/>
    </row>
    <row r="4648" spans="1:10">
      <c r="A4648" s="212">
        <v>4223</v>
      </c>
      <c r="B4648" s="242" t="s">
        <v>86</v>
      </c>
      <c r="C4648" s="29"/>
      <c r="D4648" s="175">
        <v>7400</v>
      </c>
      <c r="F4648" s="175"/>
      <c r="G4648" s="175"/>
      <c r="H4648" s="175"/>
      <c r="I4648" s="214">
        <v>4</v>
      </c>
      <c r="J4648" s="218"/>
    </row>
    <row r="4649" spans="1:10">
      <c r="A4649" s="212">
        <v>4224</v>
      </c>
      <c r="B4649" s="242" t="s">
        <v>58</v>
      </c>
      <c r="C4649" s="29">
        <v>294084</v>
      </c>
      <c r="D4649" s="175">
        <v>294084</v>
      </c>
      <c r="F4649" s="175"/>
      <c r="G4649" s="175"/>
      <c r="H4649" s="175"/>
      <c r="I4649" s="214">
        <v>4</v>
      </c>
      <c r="J4649" s="359"/>
    </row>
    <row r="4650" spans="1:10">
      <c r="A4650" s="212">
        <v>4227</v>
      </c>
      <c r="B4650" s="242" t="s">
        <v>87</v>
      </c>
      <c r="C4650" s="29"/>
      <c r="D4650" s="175">
        <v>0</v>
      </c>
      <c r="F4650" s="175"/>
      <c r="G4650" s="175"/>
      <c r="H4650" s="175"/>
      <c r="I4650" s="214">
        <v>4</v>
      </c>
      <c r="J4650" s="218"/>
    </row>
    <row r="4651" spans="1:10">
      <c r="A4651" s="210">
        <v>426</v>
      </c>
      <c r="B4651" s="253" t="s">
        <v>31</v>
      </c>
      <c r="C4651" s="221">
        <f t="shared" ref="C4651" si="4514">C4652</f>
        <v>14817</v>
      </c>
      <c r="D4651" s="626">
        <v>5990</v>
      </c>
      <c r="F4651" s="626">
        <f t="shared" ref="F4651:H4651" si="4515">F4652</f>
        <v>0</v>
      </c>
      <c r="G4651" s="626">
        <f t="shared" si="4515"/>
        <v>0</v>
      </c>
      <c r="H4651" s="626">
        <f t="shared" si="4515"/>
        <v>0</v>
      </c>
      <c r="I4651" s="295">
        <v>3</v>
      </c>
      <c r="J4651" s="218"/>
    </row>
    <row r="4652" spans="1:10">
      <c r="A4652" s="212">
        <v>4262</v>
      </c>
      <c r="B4652" s="242" t="s">
        <v>32</v>
      </c>
      <c r="C4652" s="29">
        <v>14817</v>
      </c>
      <c r="D4652" s="175">
        <v>5990</v>
      </c>
      <c r="F4652" s="175"/>
      <c r="G4652" s="175"/>
      <c r="H4652" s="175"/>
      <c r="I4652" s="214">
        <v>4</v>
      </c>
      <c r="J4652" s="359"/>
    </row>
    <row r="4653" spans="1:10" ht="28.5">
      <c r="A4653" s="208">
        <v>45</v>
      </c>
      <c r="B4653" s="252" t="s">
        <v>74</v>
      </c>
      <c r="C4653" s="220">
        <f t="shared" ref="C4653:C4654" si="4516">C4654</f>
        <v>132723</v>
      </c>
      <c r="D4653" s="625">
        <v>141550</v>
      </c>
      <c r="F4653" s="625">
        <f t="shared" ref="F4653:H4654" si="4517">F4654</f>
        <v>0</v>
      </c>
      <c r="G4653" s="625">
        <f t="shared" si="4517"/>
        <v>0</v>
      </c>
      <c r="H4653" s="625">
        <f t="shared" si="4517"/>
        <v>0</v>
      </c>
      <c r="I4653" s="295">
        <v>2</v>
      </c>
      <c r="J4653" s="218"/>
    </row>
    <row r="4654" spans="1:10" ht="28.5">
      <c r="A4654" s="210">
        <v>451</v>
      </c>
      <c r="B4654" s="253" t="s">
        <v>75</v>
      </c>
      <c r="C4654" s="221">
        <f t="shared" si="4516"/>
        <v>132723</v>
      </c>
      <c r="D4654" s="626">
        <v>141550</v>
      </c>
      <c r="F4654" s="626">
        <f t="shared" si="4517"/>
        <v>0</v>
      </c>
      <c r="G4654" s="626">
        <f t="shared" si="4517"/>
        <v>0</v>
      </c>
      <c r="H4654" s="626">
        <f t="shared" si="4517"/>
        <v>0</v>
      </c>
      <c r="I4654" s="295">
        <v>3</v>
      </c>
      <c r="J4654" s="218"/>
    </row>
    <row r="4655" spans="1:10">
      <c r="A4655" s="212">
        <v>4511</v>
      </c>
      <c r="B4655" s="242" t="s">
        <v>75</v>
      </c>
      <c r="C4655" s="29">
        <v>132723</v>
      </c>
      <c r="D4655" s="175">
        <v>141550</v>
      </c>
      <c r="F4655" s="175"/>
      <c r="G4655" s="175"/>
      <c r="H4655" s="175"/>
      <c r="I4655" s="214">
        <v>4</v>
      </c>
      <c r="J4655" s="359"/>
    </row>
    <row r="4656" spans="1:10" ht="28.5">
      <c r="A4656" s="200">
        <v>3605</v>
      </c>
      <c r="B4656" s="201" t="s">
        <v>125</v>
      </c>
      <c r="C4656" s="202">
        <f>SUM(C4657+C4817)</f>
        <v>3559120</v>
      </c>
      <c r="D4656" s="202">
        <v>4303487</v>
      </c>
      <c r="F4656" s="202">
        <f>SUM(F4657+F4817)</f>
        <v>0</v>
      </c>
      <c r="G4656" s="202">
        <f>SUM(G4657+G4817)</f>
        <v>0</v>
      </c>
      <c r="H4656" s="202">
        <f>SUM(H4657+H4817)</f>
        <v>0</v>
      </c>
      <c r="I4656" s="34" t="s">
        <v>7</v>
      </c>
      <c r="J4656" s="26"/>
    </row>
    <row r="4657" spans="1:10" ht="28.5">
      <c r="A4657" s="203" t="s">
        <v>291</v>
      </c>
      <c r="B4657" s="204" t="s">
        <v>137</v>
      </c>
      <c r="C4657" s="205">
        <f>SUM(C4658+C4720+C4780+C4801+C4805)</f>
        <v>3559120</v>
      </c>
      <c r="D4657" s="205">
        <v>4296959</v>
      </c>
      <c r="F4657" s="205">
        <f>SUM(F4658+F4720+F4780+F4801+F4805)</f>
        <v>0</v>
      </c>
      <c r="G4657" s="205">
        <f>SUM(G4658+G4720+G4780+G4801+G4805)</f>
        <v>0</v>
      </c>
      <c r="H4657" s="205">
        <f>SUM(H4658+H4720+H4780+H4801+H4805)</f>
        <v>0</v>
      </c>
      <c r="I4657" s="34" t="s">
        <v>8</v>
      </c>
      <c r="J4657" s="26"/>
    </row>
    <row r="4658" spans="1:10">
      <c r="A4658" s="206">
        <v>31</v>
      </c>
      <c r="B4658" s="207" t="s">
        <v>63</v>
      </c>
      <c r="C4658" s="31">
        <f t="shared" ref="C4658" si="4518">SUM(C4659+C4668+C4700+C4704+C4707+C4712+C4715)</f>
        <v>675237</v>
      </c>
      <c r="D4658" s="31">
        <v>971610</v>
      </c>
      <c r="F4658" s="31">
        <f t="shared" ref="F4658:G4658" si="4519">SUM(F4659+F4668+F4700+F4704+F4707+F4712+F4715)</f>
        <v>0</v>
      </c>
      <c r="G4658" s="31">
        <f t="shared" si="4519"/>
        <v>0</v>
      </c>
      <c r="H4658" s="31">
        <f t="shared" ref="H4658" si="4520">SUM(H4659+H4668+H4700+H4704+H4707+H4712+H4715)</f>
        <v>0</v>
      </c>
      <c r="I4658" s="34" t="s">
        <v>64</v>
      </c>
      <c r="J4658" s="26"/>
    </row>
    <row r="4659" spans="1:10">
      <c r="A4659" s="208">
        <v>31</v>
      </c>
      <c r="B4659" s="209" t="s">
        <v>44</v>
      </c>
      <c r="C4659" s="182">
        <f t="shared" ref="C4659" si="4521">SUM(C4660+C4663+C4665)</f>
        <v>530493</v>
      </c>
      <c r="D4659" s="32">
        <v>768975</v>
      </c>
      <c r="F4659" s="32">
        <f t="shared" ref="F4659:G4659" si="4522">SUM(F4660+F4663+F4665)</f>
        <v>0</v>
      </c>
      <c r="G4659" s="32">
        <f t="shared" si="4522"/>
        <v>0</v>
      </c>
      <c r="H4659" s="32">
        <f t="shared" ref="H4659" si="4523">SUM(H4660+H4663+H4665)</f>
        <v>0</v>
      </c>
      <c r="I4659" s="34">
        <v>2</v>
      </c>
      <c r="J4659" s="26"/>
    </row>
    <row r="4660" spans="1:10">
      <c r="A4660" s="210">
        <v>311</v>
      </c>
      <c r="B4660" s="211" t="s">
        <v>45</v>
      </c>
      <c r="C4660" s="30">
        <f t="shared" ref="C4660" si="4524">SUM(C4661:C4662)</f>
        <v>445557</v>
      </c>
      <c r="D4660" s="30">
        <v>669680</v>
      </c>
      <c r="F4660" s="30">
        <f t="shared" ref="F4660:G4660" si="4525">SUM(F4661:F4662)</f>
        <v>0</v>
      </c>
      <c r="G4660" s="30">
        <f t="shared" si="4525"/>
        <v>0</v>
      </c>
      <c r="H4660" s="30">
        <f t="shared" ref="H4660" si="4526">SUM(H4661:H4662)</f>
        <v>0</v>
      </c>
      <c r="I4660" s="34">
        <v>3</v>
      </c>
      <c r="J4660" s="26"/>
    </row>
    <row r="4661" spans="1:10">
      <c r="A4661" s="212">
        <v>3111</v>
      </c>
      <c r="B4661" s="216" t="s">
        <v>46</v>
      </c>
      <c r="C4661" s="29">
        <v>439200</v>
      </c>
      <c r="D4661" s="175">
        <v>632700</v>
      </c>
      <c r="F4661" s="175"/>
      <c r="G4661" s="175"/>
      <c r="H4661" s="175"/>
      <c r="I4661" s="214">
        <v>4</v>
      </c>
      <c r="J4661" s="420"/>
    </row>
    <row r="4662" spans="1:10">
      <c r="A4662" s="212">
        <v>3113</v>
      </c>
      <c r="B4662" s="216" t="s">
        <v>66</v>
      </c>
      <c r="C4662" s="29">
        <v>6357</v>
      </c>
      <c r="D4662" s="175">
        <v>36980</v>
      </c>
      <c r="F4662" s="175"/>
      <c r="G4662" s="175"/>
      <c r="H4662" s="175"/>
      <c r="I4662" s="214">
        <v>4</v>
      </c>
      <c r="J4662" s="218"/>
    </row>
    <row r="4663" spans="1:10">
      <c r="A4663" s="210">
        <v>312</v>
      </c>
      <c r="B4663" s="211" t="s">
        <v>67</v>
      </c>
      <c r="C4663" s="30">
        <f t="shared" ref="C4663" si="4527">SUM(C4664)</f>
        <v>12468</v>
      </c>
      <c r="D4663" s="30">
        <v>20180</v>
      </c>
      <c r="F4663" s="30">
        <f t="shared" ref="F4663:H4663" si="4528">SUM(F4664)</f>
        <v>0</v>
      </c>
      <c r="G4663" s="30">
        <f t="shared" si="4528"/>
        <v>0</v>
      </c>
      <c r="H4663" s="30">
        <f t="shared" si="4528"/>
        <v>0</v>
      </c>
      <c r="I4663" s="34">
        <v>3</v>
      </c>
      <c r="J4663" s="26"/>
    </row>
    <row r="4664" spans="1:10">
      <c r="A4664" s="212">
        <v>3121</v>
      </c>
      <c r="B4664" s="216" t="s">
        <v>67</v>
      </c>
      <c r="C4664" s="29">
        <v>12468</v>
      </c>
      <c r="D4664" s="175">
        <v>20180</v>
      </c>
      <c r="F4664" s="175"/>
      <c r="G4664" s="175"/>
      <c r="H4664" s="175"/>
      <c r="I4664" s="214">
        <v>4</v>
      </c>
      <c r="J4664" s="420"/>
    </row>
    <row r="4665" spans="1:10">
      <c r="A4665" s="210">
        <v>313</v>
      </c>
      <c r="B4665" s="211" t="s">
        <v>48</v>
      </c>
      <c r="C4665" s="30">
        <f t="shared" ref="C4665" si="4529">SUM(C4666:C4667)</f>
        <v>72468</v>
      </c>
      <c r="D4665" s="30">
        <v>79115</v>
      </c>
      <c r="F4665" s="30">
        <f t="shared" ref="F4665:G4665" si="4530">SUM(F4666:F4667)</f>
        <v>0</v>
      </c>
      <c r="G4665" s="30">
        <f t="shared" si="4530"/>
        <v>0</v>
      </c>
      <c r="H4665" s="30">
        <f t="shared" ref="H4665" si="4531">SUM(H4666:H4667)</f>
        <v>0</v>
      </c>
      <c r="I4665" s="295">
        <v>3</v>
      </c>
      <c r="J4665" s="218"/>
    </row>
    <row r="4666" spans="1:10">
      <c r="A4666" s="212">
        <v>3132</v>
      </c>
      <c r="B4666" s="216" t="s">
        <v>49</v>
      </c>
      <c r="C4666" s="29">
        <v>72468</v>
      </c>
      <c r="D4666" s="175">
        <v>78520</v>
      </c>
      <c r="F4666" s="175"/>
      <c r="G4666" s="175"/>
      <c r="H4666" s="175"/>
      <c r="I4666" s="214">
        <v>4</v>
      </c>
      <c r="J4666" s="420"/>
    </row>
    <row r="4667" spans="1:10" ht="28.5">
      <c r="A4667" s="212">
        <v>3133</v>
      </c>
      <c r="B4667" s="216" t="s">
        <v>119</v>
      </c>
      <c r="C4667" s="29"/>
      <c r="D4667" s="175">
        <v>595</v>
      </c>
      <c r="F4667" s="175"/>
      <c r="G4667" s="175"/>
      <c r="H4667" s="175"/>
      <c r="I4667" s="214">
        <v>4</v>
      </c>
      <c r="J4667" s="218"/>
    </row>
    <row r="4668" spans="1:10">
      <c r="A4668" s="208">
        <v>32</v>
      </c>
      <c r="B4668" s="209" t="s">
        <v>16</v>
      </c>
      <c r="C4668" s="182">
        <f t="shared" ref="C4668" si="4532">SUM(C4669+C4673+C4680+C4690+C4692)</f>
        <v>137432</v>
      </c>
      <c r="D4668" s="32">
        <v>185045</v>
      </c>
      <c r="F4668" s="32">
        <f t="shared" ref="F4668:G4668" si="4533">SUM(F4669+F4673+F4680+F4690+F4692)</f>
        <v>0</v>
      </c>
      <c r="G4668" s="32">
        <f t="shared" si="4533"/>
        <v>0</v>
      </c>
      <c r="H4668" s="32">
        <f t="shared" ref="H4668" si="4534">SUM(H4669+H4673+H4680+H4690+H4692)</f>
        <v>0</v>
      </c>
      <c r="I4668" s="295">
        <v>2</v>
      </c>
      <c r="J4668" s="218"/>
    </row>
    <row r="4669" spans="1:10">
      <c r="A4669" s="210">
        <v>321</v>
      </c>
      <c r="B4669" s="211" t="s">
        <v>27</v>
      </c>
      <c r="C4669" s="30">
        <f t="shared" ref="C4669" si="4535">SUM(C4670:C4672)</f>
        <v>18922</v>
      </c>
      <c r="D4669" s="30">
        <v>19514</v>
      </c>
      <c r="F4669" s="30">
        <f t="shared" ref="F4669:G4669" si="4536">SUM(F4670:F4672)</f>
        <v>0</v>
      </c>
      <c r="G4669" s="30">
        <f t="shared" si="4536"/>
        <v>0</v>
      </c>
      <c r="H4669" s="30">
        <f t="shared" ref="H4669" si="4537">SUM(H4670:H4672)</f>
        <v>0</v>
      </c>
      <c r="I4669" s="295">
        <v>3</v>
      </c>
      <c r="J4669" s="218"/>
    </row>
    <row r="4670" spans="1:10">
      <c r="A4670" s="212">
        <v>3211</v>
      </c>
      <c r="B4670" s="216" t="s">
        <v>28</v>
      </c>
      <c r="C4670" s="29">
        <v>1033</v>
      </c>
      <c r="D4670" s="175">
        <v>1267</v>
      </c>
      <c r="F4670" s="175"/>
      <c r="G4670" s="175"/>
      <c r="H4670" s="175"/>
      <c r="I4670" s="214">
        <v>4</v>
      </c>
      <c r="J4670" s="218"/>
    </row>
    <row r="4671" spans="1:10" ht="28.5">
      <c r="A4671" s="212">
        <v>3212</v>
      </c>
      <c r="B4671" s="216" t="s">
        <v>50</v>
      </c>
      <c r="C4671" s="29">
        <v>14571</v>
      </c>
      <c r="D4671" s="175">
        <v>14571</v>
      </c>
      <c r="F4671" s="175"/>
      <c r="G4671" s="175"/>
      <c r="H4671" s="175"/>
      <c r="I4671" s="214">
        <v>4</v>
      </c>
      <c r="J4671" s="420"/>
    </row>
    <row r="4672" spans="1:10">
      <c r="A4672" s="212">
        <v>3213</v>
      </c>
      <c r="B4672" s="216" t="s">
        <v>54</v>
      </c>
      <c r="C4672" s="29">
        <v>3318</v>
      </c>
      <c r="D4672" s="175">
        <v>3676</v>
      </c>
      <c r="F4672" s="175"/>
      <c r="G4672" s="175"/>
      <c r="H4672" s="175"/>
      <c r="I4672" s="214">
        <v>4</v>
      </c>
      <c r="J4672" s="218"/>
    </row>
    <row r="4673" spans="1:10">
      <c r="A4673" s="210">
        <v>322</v>
      </c>
      <c r="B4673" s="211" t="s">
        <v>42</v>
      </c>
      <c r="C4673" s="30">
        <f t="shared" ref="C4673" si="4538">SUM(C4674:C4679)</f>
        <v>39254</v>
      </c>
      <c r="D4673" s="30">
        <v>38114</v>
      </c>
      <c r="F4673" s="30">
        <f t="shared" ref="F4673:G4673" si="4539">SUM(F4674:F4679)</f>
        <v>0</v>
      </c>
      <c r="G4673" s="30">
        <f t="shared" si="4539"/>
        <v>0</v>
      </c>
      <c r="H4673" s="30">
        <f t="shared" ref="H4673" si="4540">SUM(H4674:H4679)</f>
        <v>0</v>
      </c>
      <c r="I4673" s="295">
        <v>3</v>
      </c>
      <c r="J4673" s="218"/>
    </row>
    <row r="4674" spans="1:10">
      <c r="A4674" s="212">
        <v>3221</v>
      </c>
      <c r="B4674" s="216" t="s">
        <v>43</v>
      </c>
      <c r="C4674" s="29">
        <v>7131</v>
      </c>
      <c r="D4674" s="175">
        <v>7131</v>
      </c>
      <c r="F4674" s="175"/>
      <c r="G4674" s="175"/>
      <c r="H4674" s="175"/>
      <c r="I4674" s="214">
        <v>4</v>
      </c>
      <c r="J4674" s="218"/>
    </row>
    <row r="4675" spans="1:10">
      <c r="A4675" s="212">
        <v>3222</v>
      </c>
      <c r="B4675" s="216" t="s">
        <v>91</v>
      </c>
      <c r="C4675" s="29">
        <v>18080</v>
      </c>
      <c r="D4675" s="175">
        <v>18080</v>
      </c>
      <c r="F4675" s="175"/>
      <c r="G4675" s="175"/>
      <c r="H4675" s="175"/>
      <c r="I4675" s="214">
        <v>4</v>
      </c>
      <c r="J4675" s="218"/>
    </row>
    <row r="4676" spans="1:10">
      <c r="A4676" s="212">
        <v>3223</v>
      </c>
      <c r="B4676" s="216" t="s">
        <v>109</v>
      </c>
      <c r="C4676" s="29">
        <v>10908</v>
      </c>
      <c r="D4676" s="175">
        <v>10108</v>
      </c>
      <c r="F4676" s="175"/>
      <c r="G4676" s="175"/>
      <c r="H4676" s="175"/>
      <c r="I4676" s="214">
        <v>4</v>
      </c>
      <c r="J4676" s="218"/>
    </row>
    <row r="4677" spans="1:10" ht="28.5">
      <c r="A4677" s="212">
        <v>3224</v>
      </c>
      <c r="B4677" s="216" t="s">
        <v>110</v>
      </c>
      <c r="C4677" s="29">
        <v>841</v>
      </c>
      <c r="D4677" s="175">
        <v>641</v>
      </c>
      <c r="F4677" s="175"/>
      <c r="G4677" s="175"/>
      <c r="H4677" s="175"/>
      <c r="I4677" s="214">
        <v>4</v>
      </c>
      <c r="J4677" s="218"/>
    </row>
    <row r="4678" spans="1:10">
      <c r="A4678" s="212">
        <v>3225</v>
      </c>
      <c r="B4678" s="216" t="s">
        <v>92</v>
      </c>
      <c r="C4678" s="29">
        <v>1174</v>
      </c>
      <c r="D4678" s="175">
        <v>1174</v>
      </c>
      <c r="F4678" s="175"/>
      <c r="G4678" s="175"/>
      <c r="H4678" s="175"/>
      <c r="I4678" s="214">
        <v>4</v>
      </c>
      <c r="J4678" s="218"/>
    </row>
    <row r="4679" spans="1:10">
      <c r="A4679" s="212">
        <v>3227</v>
      </c>
      <c r="B4679" s="216" t="s">
        <v>93</v>
      </c>
      <c r="C4679" s="29">
        <v>1120</v>
      </c>
      <c r="D4679" s="175">
        <v>980</v>
      </c>
      <c r="F4679" s="175"/>
      <c r="G4679" s="175"/>
      <c r="H4679" s="175"/>
      <c r="I4679" s="214">
        <v>4</v>
      </c>
      <c r="J4679" s="218"/>
    </row>
    <row r="4680" spans="1:10">
      <c r="A4680" s="210">
        <v>323</v>
      </c>
      <c r="B4680" s="211" t="s">
        <v>17</v>
      </c>
      <c r="C4680" s="30">
        <f t="shared" ref="C4680" si="4541">SUM(C4681:C4689)</f>
        <v>72149</v>
      </c>
      <c r="D4680" s="30">
        <v>110851</v>
      </c>
      <c r="F4680" s="30">
        <f t="shared" ref="F4680:G4680" si="4542">SUM(F4681:F4689)</f>
        <v>0</v>
      </c>
      <c r="G4680" s="30">
        <f t="shared" si="4542"/>
        <v>0</v>
      </c>
      <c r="H4680" s="30">
        <f t="shared" ref="H4680" si="4543">SUM(H4681:H4689)</f>
        <v>0</v>
      </c>
      <c r="I4680" s="295">
        <v>3</v>
      </c>
      <c r="J4680" s="218"/>
    </row>
    <row r="4681" spans="1:10">
      <c r="A4681" s="212">
        <v>3231</v>
      </c>
      <c r="B4681" s="216" t="s">
        <v>18</v>
      </c>
      <c r="C4681" s="29">
        <v>2158</v>
      </c>
      <c r="D4681" s="175">
        <v>2400</v>
      </c>
      <c r="F4681" s="175"/>
      <c r="G4681" s="175"/>
      <c r="H4681" s="175"/>
      <c r="I4681" s="214">
        <v>4</v>
      </c>
      <c r="J4681" s="218"/>
    </row>
    <row r="4682" spans="1:10">
      <c r="A4682" s="212">
        <v>3232</v>
      </c>
      <c r="B4682" s="216" t="s">
        <v>105</v>
      </c>
      <c r="C4682" s="29">
        <v>18452</v>
      </c>
      <c r="D4682" s="175">
        <v>12452</v>
      </c>
      <c r="F4682" s="175"/>
      <c r="G4682" s="175"/>
      <c r="H4682" s="175"/>
      <c r="I4682" s="214">
        <v>4</v>
      </c>
      <c r="J4682" s="218"/>
    </row>
    <row r="4683" spans="1:10">
      <c r="A4683" s="212">
        <v>3233</v>
      </c>
      <c r="B4683" s="216" t="s">
        <v>19</v>
      </c>
      <c r="C4683" s="29">
        <v>1174</v>
      </c>
      <c r="D4683" s="175">
        <v>1174</v>
      </c>
      <c r="F4683" s="175"/>
      <c r="G4683" s="175"/>
      <c r="H4683" s="175"/>
      <c r="I4683" s="214">
        <v>4</v>
      </c>
      <c r="J4683" s="218"/>
    </row>
    <row r="4684" spans="1:10">
      <c r="A4684" s="212">
        <v>3234</v>
      </c>
      <c r="B4684" s="216" t="s">
        <v>111</v>
      </c>
      <c r="C4684" s="29">
        <v>5761</v>
      </c>
      <c r="D4684" s="175">
        <v>5761</v>
      </c>
      <c r="F4684" s="175"/>
      <c r="G4684" s="175"/>
      <c r="H4684" s="175"/>
      <c r="I4684" s="214">
        <v>4</v>
      </c>
      <c r="J4684" s="218"/>
    </row>
    <row r="4685" spans="1:10">
      <c r="A4685" s="212">
        <v>3235</v>
      </c>
      <c r="B4685" s="216" t="s">
        <v>68</v>
      </c>
      <c r="C4685" s="29">
        <v>5450</v>
      </c>
      <c r="D4685" s="175">
        <v>10878</v>
      </c>
      <c r="F4685" s="175"/>
      <c r="G4685" s="175"/>
      <c r="H4685" s="175"/>
      <c r="I4685" s="214">
        <v>4</v>
      </c>
      <c r="J4685" s="218"/>
    </row>
    <row r="4686" spans="1:10">
      <c r="A4686" s="212">
        <v>3236</v>
      </c>
      <c r="B4686" s="216" t="s">
        <v>56</v>
      </c>
      <c r="C4686" s="29">
        <v>7044</v>
      </c>
      <c r="D4686" s="175">
        <v>9266</v>
      </c>
      <c r="F4686" s="175"/>
      <c r="G4686" s="175"/>
      <c r="H4686" s="175"/>
      <c r="I4686" s="214">
        <v>4</v>
      </c>
      <c r="J4686" s="218"/>
    </row>
    <row r="4687" spans="1:10">
      <c r="A4687" s="212">
        <v>3237</v>
      </c>
      <c r="B4687" s="216" t="s">
        <v>20</v>
      </c>
      <c r="C4687" s="29">
        <v>23481</v>
      </c>
      <c r="D4687" s="175">
        <v>56970</v>
      </c>
      <c r="F4687" s="175"/>
      <c r="G4687" s="175"/>
      <c r="H4687" s="175"/>
      <c r="I4687" s="214">
        <v>4</v>
      </c>
      <c r="J4687" s="218"/>
    </row>
    <row r="4688" spans="1:10">
      <c r="A4688" s="212">
        <v>3238</v>
      </c>
      <c r="B4688" s="216" t="s">
        <v>51</v>
      </c>
      <c r="C4688" s="29">
        <v>8394</v>
      </c>
      <c r="D4688" s="175">
        <v>11715</v>
      </c>
      <c r="F4688" s="175"/>
      <c r="G4688" s="175"/>
      <c r="H4688" s="175"/>
      <c r="I4688" s="214">
        <v>4</v>
      </c>
      <c r="J4688" s="218"/>
    </row>
    <row r="4689" spans="1:10">
      <c r="A4689" s="212">
        <v>3239</v>
      </c>
      <c r="B4689" s="216" t="s">
        <v>21</v>
      </c>
      <c r="C4689" s="29">
        <v>235</v>
      </c>
      <c r="D4689" s="175">
        <v>235</v>
      </c>
      <c r="F4689" s="175"/>
      <c r="G4689" s="175"/>
      <c r="H4689" s="175"/>
      <c r="I4689" s="214">
        <v>4</v>
      </c>
      <c r="J4689" s="218"/>
    </row>
    <row r="4690" spans="1:10" ht="28.5">
      <c r="A4690" s="210">
        <v>324</v>
      </c>
      <c r="B4690" s="211" t="s">
        <v>22</v>
      </c>
      <c r="C4690" s="30">
        <f t="shared" ref="C4690" si="4544">SUM(C4691)</f>
        <v>259</v>
      </c>
      <c r="D4690" s="30">
        <v>259</v>
      </c>
      <c r="F4690" s="30">
        <f t="shared" ref="F4690:H4690" si="4545">SUM(F4691)</f>
        <v>0</v>
      </c>
      <c r="G4690" s="30">
        <f t="shared" si="4545"/>
        <v>0</v>
      </c>
      <c r="H4690" s="30">
        <f t="shared" si="4545"/>
        <v>0</v>
      </c>
      <c r="I4690" s="295">
        <v>3</v>
      </c>
      <c r="J4690" s="218"/>
    </row>
    <row r="4691" spans="1:10" ht="28.5">
      <c r="A4691" s="212">
        <v>3241</v>
      </c>
      <c r="B4691" s="216" t="s">
        <v>22</v>
      </c>
      <c r="C4691" s="29">
        <v>259</v>
      </c>
      <c r="D4691" s="175">
        <v>259</v>
      </c>
      <c r="F4691" s="175"/>
      <c r="G4691" s="175"/>
      <c r="H4691" s="175"/>
      <c r="I4691" s="214">
        <v>4</v>
      </c>
      <c r="J4691" s="218"/>
    </row>
    <row r="4692" spans="1:10">
      <c r="A4692" s="210">
        <v>329</v>
      </c>
      <c r="B4692" s="211" t="s">
        <v>23</v>
      </c>
      <c r="C4692" s="30">
        <f t="shared" ref="C4692" si="4546">SUM(C4693:C4699)</f>
        <v>6848</v>
      </c>
      <c r="D4692" s="30">
        <v>16307</v>
      </c>
      <c r="F4692" s="30">
        <f t="shared" ref="F4692:G4692" si="4547">SUM(F4693:F4699)</f>
        <v>0</v>
      </c>
      <c r="G4692" s="30">
        <f t="shared" si="4547"/>
        <v>0</v>
      </c>
      <c r="H4692" s="30">
        <f t="shared" ref="H4692" si="4548">SUM(H4693:H4699)</f>
        <v>0</v>
      </c>
      <c r="I4692" s="295">
        <v>3</v>
      </c>
      <c r="J4692" s="218"/>
    </row>
    <row r="4693" spans="1:10" ht="28.5">
      <c r="A4693" s="212">
        <v>3291</v>
      </c>
      <c r="B4693" s="216" t="s">
        <v>24</v>
      </c>
      <c r="C4693" s="29">
        <v>3522</v>
      </c>
      <c r="D4693" s="175">
        <v>4900</v>
      </c>
      <c r="F4693" s="175"/>
      <c r="G4693" s="175"/>
      <c r="H4693" s="175"/>
      <c r="I4693" s="214">
        <v>4</v>
      </c>
      <c r="J4693" s="218"/>
    </row>
    <row r="4694" spans="1:10">
      <c r="A4694" s="212">
        <v>3292</v>
      </c>
      <c r="B4694" s="216" t="s">
        <v>112</v>
      </c>
      <c r="C4694" s="29">
        <v>1174</v>
      </c>
      <c r="D4694" s="175">
        <v>1770</v>
      </c>
      <c r="F4694" s="175"/>
      <c r="G4694" s="175"/>
      <c r="H4694" s="175"/>
      <c r="I4694" s="214">
        <v>4</v>
      </c>
      <c r="J4694" s="218"/>
    </row>
    <row r="4695" spans="1:10">
      <c r="A4695" s="212">
        <v>3293</v>
      </c>
      <c r="B4695" s="216" t="s">
        <v>29</v>
      </c>
      <c r="C4695" s="29">
        <v>704</v>
      </c>
      <c r="D4695" s="175">
        <v>704</v>
      </c>
      <c r="F4695" s="175"/>
      <c r="G4695" s="175"/>
      <c r="H4695" s="175"/>
      <c r="I4695" s="214">
        <v>4</v>
      </c>
      <c r="J4695" s="218"/>
    </row>
    <row r="4696" spans="1:10">
      <c r="A4696" s="212">
        <v>3294</v>
      </c>
      <c r="B4696" s="216" t="s">
        <v>55</v>
      </c>
      <c r="C4696" s="29">
        <v>352</v>
      </c>
      <c r="D4696" s="175">
        <v>352</v>
      </c>
      <c r="F4696" s="175"/>
      <c r="G4696" s="175"/>
      <c r="H4696" s="175"/>
      <c r="I4696" s="214">
        <v>4</v>
      </c>
      <c r="J4696" s="218"/>
    </row>
    <row r="4697" spans="1:10">
      <c r="A4697" s="212">
        <v>3295</v>
      </c>
      <c r="B4697" s="216" t="s">
        <v>113</v>
      </c>
      <c r="C4697" s="29">
        <v>746</v>
      </c>
      <c r="D4697" s="175">
        <v>746</v>
      </c>
      <c r="F4697" s="175"/>
      <c r="G4697" s="175"/>
      <c r="H4697" s="175"/>
      <c r="I4697" s="214">
        <v>4</v>
      </c>
      <c r="J4697" s="218"/>
    </row>
    <row r="4698" spans="1:10">
      <c r="A4698" s="212">
        <v>3296</v>
      </c>
      <c r="B4698" s="216" t="s">
        <v>120</v>
      </c>
      <c r="C4698" s="29">
        <v>115</v>
      </c>
      <c r="D4698" s="175">
        <v>7600</v>
      </c>
      <c r="F4698" s="175"/>
      <c r="G4698" s="175"/>
      <c r="H4698" s="175"/>
      <c r="I4698" s="214">
        <v>4</v>
      </c>
      <c r="J4698" s="218"/>
    </row>
    <row r="4699" spans="1:10">
      <c r="A4699" s="212">
        <v>3299</v>
      </c>
      <c r="B4699" s="216" t="s">
        <v>23</v>
      </c>
      <c r="C4699" s="29">
        <v>235</v>
      </c>
      <c r="D4699" s="175">
        <v>235</v>
      </c>
      <c r="F4699" s="175"/>
      <c r="G4699" s="175"/>
      <c r="H4699" s="175"/>
      <c r="I4699" s="214">
        <v>4</v>
      </c>
      <c r="J4699" s="218"/>
    </row>
    <row r="4700" spans="1:10">
      <c r="A4700" s="208">
        <v>34</v>
      </c>
      <c r="B4700" s="209" t="s">
        <v>114</v>
      </c>
      <c r="C4700" s="182">
        <f t="shared" ref="C4700" si="4549">SUM(C4701)</f>
        <v>913</v>
      </c>
      <c r="D4700" s="32">
        <v>8013</v>
      </c>
      <c r="F4700" s="32">
        <f t="shared" ref="F4700:H4700" si="4550">SUM(F4701)</f>
        <v>0</v>
      </c>
      <c r="G4700" s="32">
        <f t="shared" si="4550"/>
        <v>0</v>
      </c>
      <c r="H4700" s="32">
        <f t="shared" si="4550"/>
        <v>0</v>
      </c>
      <c r="I4700" s="295">
        <v>2</v>
      </c>
      <c r="J4700" s="218"/>
    </row>
    <row r="4701" spans="1:10">
      <c r="A4701" s="210">
        <v>343</v>
      </c>
      <c r="B4701" s="211" t="s">
        <v>115</v>
      </c>
      <c r="C4701" s="30">
        <f t="shared" ref="C4701" si="4551">SUM(C4702:C4703)</f>
        <v>913</v>
      </c>
      <c r="D4701" s="30">
        <v>8013</v>
      </c>
      <c r="F4701" s="30">
        <f t="shared" ref="F4701:G4701" si="4552">SUM(F4702:F4703)</f>
        <v>0</v>
      </c>
      <c r="G4701" s="30">
        <f t="shared" si="4552"/>
        <v>0</v>
      </c>
      <c r="H4701" s="30">
        <f t="shared" ref="H4701" si="4553">SUM(H4702:H4703)</f>
        <v>0</v>
      </c>
      <c r="I4701" s="295">
        <v>3</v>
      </c>
      <c r="J4701" s="218"/>
    </row>
    <row r="4702" spans="1:10">
      <c r="A4702" s="212">
        <v>3431</v>
      </c>
      <c r="B4702" s="216" t="s">
        <v>116</v>
      </c>
      <c r="C4702" s="29">
        <v>704</v>
      </c>
      <c r="D4702" s="175">
        <v>804</v>
      </c>
      <c r="F4702" s="175"/>
      <c r="G4702" s="175"/>
      <c r="H4702" s="175"/>
      <c r="I4702" s="214">
        <v>4</v>
      </c>
      <c r="J4702" s="218"/>
    </row>
    <row r="4703" spans="1:10">
      <c r="A4703" s="212">
        <v>3433</v>
      </c>
      <c r="B4703" s="216" t="s">
        <v>117</v>
      </c>
      <c r="C4703" s="29">
        <v>209</v>
      </c>
      <c r="D4703" s="175">
        <v>7209</v>
      </c>
      <c r="F4703" s="175"/>
      <c r="G4703" s="175"/>
      <c r="H4703" s="175"/>
      <c r="I4703" s="214">
        <v>4</v>
      </c>
      <c r="J4703" s="218"/>
    </row>
    <row r="4704" spans="1:10" ht="28.5">
      <c r="A4704" s="208">
        <v>37</v>
      </c>
      <c r="B4704" s="209" t="s">
        <v>34</v>
      </c>
      <c r="C4704" s="182">
        <f t="shared" ref="C4704:C4705" si="4554">SUM(C4705)</f>
        <v>845</v>
      </c>
      <c r="D4704" s="32">
        <v>845</v>
      </c>
      <c r="F4704" s="32">
        <f t="shared" ref="F4704:H4705" si="4555">SUM(F4705)</f>
        <v>0</v>
      </c>
      <c r="G4704" s="32">
        <f t="shared" si="4555"/>
        <v>0</v>
      </c>
      <c r="H4704" s="32">
        <f t="shared" si="4555"/>
        <v>0</v>
      </c>
      <c r="I4704" s="295">
        <v>2</v>
      </c>
      <c r="J4704" s="218"/>
    </row>
    <row r="4705" spans="1:10" ht="28.5">
      <c r="A4705" s="210">
        <v>372</v>
      </c>
      <c r="B4705" s="211" t="s">
        <v>35</v>
      </c>
      <c r="C4705" s="30">
        <f t="shared" si="4554"/>
        <v>845</v>
      </c>
      <c r="D4705" s="30">
        <v>845</v>
      </c>
      <c r="F4705" s="30">
        <f t="shared" si="4555"/>
        <v>0</v>
      </c>
      <c r="G4705" s="30">
        <f t="shared" si="4555"/>
        <v>0</v>
      </c>
      <c r="H4705" s="30">
        <f t="shared" si="4555"/>
        <v>0</v>
      </c>
      <c r="I4705" s="295">
        <v>3</v>
      </c>
      <c r="J4705" s="218"/>
    </row>
    <row r="4706" spans="1:10">
      <c r="A4706" s="212">
        <v>3721</v>
      </c>
      <c r="B4706" s="216" t="s">
        <v>69</v>
      </c>
      <c r="C4706" s="29">
        <v>845</v>
      </c>
      <c r="D4706" s="175">
        <v>845</v>
      </c>
      <c r="F4706" s="175"/>
      <c r="G4706" s="175"/>
      <c r="H4706" s="175"/>
      <c r="I4706" s="214">
        <v>4</v>
      </c>
      <c r="J4706" s="218"/>
    </row>
    <row r="4707" spans="1:10">
      <c r="A4707" s="208">
        <v>38</v>
      </c>
      <c r="B4707" s="209" t="s">
        <v>11</v>
      </c>
      <c r="C4707" s="182">
        <f t="shared" ref="C4707" si="4556">SUM(C4708)</f>
        <v>244</v>
      </c>
      <c r="D4707" s="32">
        <v>244</v>
      </c>
      <c r="F4707" s="32">
        <f t="shared" ref="F4707:H4707" si="4557">SUM(F4708)</f>
        <v>0</v>
      </c>
      <c r="G4707" s="32">
        <f t="shared" si="4557"/>
        <v>0</v>
      </c>
      <c r="H4707" s="32">
        <f t="shared" si="4557"/>
        <v>0</v>
      </c>
      <c r="I4707" s="295">
        <v>2</v>
      </c>
      <c r="J4707" s="218"/>
    </row>
    <row r="4708" spans="1:10">
      <c r="A4708" s="210">
        <v>383</v>
      </c>
      <c r="B4708" s="211" t="s">
        <v>121</v>
      </c>
      <c r="C4708" s="30">
        <f t="shared" ref="C4708" si="4558">SUM(C4709:C4711)</f>
        <v>244</v>
      </c>
      <c r="D4708" s="30">
        <v>244</v>
      </c>
      <c r="F4708" s="30">
        <f t="shared" ref="F4708:G4708" si="4559">SUM(F4709:F4711)</f>
        <v>0</v>
      </c>
      <c r="G4708" s="30">
        <f t="shared" si="4559"/>
        <v>0</v>
      </c>
      <c r="H4708" s="30">
        <f t="shared" ref="H4708" si="4560">SUM(H4709:H4711)</f>
        <v>0</v>
      </c>
      <c r="I4708" s="295">
        <v>3</v>
      </c>
      <c r="J4708" s="218"/>
    </row>
    <row r="4709" spans="1:10">
      <c r="A4709" s="212">
        <v>3831</v>
      </c>
      <c r="B4709" s="216" t="s">
        <v>122</v>
      </c>
      <c r="C4709" s="29">
        <v>115</v>
      </c>
      <c r="D4709" s="175">
        <v>115</v>
      </c>
      <c r="F4709" s="175"/>
      <c r="G4709" s="175"/>
      <c r="H4709" s="175"/>
      <c r="I4709" s="214">
        <v>4</v>
      </c>
      <c r="J4709" s="218"/>
    </row>
    <row r="4710" spans="1:10">
      <c r="A4710" s="212">
        <v>3834</v>
      </c>
      <c r="B4710" s="216" t="s">
        <v>123</v>
      </c>
      <c r="C4710" s="29">
        <v>23</v>
      </c>
      <c r="D4710" s="175">
        <v>23</v>
      </c>
      <c r="F4710" s="175"/>
      <c r="G4710" s="175"/>
      <c r="H4710" s="175"/>
      <c r="I4710" s="214">
        <v>4</v>
      </c>
      <c r="J4710" s="218"/>
    </row>
    <row r="4711" spans="1:10">
      <c r="A4711" s="212">
        <v>3835</v>
      </c>
      <c r="B4711" s="216" t="s">
        <v>124</v>
      </c>
      <c r="C4711" s="29">
        <v>106</v>
      </c>
      <c r="D4711" s="175">
        <v>106</v>
      </c>
      <c r="F4711" s="175"/>
      <c r="G4711" s="175"/>
      <c r="H4711" s="175"/>
      <c r="I4711" s="214">
        <v>4</v>
      </c>
      <c r="J4711" s="218"/>
    </row>
    <row r="4712" spans="1:10" ht="28.5">
      <c r="A4712" s="208">
        <v>41</v>
      </c>
      <c r="B4712" s="209" t="s">
        <v>70</v>
      </c>
      <c r="C4712" s="182">
        <f t="shared" ref="C4712:C4713" si="4561">SUM(C4713)</f>
        <v>0</v>
      </c>
      <c r="D4712" s="32">
        <v>0</v>
      </c>
      <c r="F4712" s="32">
        <f t="shared" ref="F4712:H4713" si="4562">SUM(F4713)</f>
        <v>0</v>
      </c>
      <c r="G4712" s="32">
        <f t="shared" si="4562"/>
        <v>0</v>
      </c>
      <c r="H4712" s="32">
        <f t="shared" si="4562"/>
        <v>0</v>
      </c>
      <c r="I4712" s="295">
        <v>2</v>
      </c>
      <c r="J4712" s="218"/>
    </row>
    <row r="4713" spans="1:10">
      <c r="A4713" s="210">
        <v>412</v>
      </c>
      <c r="B4713" s="211" t="s">
        <v>71</v>
      </c>
      <c r="C4713" s="30">
        <f t="shared" si="4561"/>
        <v>0</v>
      </c>
      <c r="D4713" s="30">
        <v>0</v>
      </c>
      <c r="F4713" s="30">
        <f t="shared" si="4562"/>
        <v>0</v>
      </c>
      <c r="G4713" s="30">
        <f t="shared" si="4562"/>
        <v>0</v>
      </c>
      <c r="H4713" s="30">
        <f t="shared" si="4562"/>
        <v>0</v>
      </c>
      <c r="I4713" s="295">
        <v>3</v>
      </c>
      <c r="J4713" s="218"/>
    </row>
    <row r="4714" spans="1:10">
      <c r="A4714" s="212">
        <v>4123</v>
      </c>
      <c r="B4714" s="216" t="s">
        <v>72</v>
      </c>
      <c r="C4714" s="29"/>
      <c r="D4714" s="175">
        <v>0</v>
      </c>
      <c r="F4714" s="175"/>
      <c r="G4714" s="175"/>
      <c r="H4714" s="175"/>
      <c r="I4714" s="214">
        <v>4</v>
      </c>
      <c r="J4714" s="218"/>
    </row>
    <row r="4715" spans="1:10" ht="28.5">
      <c r="A4715" s="208">
        <v>42</v>
      </c>
      <c r="B4715" s="209" t="s">
        <v>30</v>
      </c>
      <c r="C4715" s="182">
        <f t="shared" ref="C4715" si="4563">SUM(C4716)</f>
        <v>5310</v>
      </c>
      <c r="D4715" s="32">
        <v>8488</v>
      </c>
      <c r="F4715" s="32">
        <f t="shared" ref="F4715:H4715" si="4564">SUM(F4716)</f>
        <v>0</v>
      </c>
      <c r="G4715" s="32">
        <f t="shared" si="4564"/>
        <v>0</v>
      </c>
      <c r="H4715" s="32">
        <f t="shared" si="4564"/>
        <v>0</v>
      </c>
      <c r="I4715" s="295">
        <v>2</v>
      </c>
      <c r="J4715" s="218"/>
    </row>
    <row r="4716" spans="1:10">
      <c r="A4716" s="210">
        <v>422</v>
      </c>
      <c r="B4716" s="211" t="s">
        <v>57</v>
      </c>
      <c r="C4716" s="30">
        <f t="shared" ref="C4716" si="4565">SUM(C4717:C4719)</f>
        <v>5310</v>
      </c>
      <c r="D4716" s="30">
        <v>8488</v>
      </c>
      <c r="F4716" s="30">
        <f t="shared" ref="F4716:G4716" si="4566">SUM(F4717:F4719)</f>
        <v>0</v>
      </c>
      <c r="G4716" s="30">
        <f t="shared" si="4566"/>
        <v>0</v>
      </c>
      <c r="H4716" s="30">
        <f t="shared" ref="H4716" si="4567">SUM(H4717:H4719)</f>
        <v>0</v>
      </c>
      <c r="I4716" s="295">
        <v>3</v>
      </c>
      <c r="J4716" s="218"/>
    </row>
    <row r="4717" spans="1:10">
      <c r="A4717" s="212">
        <v>4221</v>
      </c>
      <c r="B4717" s="216" t="s">
        <v>65</v>
      </c>
      <c r="C4717" s="29">
        <v>3983</v>
      </c>
      <c r="D4717" s="175">
        <v>3983</v>
      </c>
      <c r="F4717" s="175"/>
      <c r="G4717" s="175"/>
      <c r="H4717" s="175"/>
      <c r="I4717" s="214">
        <v>4</v>
      </c>
      <c r="J4717" s="218"/>
    </row>
    <row r="4718" spans="1:10">
      <c r="A4718" s="212">
        <v>4223</v>
      </c>
      <c r="B4718" s="216" t="s">
        <v>86</v>
      </c>
      <c r="C4718" s="29">
        <v>1327</v>
      </c>
      <c r="D4718" s="175">
        <v>1327</v>
      </c>
      <c r="F4718" s="175"/>
      <c r="G4718" s="175"/>
      <c r="H4718" s="175"/>
      <c r="I4718" s="214">
        <v>4</v>
      </c>
      <c r="J4718" s="218"/>
    </row>
    <row r="4719" spans="1:10">
      <c r="A4719" s="212">
        <v>4224</v>
      </c>
      <c r="B4719" s="216" t="s">
        <v>58</v>
      </c>
      <c r="C4719" s="29"/>
      <c r="D4719" s="175">
        <v>3178</v>
      </c>
      <c r="F4719" s="175"/>
      <c r="G4719" s="175"/>
      <c r="H4719" s="175"/>
      <c r="I4719" s="214">
        <v>4</v>
      </c>
      <c r="J4719" s="218"/>
    </row>
    <row r="4720" spans="1:10">
      <c r="A4720" s="206">
        <v>43</v>
      </c>
      <c r="B4720" s="207" t="s">
        <v>40</v>
      </c>
      <c r="C4720" s="31">
        <f t="shared" ref="C4720" si="4568">SUM(C4721+C4729+C4761+C4765+C4768+C4772+C4775)</f>
        <v>2819589</v>
      </c>
      <c r="D4720" s="31">
        <v>3179918</v>
      </c>
      <c r="F4720" s="31">
        <f t="shared" ref="F4720:G4720" si="4569">SUM(F4721+F4729+F4761+F4765+F4768+F4772+F4775)</f>
        <v>0</v>
      </c>
      <c r="G4720" s="31">
        <f t="shared" si="4569"/>
        <v>0</v>
      </c>
      <c r="H4720" s="31">
        <f t="shared" ref="H4720" si="4570">SUM(H4721+H4729+H4761+H4765+H4768+H4772+H4775)</f>
        <v>0</v>
      </c>
      <c r="I4720" s="34" t="s">
        <v>41</v>
      </c>
      <c r="J4720" s="26"/>
    </row>
    <row r="4721" spans="1:10">
      <c r="A4721" s="208">
        <v>31</v>
      </c>
      <c r="B4721" s="209" t="s">
        <v>44</v>
      </c>
      <c r="C4721" s="182">
        <f t="shared" ref="C4721" si="4571">SUM(C4722+C4725+C4727)</f>
        <v>2420990</v>
      </c>
      <c r="D4721" s="32">
        <v>2730256</v>
      </c>
      <c r="F4721" s="32">
        <f t="shared" ref="F4721:G4721" si="4572">SUM(F4722+F4725+F4727)</f>
        <v>0</v>
      </c>
      <c r="G4721" s="32">
        <f t="shared" si="4572"/>
        <v>0</v>
      </c>
      <c r="H4721" s="32">
        <f t="shared" ref="H4721" si="4573">SUM(H4722+H4725+H4727)</f>
        <v>0</v>
      </c>
      <c r="I4721" s="295">
        <v>2</v>
      </c>
      <c r="J4721" s="218"/>
    </row>
    <row r="4722" spans="1:10">
      <c r="A4722" s="210">
        <v>311</v>
      </c>
      <c r="B4722" s="211" t="s">
        <v>45</v>
      </c>
      <c r="C4722" s="30">
        <f t="shared" ref="C4722" si="4574">SUM(C4723:C4724)</f>
        <v>2039144</v>
      </c>
      <c r="D4722" s="30">
        <v>2320499</v>
      </c>
      <c r="F4722" s="30">
        <f t="shared" ref="F4722:G4722" si="4575">SUM(F4723:F4724)</f>
        <v>0</v>
      </c>
      <c r="G4722" s="30">
        <f t="shared" si="4575"/>
        <v>0</v>
      </c>
      <c r="H4722" s="30">
        <f t="shared" ref="H4722" si="4576">SUM(H4723:H4724)</f>
        <v>0</v>
      </c>
      <c r="I4722" s="295">
        <v>3</v>
      </c>
      <c r="J4722" s="218"/>
    </row>
    <row r="4723" spans="1:10">
      <c r="A4723" s="212">
        <v>3111</v>
      </c>
      <c r="B4723" s="216" t="s">
        <v>46</v>
      </c>
      <c r="C4723" s="29">
        <v>2019891</v>
      </c>
      <c r="D4723" s="175">
        <v>2301246</v>
      </c>
      <c r="F4723" s="175"/>
      <c r="G4723" s="175"/>
      <c r="H4723" s="175"/>
      <c r="I4723" s="214">
        <v>4</v>
      </c>
      <c r="J4723" s="420"/>
    </row>
    <row r="4724" spans="1:10">
      <c r="A4724" s="212">
        <v>3113</v>
      </c>
      <c r="B4724" s="216" t="s">
        <v>66</v>
      </c>
      <c r="C4724" s="29">
        <v>19253</v>
      </c>
      <c r="D4724" s="175">
        <v>19253</v>
      </c>
      <c r="F4724" s="175"/>
      <c r="G4724" s="175"/>
      <c r="H4724" s="175"/>
      <c r="I4724" s="214">
        <v>4</v>
      </c>
      <c r="J4724" s="218"/>
    </row>
    <row r="4725" spans="1:10">
      <c r="A4725" s="210">
        <v>312</v>
      </c>
      <c r="B4725" s="211" t="s">
        <v>67</v>
      </c>
      <c r="C4725" s="30">
        <f t="shared" ref="C4725" si="4577">SUM(C4726)</f>
        <v>75000</v>
      </c>
      <c r="D4725" s="30">
        <v>102911</v>
      </c>
      <c r="F4725" s="30">
        <f t="shared" ref="F4725:H4725" si="4578">SUM(F4726)</f>
        <v>0</v>
      </c>
      <c r="G4725" s="30">
        <f t="shared" si="4578"/>
        <v>0</v>
      </c>
      <c r="H4725" s="30">
        <f t="shared" si="4578"/>
        <v>0</v>
      </c>
      <c r="I4725" s="295">
        <v>3</v>
      </c>
      <c r="J4725" s="218"/>
    </row>
    <row r="4726" spans="1:10">
      <c r="A4726" s="212">
        <v>3121</v>
      </c>
      <c r="B4726" s="216" t="s">
        <v>67</v>
      </c>
      <c r="C4726" s="29">
        <v>75000</v>
      </c>
      <c r="D4726" s="175">
        <v>102911</v>
      </c>
      <c r="F4726" s="175"/>
      <c r="G4726" s="175"/>
      <c r="H4726" s="175"/>
      <c r="I4726" s="214">
        <v>4</v>
      </c>
      <c r="J4726" s="218"/>
    </row>
    <row r="4727" spans="1:10">
      <c r="A4727" s="210">
        <v>313</v>
      </c>
      <c r="B4727" s="211" t="s">
        <v>48</v>
      </c>
      <c r="C4727" s="30">
        <f t="shared" ref="C4727" si="4579">SUM(C4728:C4728)</f>
        <v>306846</v>
      </c>
      <c r="D4727" s="30">
        <v>306846</v>
      </c>
      <c r="F4727" s="30">
        <f t="shared" ref="F4727:H4727" si="4580">SUM(F4728:F4728)</f>
        <v>0</v>
      </c>
      <c r="G4727" s="30">
        <f t="shared" si="4580"/>
        <v>0</v>
      </c>
      <c r="H4727" s="30">
        <f t="shared" si="4580"/>
        <v>0</v>
      </c>
      <c r="I4727" s="295">
        <v>3</v>
      </c>
      <c r="J4727" s="218"/>
    </row>
    <row r="4728" spans="1:10">
      <c r="A4728" s="212">
        <v>3132</v>
      </c>
      <c r="B4728" s="216" t="s">
        <v>49</v>
      </c>
      <c r="C4728" s="29">
        <v>306846</v>
      </c>
      <c r="D4728" s="175">
        <v>306846</v>
      </c>
      <c r="F4728" s="175"/>
      <c r="G4728" s="175"/>
      <c r="H4728" s="175"/>
      <c r="I4728" s="214">
        <v>4</v>
      </c>
      <c r="J4728" s="420"/>
    </row>
    <row r="4729" spans="1:10">
      <c r="A4729" s="208">
        <v>32</v>
      </c>
      <c r="B4729" s="209" t="s">
        <v>16</v>
      </c>
      <c r="C4729" s="182">
        <f t="shared" ref="C4729" si="4581">SUM(C4730+C4734+C4741+C4751+C4753)</f>
        <v>395274</v>
      </c>
      <c r="D4729" s="32">
        <v>445253</v>
      </c>
      <c r="F4729" s="32">
        <f t="shared" ref="F4729:G4729" si="4582">SUM(F4730+F4734+F4741+F4751+F4753)</f>
        <v>0</v>
      </c>
      <c r="G4729" s="32">
        <f t="shared" si="4582"/>
        <v>0</v>
      </c>
      <c r="H4729" s="32">
        <f t="shared" ref="H4729" si="4583">SUM(H4730+H4734+H4741+H4751+H4753)</f>
        <v>0</v>
      </c>
      <c r="I4729" s="295">
        <v>2</v>
      </c>
      <c r="J4729" s="218"/>
    </row>
    <row r="4730" spans="1:10">
      <c r="A4730" s="210">
        <v>321</v>
      </c>
      <c r="B4730" s="211" t="s">
        <v>27</v>
      </c>
      <c r="C4730" s="30">
        <f t="shared" ref="C4730" si="4584">SUM(C4731:C4733)</f>
        <v>47415</v>
      </c>
      <c r="D4730" s="30">
        <v>53899</v>
      </c>
      <c r="F4730" s="30">
        <f t="shared" ref="F4730:G4730" si="4585">SUM(F4731:F4733)</f>
        <v>0</v>
      </c>
      <c r="G4730" s="30">
        <f t="shared" si="4585"/>
        <v>0</v>
      </c>
      <c r="H4730" s="30">
        <f t="shared" ref="H4730" si="4586">SUM(H4731:H4733)</f>
        <v>0</v>
      </c>
      <c r="I4730" s="295">
        <v>3</v>
      </c>
      <c r="J4730" s="218"/>
    </row>
    <row r="4731" spans="1:10">
      <c r="A4731" s="212">
        <v>3211</v>
      </c>
      <c r="B4731" s="216" t="s">
        <v>28</v>
      </c>
      <c r="C4731" s="29">
        <v>1227</v>
      </c>
      <c r="D4731" s="175">
        <v>1227</v>
      </c>
      <c r="F4731" s="175"/>
      <c r="G4731" s="175"/>
      <c r="H4731" s="175"/>
      <c r="I4731" s="214">
        <v>4</v>
      </c>
      <c r="J4731" s="218"/>
    </row>
    <row r="4732" spans="1:10" ht="28.5">
      <c r="A4732" s="212">
        <v>3212</v>
      </c>
      <c r="B4732" s="216" t="s">
        <v>50</v>
      </c>
      <c r="C4732" s="29">
        <v>42472</v>
      </c>
      <c r="D4732" s="175">
        <v>48340</v>
      </c>
      <c r="F4732" s="175"/>
      <c r="G4732" s="175"/>
      <c r="H4732" s="175"/>
      <c r="I4732" s="214">
        <v>4</v>
      </c>
      <c r="J4732" s="420"/>
    </row>
    <row r="4733" spans="1:10">
      <c r="A4733" s="212">
        <v>3213</v>
      </c>
      <c r="B4733" s="216" t="s">
        <v>54</v>
      </c>
      <c r="C4733" s="29">
        <v>3716</v>
      </c>
      <c r="D4733" s="175">
        <v>4332</v>
      </c>
      <c r="F4733" s="175"/>
      <c r="G4733" s="175"/>
      <c r="H4733" s="175"/>
      <c r="I4733" s="214">
        <v>4</v>
      </c>
      <c r="J4733" s="218"/>
    </row>
    <row r="4734" spans="1:10">
      <c r="A4734" s="210">
        <v>322</v>
      </c>
      <c r="B4734" s="211" t="s">
        <v>42</v>
      </c>
      <c r="C4734" s="30">
        <f t="shared" ref="C4734" si="4587">SUM(C4735:C4740)</f>
        <v>141677</v>
      </c>
      <c r="D4734" s="30">
        <v>140814</v>
      </c>
      <c r="F4734" s="30">
        <f t="shared" ref="F4734:G4734" si="4588">SUM(F4735:F4740)</f>
        <v>0</v>
      </c>
      <c r="G4734" s="30">
        <f t="shared" si="4588"/>
        <v>0</v>
      </c>
      <c r="H4734" s="30">
        <f t="shared" ref="H4734" si="4589">SUM(H4735:H4740)</f>
        <v>0</v>
      </c>
      <c r="I4734" s="295">
        <v>3</v>
      </c>
      <c r="J4734" s="218"/>
    </row>
    <row r="4735" spans="1:10">
      <c r="A4735" s="212">
        <v>3221</v>
      </c>
      <c r="B4735" s="216" t="s">
        <v>43</v>
      </c>
      <c r="C4735" s="29">
        <v>24959</v>
      </c>
      <c r="D4735" s="175">
        <v>20959</v>
      </c>
      <c r="F4735" s="175"/>
      <c r="G4735" s="175"/>
      <c r="H4735" s="175"/>
      <c r="I4735" s="214">
        <v>4</v>
      </c>
      <c r="J4735" s="218"/>
    </row>
    <row r="4736" spans="1:10">
      <c r="A4736" s="212">
        <v>3222</v>
      </c>
      <c r="B4736" s="216" t="s">
        <v>91</v>
      </c>
      <c r="C4736" s="29">
        <v>67363</v>
      </c>
      <c r="D4736" s="175">
        <v>77500</v>
      </c>
      <c r="F4736" s="175"/>
      <c r="G4736" s="175"/>
      <c r="H4736" s="175"/>
      <c r="I4736" s="214">
        <v>4</v>
      </c>
      <c r="J4736" s="218"/>
    </row>
    <row r="4737" spans="1:10">
      <c r="A4737" s="212">
        <v>3223</v>
      </c>
      <c r="B4737" s="216" t="s">
        <v>109</v>
      </c>
      <c r="C4737" s="29">
        <v>40712</v>
      </c>
      <c r="D4737" s="175">
        <v>35712</v>
      </c>
      <c r="F4737" s="175"/>
      <c r="G4737" s="175"/>
      <c r="H4737" s="175"/>
      <c r="I4737" s="214">
        <v>4</v>
      </c>
      <c r="J4737" s="218"/>
    </row>
    <row r="4738" spans="1:10" ht="28.5">
      <c r="A4738" s="212">
        <v>3224</v>
      </c>
      <c r="B4738" s="216" t="s">
        <v>110</v>
      </c>
      <c r="C4738" s="29">
        <v>3363</v>
      </c>
      <c r="D4738" s="175">
        <v>1863</v>
      </c>
      <c r="F4738" s="175"/>
      <c r="G4738" s="175"/>
      <c r="H4738" s="175"/>
      <c r="I4738" s="214">
        <v>4</v>
      </c>
      <c r="J4738" s="218"/>
    </row>
    <row r="4739" spans="1:10">
      <c r="A4739" s="212">
        <v>3225</v>
      </c>
      <c r="B4739" s="216" t="s">
        <v>92</v>
      </c>
      <c r="C4739" s="29">
        <v>800</v>
      </c>
      <c r="D4739" s="175">
        <v>800</v>
      </c>
      <c r="F4739" s="175"/>
      <c r="G4739" s="175"/>
      <c r="H4739" s="175"/>
      <c r="I4739" s="214">
        <v>4</v>
      </c>
      <c r="J4739" s="218"/>
    </row>
    <row r="4740" spans="1:10">
      <c r="A4740" s="212">
        <v>3227</v>
      </c>
      <c r="B4740" s="216" t="s">
        <v>93</v>
      </c>
      <c r="C4740" s="29">
        <v>4480</v>
      </c>
      <c r="D4740" s="175">
        <v>3980</v>
      </c>
      <c r="F4740" s="175"/>
      <c r="G4740" s="175"/>
      <c r="H4740" s="175"/>
      <c r="I4740" s="214">
        <v>4</v>
      </c>
      <c r="J4740" s="218"/>
    </row>
    <row r="4741" spans="1:10">
      <c r="A4741" s="210">
        <v>323</v>
      </c>
      <c r="B4741" s="211" t="s">
        <v>17</v>
      </c>
      <c r="C4741" s="30">
        <f t="shared" ref="C4741" si="4590">SUM(C4742:C4750)</f>
        <v>185777</v>
      </c>
      <c r="D4741" s="30">
        <v>229113</v>
      </c>
      <c r="F4741" s="30">
        <f t="shared" ref="F4741:G4741" si="4591">SUM(F4742:F4750)</f>
        <v>0</v>
      </c>
      <c r="G4741" s="30">
        <f t="shared" si="4591"/>
        <v>0</v>
      </c>
      <c r="H4741" s="30">
        <f t="shared" ref="H4741" si="4592">SUM(H4742:H4750)</f>
        <v>0</v>
      </c>
      <c r="I4741" s="295">
        <v>3</v>
      </c>
      <c r="J4741" s="218"/>
    </row>
    <row r="4742" spans="1:10">
      <c r="A4742" s="212">
        <v>3231</v>
      </c>
      <c r="B4742" s="216" t="s">
        <v>18</v>
      </c>
      <c r="C4742" s="29">
        <v>7404</v>
      </c>
      <c r="D4742" s="175">
        <v>8505</v>
      </c>
      <c r="F4742" s="175"/>
      <c r="G4742" s="175"/>
      <c r="H4742" s="175"/>
      <c r="I4742" s="214">
        <v>4</v>
      </c>
      <c r="J4742" s="218"/>
    </row>
    <row r="4743" spans="1:10">
      <c r="A4743" s="212">
        <v>3232</v>
      </c>
      <c r="B4743" s="216" t="s">
        <v>105</v>
      </c>
      <c r="C4743" s="29">
        <v>24700</v>
      </c>
      <c r="D4743" s="175">
        <v>24700</v>
      </c>
      <c r="F4743" s="175"/>
      <c r="G4743" s="175"/>
      <c r="H4743" s="175"/>
      <c r="I4743" s="214">
        <v>4</v>
      </c>
      <c r="J4743" s="218"/>
    </row>
    <row r="4744" spans="1:10">
      <c r="A4744" s="212">
        <v>3233</v>
      </c>
      <c r="B4744" s="216" t="s">
        <v>19</v>
      </c>
      <c r="C4744" s="29">
        <v>2929</v>
      </c>
      <c r="D4744" s="175">
        <v>3855</v>
      </c>
      <c r="F4744" s="175"/>
      <c r="G4744" s="175"/>
      <c r="H4744" s="175"/>
      <c r="I4744" s="214">
        <v>4</v>
      </c>
      <c r="J4744" s="218"/>
    </row>
    <row r="4745" spans="1:10">
      <c r="A4745" s="212">
        <v>3234</v>
      </c>
      <c r="B4745" s="216" t="s">
        <v>111</v>
      </c>
      <c r="C4745" s="29">
        <v>12382</v>
      </c>
      <c r="D4745" s="175">
        <v>13040</v>
      </c>
      <c r="F4745" s="175"/>
      <c r="G4745" s="175"/>
      <c r="H4745" s="175"/>
      <c r="I4745" s="214">
        <v>4</v>
      </c>
      <c r="J4745" s="218"/>
    </row>
    <row r="4746" spans="1:10">
      <c r="A4746" s="212">
        <v>3235</v>
      </c>
      <c r="B4746" s="216" t="s">
        <v>68</v>
      </c>
      <c r="C4746" s="29">
        <v>21802</v>
      </c>
      <c r="D4746" s="175">
        <v>40383</v>
      </c>
      <c r="F4746" s="175"/>
      <c r="G4746" s="175"/>
      <c r="H4746" s="175"/>
      <c r="I4746" s="214">
        <v>4</v>
      </c>
      <c r="J4746" s="218"/>
    </row>
    <row r="4747" spans="1:10">
      <c r="A4747" s="212">
        <v>3236</v>
      </c>
      <c r="B4747" s="216" t="s">
        <v>56</v>
      </c>
      <c r="C4747" s="29">
        <v>23685</v>
      </c>
      <c r="D4747" s="175">
        <v>26143</v>
      </c>
      <c r="F4747" s="175"/>
      <c r="G4747" s="175"/>
      <c r="H4747" s="175"/>
      <c r="I4747" s="214">
        <v>4</v>
      </c>
      <c r="J4747" s="218"/>
    </row>
    <row r="4748" spans="1:10">
      <c r="A4748" s="212">
        <v>3237</v>
      </c>
      <c r="B4748" s="216" t="s">
        <v>20</v>
      </c>
      <c r="C4748" s="29">
        <v>57525</v>
      </c>
      <c r="D4748" s="175">
        <v>64586</v>
      </c>
      <c r="F4748" s="175"/>
      <c r="G4748" s="175"/>
      <c r="H4748" s="175"/>
      <c r="I4748" s="214">
        <v>4</v>
      </c>
      <c r="J4748" s="218"/>
    </row>
    <row r="4749" spans="1:10">
      <c r="A4749" s="212">
        <v>3238</v>
      </c>
      <c r="B4749" s="216" t="s">
        <v>51</v>
      </c>
      <c r="C4749" s="29">
        <v>34309</v>
      </c>
      <c r="D4749" s="175">
        <v>46860</v>
      </c>
      <c r="F4749" s="175"/>
      <c r="G4749" s="175"/>
      <c r="H4749" s="175"/>
      <c r="I4749" s="214">
        <v>4</v>
      </c>
      <c r="J4749" s="218"/>
    </row>
    <row r="4750" spans="1:10">
      <c r="A4750" s="212">
        <v>3239</v>
      </c>
      <c r="B4750" s="216" t="s">
        <v>21</v>
      </c>
      <c r="C4750" s="29">
        <v>1041</v>
      </c>
      <c r="D4750" s="175">
        <v>1041</v>
      </c>
      <c r="F4750" s="175"/>
      <c r="G4750" s="175"/>
      <c r="H4750" s="175"/>
      <c r="I4750" s="214">
        <v>4</v>
      </c>
      <c r="J4750" s="218"/>
    </row>
    <row r="4751" spans="1:10" ht="28.5">
      <c r="A4751" s="210">
        <v>324</v>
      </c>
      <c r="B4751" s="211" t="s">
        <v>22</v>
      </c>
      <c r="C4751" s="30">
        <f t="shared" ref="C4751" si="4593">SUM(C4752)</f>
        <v>0</v>
      </c>
      <c r="D4751" s="30">
        <v>0</v>
      </c>
      <c r="F4751" s="30">
        <f t="shared" ref="F4751:H4751" si="4594">SUM(F4752)</f>
        <v>0</v>
      </c>
      <c r="G4751" s="30">
        <f t="shared" si="4594"/>
        <v>0</v>
      </c>
      <c r="H4751" s="30">
        <f t="shared" si="4594"/>
        <v>0</v>
      </c>
      <c r="I4751" s="295">
        <v>3</v>
      </c>
      <c r="J4751" s="218"/>
    </row>
    <row r="4752" spans="1:10" ht="28.5">
      <c r="A4752" s="212">
        <v>3241</v>
      </c>
      <c r="B4752" s="216" t="s">
        <v>22</v>
      </c>
      <c r="C4752" s="29"/>
      <c r="D4752" s="175">
        <v>0</v>
      </c>
      <c r="F4752" s="175"/>
      <c r="G4752" s="175"/>
      <c r="H4752" s="175"/>
      <c r="I4752" s="214">
        <v>4</v>
      </c>
      <c r="J4752" s="218"/>
    </row>
    <row r="4753" spans="1:10">
      <c r="A4753" s="210">
        <v>329</v>
      </c>
      <c r="B4753" s="211" t="s">
        <v>23</v>
      </c>
      <c r="C4753" s="30">
        <f t="shared" ref="C4753" si="4595">SUM(C4754:C4760)</f>
        <v>20405</v>
      </c>
      <c r="D4753" s="30">
        <v>21427</v>
      </c>
      <c r="F4753" s="30">
        <f t="shared" ref="F4753:G4753" si="4596">SUM(F4754:F4760)</f>
        <v>0</v>
      </c>
      <c r="G4753" s="30">
        <f t="shared" si="4596"/>
        <v>0</v>
      </c>
      <c r="H4753" s="30">
        <f t="shared" ref="H4753" si="4597">SUM(H4754:H4760)</f>
        <v>0</v>
      </c>
      <c r="I4753" s="295">
        <v>3</v>
      </c>
      <c r="J4753" s="218"/>
    </row>
    <row r="4754" spans="1:10" ht="28.5">
      <c r="A4754" s="212">
        <v>3291</v>
      </c>
      <c r="B4754" s="216" t="s">
        <v>24</v>
      </c>
      <c r="C4754" s="29">
        <v>9027</v>
      </c>
      <c r="D4754" s="175">
        <v>9027</v>
      </c>
      <c r="F4754" s="175"/>
      <c r="G4754" s="175"/>
      <c r="H4754" s="175"/>
      <c r="I4754" s="214">
        <v>4</v>
      </c>
      <c r="J4754" s="218"/>
    </row>
    <row r="4755" spans="1:10">
      <c r="A4755" s="212">
        <v>3292</v>
      </c>
      <c r="B4755" s="216" t="s">
        <v>112</v>
      </c>
      <c r="C4755" s="29">
        <v>6508</v>
      </c>
      <c r="D4755" s="175">
        <v>7068</v>
      </c>
      <c r="F4755" s="175"/>
      <c r="G4755" s="175"/>
      <c r="H4755" s="175"/>
      <c r="I4755" s="214">
        <v>4</v>
      </c>
      <c r="J4755" s="218"/>
    </row>
    <row r="4756" spans="1:10">
      <c r="A4756" s="212">
        <v>3293</v>
      </c>
      <c r="B4756" s="216" t="s">
        <v>29</v>
      </c>
      <c r="C4756" s="29">
        <v>1230</v>
      </c>
      <c r="D4756" s="175">
        <v>1230</v>
      </c>
      <c r="F4756" s="175"/>
      <c r="G4756" s="175"/>
      <c r="H4756" s="175"/>
      <c r="I4756" s="214">
        <v>4</v>
      </c>
      <c r="J4756" s="218"/>
    </row>
    <row r="4757" spans="1:10">
      <c r="A4757" s="212">
        <v>3294</v>
      </c>
      <c r="B4757" s="216" t="s">
        <v>55</v>
      </c>
      <c r="C4757" s="29">
        <v>1951</v>
      </c>
      <c r="D4757" s="175">
        <v>1951</v>
      </c>
      <c r="F4757" s="175"/>
      <c r="G4757" s="175"/>
      <c r="H4757" s="175"/>
      <c r="I4757" s="214">
        <v>4</v>
      </c>
      <c r="J4757" s="218"/>
    </row>
    <row r="4758" spans="1:10">
      <c r="A4758" s="212">
        <v>3295</v>
      </c>
      <c r="B4758" s="216" t="s">
        <v>113</v>
      </c>
      <c r="C4758" s="29">
        <v>113</v>
      </c>
      <c r="D4758" s="175">
        <v>575</v>
      </c>
      <c r="F4758" s="175"/>
      <c r="G4758" s="175"/>
      <c r="H4758" s="175"/>
      <c r="I4758" s="214">
        <v>4</v>
      </c>
      <c r="J4758" s="218"/>
    </row>
    <row r="4759" spans="1:10">
      <c r="A4759" s="212">
        <v>3296</v>
      </c>
      <c r="B4759" s="216" t="s">
        <v>120</v>
      </c>
      <c r="C4759" s="29">
        <v>653</v>
      </c>
      <c r="D4759" s="175">
        <v>653</v>
      </c>
      <c r="F4759" s="175"/>
      <c r="G4759" s="175"/>
      <c r="H4759" s="175"/>
      <c r="I4759" s="214">
        <v>4</v>
      </c>
      <c r="J4759" s="218"/>
    </row>
    <row r="4760" spans="1:10">
      <c r="A4760" s="212">
        <v>3299</v>
      </c>
      <c r="B4760" s="216" t="s">
        <v>23</v>
      </c>
      <c r="C4760" s="29">
        <v>923</v>
      </c>
      <c r="D4760" s="175">
        <v>923</v>
      </c>
      <c r="F4760" s="175"/>
      <c r="G4760" s="175"/>
      <c r="H4760" s="175"/>
      <c r="I4760" s="214">
        <v>4</v>
      </c>
      <c r="J4760" s="218"/>
    </row>
    <row r="4761" spans="1:10">
      <c r="A4761" s="208">
        <v>34</v>
      </c>
      <c r="B4761" s="209" t="s">
        <v>114</v>
      </c>
      <c r="C4761" s="182">
        <f t="shared" ref="C4761" si="4598">SUM(C4762)</f>
        <v>2542</v>
      </c>
      <c r="D4761" s="32">
        <v>3626</v>
      </c>
      <c r="F4761" s="32">
        <f t="shared" ref="F4761:H4761" si="4599">SUM(F4762)</f>
        <v>0</v>
      </c>
      <c r="G4761" s="32">
        <f t="shared" si="4599"/>
        <v>0</v>
      </c>
      <c r="H4761" s="32">
        <f t="shared" si="4599"/>
        <v>0</v>
      </c>
      <c r="I4761" s="295">
        <v>2</v>
      </c>
      <c r="J4761" s="218"/>
    </row>
    <row r="4762" spans="1:10">
      <c r="A4762" s="210">
        <v>343</v>
      </c>
      <c r="B4762" s="211" t="s">
        <v>115</v>
      </c>
      <c r="C4762" s="30">
        <f t="shared" ref="C4762" si="4600">SUM(C4763:C4764)</f>
        <v>2542</v>
      </c>
      <c r="D4762" s="30">
        <v>3626</v>
      </c>
      <c r="F4762" s="30">
        <f t="shared" ref="F4762:G4762" si="4601">SUM(F4763:F4764)</f>
        <v>0</v>
      </c>
      <c r="G4762" s="30">
        <f t="shared" si="4601"/>
        <v>0</v>
      </c>
      <c r="H4762" s="30">
        <f t="shared" ref="H4762" si="4602">SUM(H4763:H4764)</f>
        <v>0</v>
      </c>
      <c r="I4762" s="295">
        <v>3</v>
      </c>
      <c r="J4762" s="218"/>
    </row>
    <row r="4763" spans="1:10">
      <c r="A4763" s="212">
        <v>3431</v>
      </c>
      <c r="B4763" s="216" t="s">
        <v>116</v>
      </c>
      <c r="C4763" s="29">
        <v>2011</v>
      </c>
      <c r="D4763" s="175">
        <v>3095</v>
      </c>
      <c r="F4763" s="175"/>
      <c r="G4763" s="175"/>
      <c r="H4763" s="175"/>
      <c r="I4763" s="214">
        <v>4</v>
      </c>
      <c r="J4763" s="218"/>
    </row>
    <row r="4764" spans="1:10">
      <c r="A4764" s="212">
        <v>3433</v>
      </c>
      <c r="B4764" s="216" t="s">
        <v>117</v>
      </c>
      <c r="C4764" s="29">
        <v>531</v>
      </c>
      <c r="D4764" s="175">
        <v>531</v>
      </c>
      <c r="F4764" s="175"/>
      <c r="G4764" s="175"/>
      <c r="H4764" s="175"/>
      <c r="I4764" s="214">
        <v>4</v>
      </c>
      <c r="J4764" s="218"/>
    </row>
    <row r="4765" spans="1:10" ht="28.5">
      <c r="A4765" s="208">
        <v>37</v>
      </c>
      <c r="B4765" s="209" t="s">
        <v>34</v>
      </c>
      <c r="C4765" s="182">
        <f t="shared" ref="C4765:C4766" si="4603">SUM(C4766)</f>
        <v>0</v>
      </c>
      <c r="D4765" s="32">
        <v>0</v>
      </c>
      <c r="F4765" s="32">
        <f t="shared" ref="F4765:H4766" si="4604">SUM(F4766)</f>
        <v>0</v>
      </c>
      <c r="G4765" s="32">
        <f t="shared" si="4604"/>
        <v>0</v>
      </c>
      <c r="H4765" s="32">
        <f t="shared" si="4604"/>
        <v>0</v>
      </c>
      <c r="I4765" s="295">
        <v>2</v>
      </c>
      <c r="J4765" s="218"/>
    </row>
    <row r="4766" spans="1:10" ht="28.5">
      <c r="A4766" s="210">
        <v>372</v>
      </c>
      <c r="B4766" s="211" t="s">
        <v>35</v>
      </c>
      <c r="C4766" s="30">
        <f t="shared" si="4603"/>
        <v>0</v>
      </c>
      <c r="D4766" s="30">
        <v>0</v>
      </c>
      <c r="F4766" s="30">
        <f t="shared" si="4604"/>
        <v>0</v>
      </c>
      <c r="G4766" s="30">
        <f t="shared" si="4604"/>
        <v>0</v>
      </c>
      <c r="H4766" s="30">
        <f t="shared" si="4604"/>
        <v>0</v>
      </c>
      <c r="I4766" s="295">
        <v>3</v>
      </c>
      <c r="J4766" s="218"/>
    </row>
    <row r="4767" spans="1:10">
      <c r="A4767" s="212">
        <v>3721</v>
      </c>
      <c r="B4767" s="216" t="s">
        <v>69</v>
      </c>
      <c r="C4767" s="29"/>
      <c r="D4767" s="175">
        <v>0</v>
      </c>
      <c r="F4767" s="175"/>
      <c r="G4767" s="175"/>
      <c r="H4767" s="175"/>
      <c r="I4767" s="214">
        <v>4</v>
      </c>
      <c r="J4767" s="218"/>
    </row>
    <row r="4768" spans="1:10">
      <c r="A4768" s="208">
        <v>38</v>
      </c>
      <c r="B4768" s="209" t="s">
        <v>11</v>
      </c>
      <c r="C4768" s="182">
        <f t="shared" ref="C4768" si="4605">SUM(C4769)</f>
        <v>783</v>
      </c>
      <c r="D4768" s="32">
        <v>783</v>
      </c>
      <c r="F4768" s="32">
        <f t="shared" ref="F4768:H4768" si="4606">SUM(F4769)</f>
        <v>0</v>
      </c>
      <c r="G4768" s="32">
        <f t="shared" si="4606"/>
        <v>0</v>
      </c>
      <c r="H4768" s="32">
        <f t="shared" si="4606"/>
        <v>0</v>
      </c>
      <c r="I4768" s="295">
        <v>2</v>
      </c>
      <c r="J4768" s="218"/>
    </row>
    <row r="4769" spans="1:10">
      <c r="A4769" s="210">
        <v>383</v>
      </c>
      <c r="B4769" s="211" t="s">
        <v>121</v>
      </c>
      <c r="C4769" s="30">
        <f t="shared" ref="C4769" si="4607">SUM(C4770:C4771)</f>
        <v>783</v>
      </c>
      <c r="D4769" s="30">
        <v>783</v>
      </c>
      <c r="F4769" s="30">
        <f t="shared" ref="F4769:G4769" si="4608">SUM(F4770:F4771)</f>
        <v>0</v>
      </c>
      <c r="G4769" s="30">
        <f t="shared" si="4608"/>
        <v>0</v>
      </c>
      <c r="H4769" s="30">
        <f t="shared" ref="H4769" si="4609">SUM(H4770:H4771)</f>
        <v>0</v>
      </c>
      <c r="I4769" s="295">
        <v>3</v>
      </c>
      <c r="J4769" s="218"/>
    </row>
    <row r="4770" spans="1:10">
      <c r="A4770" s="212">
        <v>3831</v>
      </c>
      <c r="B4770" s="216" t="s">
        <v>122</v>
      </c>
      <c r="C4770" s="29">
        <v>653</v>
      </c>
      <c r="D4770" s="175">
        <v>653</v>
      </c>
      <c r="F4770" s="175"/>
      <c r="G4770" s="175"/>
      <c r="H4770" s="175"/>
      <c r="I4770" s="214">
        <v>4</v>
      </c>
      <c r="J4770" s="218"/>
    </row>
    <row r="4771" spans="1:10">
      <c r="A4771" s="212">
        <v>3834</v>
      </c>
      <c r="B4771" s="216" t="s">
        <v>123</v>
      </c>
      <c r="C4771" s="29">
        <v>130</v>
      </c>
      <c r="D4771" s="175">
        <v>130</v>
      </c>
      <c r="F4771" s="175"/>
      <c r="G4771" s="175"/>
      <c r="H4771" s="175"/>
      <c r="I4771" s="214">
        <v>4</v>
      </c>
      <c r="J4771" s="218"/>
    </row>
    <row r="4772" spans="1:10" ht="28.5">
      <c r="A4772" s="208">
        <v>41</v>
      </c>
      <c r="B4772" s="209" t="s">
        <v>70</v>
      </c>
      <c r="C4772" s="182">
        <f t="shared" ref="C4772:C4773" si="4610">SUM(C4773)</f>
        <v>0</v>
      </c>
      <c r="D4772" s="32">
        <v>0</v>
      </c>
      <c r="F4772" s="32">
        <f t="shared" ref="F4772:H4773" si="4611">SUM(F4773)</f>
        <v>0</v>
      </c>
      <c r="G4772" s="32">
        <f t="shared" si="4611"/>
        <v>0</v>
      </c>
      <c r="H4772" s="32">
        <f t="shared" si="4611"/>
        <v>0</v>
      </c>
      <c r="I4772" s="295">
        <v>2</v>
      </c>
      <c r="J4772" s="218"/>
    </row>
    <row r="4773" spans="1:10">
      <c r="A4773" s="210">
        <v>412</v>
      </c>
      <c r="B4773" s="211" t="s">
        <v>71</v>
      </c>
      <c r="C4773" s="30">
        <f t="shared" si="4610"/>
        <v>0</v>
      </c>
      <c r="D4773" s="30">
        <v>0</v>
      </c>
      <c r="F4773" s="30">
        <f t="shared" si="4611"/>
        <v>0</v>
      </c>
      <c r="G4773" s="30">
        <f t="shared" si="4611"/>
        <v>0</v>
      </c>
      <c r="H4773" s="30">
        <f t="shared" si="4611"/>
        <v>0</v>
      </c>
      <c r="I4773" s="295">
        <v>3</v>
      </c>
      <c r="J4773" s="218"/>
    </row>
    <row r="4774" spans="1:10">
      <c r="A4774" s="212">
        <v>4123</v>
      </c>
      <c r="B4774" s="216" t="s">
        <v>72</v>
      </c>
      <c r="C4774" s="29"/>
      <c r="D4774" s="175">
        <v>0</v>
      </c>
      <c r="F4774" s="175"/>
      <c r="G4774" s="175"/>
      <c r="H4774" s="175"/>
      <c r="I4774" s="214">
        <v>4</v>
      </c>
      <c r="J4774" s="218"/>
    </row>
    <row r="4775" spans="1:10" ht="28.5">
      <c r="A4775" s="208">
        <v>42</v>
      </c>
      <c r="B4775" s="209" t="s">
        <v>30</v>
      </c>
      <c r="C4775" s="182">
        <f t="shared" ref="C4775" si="4612">SUM(C4776)</f>
        <v>0</v>
      </c>
      <c r="D4775" s="32">
        <v>0</v>
      </c>
      <c r="F4775" s="32">
        <f t="shared" ref="F4775:H4775" si="4613">SUM(F4776)</f>
        <v>0</v>
      </c>
      <c r="G4775" s="32">
        <f t="shared" si="4613"/>
        <v>0</v>
      </c>
      <c r="H4775" s="32">
        <f t="shared" si="4613"/>
        <v>0</v>
      </c>
      <c r="I4775" s="295">
        <v>2</v>
      </c>
      <c r="J4775" s="218"/>
    </row>
    <row r="4776" spans="1:10">
      <c r="A4776" s="210">
        <v>422</v>
      </c>
      <c r="B4776" s="211" t="s">
        <v>57</v>
      </c>
      <c r="C4776" s="30">
        <f t="shared" ref="C4776" si="4614">SUM(C4777:C4779)</f>
        <v>0</v>
      </c>
      <c r="D4776" s="30">
        <v>0</v>
      </c>
      <c r="F4776" s="30">
        <f t="shared" ref="F4776:G4776" si="4615">SUM(F4777:F4779)</f>
        <v>0</v>
      </c>
      <c r="G4776" s="30">
        <f t="shared" si="4615"/>
        <v>0</v>
      </c>
      <c r="H4776" s="30">
        <f t="shared" ref="H4776" si="4616">SUM(H4777:H4779)</f>
        <v>0</v>
      </c>
      <c r="I4776" s="295">
        <v>3</v>
      </c>
      <c r="J4776" s="218"/>
    </row>
    <row r="4777" spans="1:10">
      <c r="A4777" s="212">
        <v>4221</v>
      </c>
      <c r="B4777" s="216" t="s">
        <v>65</v>
      </c>
      <c r="C4777" s="29"/>
      <c r="D4777" s="175">
        <v>0</v>
      </c>
      <c r="F4777" s="175"/>
      <c r="G4777" s="175"/>
      <c r="H4777" s="175"/>
      <c r="I4777" s="214">
        <v>4</v>
      </c>
      <c r="J4777" s="218"/>
    </row>
    <row r="4778" spans="1:10">
      <c r="A4778" s="212">
        <v>4223</v>
      </c>
      <c r="B4778" s="216" t="s">
        <v>86</v>
      </c>
      <c r="C4778" s="29"/>
      <c r="D4778" s="175">
        <v>0</v>
      </c>
      <c r="F4778" s="175"/>
      <c r="G4778" s="175"/>
      <c r="H4778" s="175"/>
      <c r="I4778" s="214">
        <v>4</v>
      </c>
      <c r="J4778" s="218"/>
    </row>
    <row r="4779" spans="1:10">
      <c r="A4779" s="212">
        <v>4224</v>
      </c>
      <c r="B4779" s="216" t="s">
        <v>58</v>
      </c>
      <c r="C4779" s="29"/>
      <c r="D4779" s="175">
        <v>0</v>
      </c>
      <c r="F4779" s="175"/>
      <c r="G4779" s="175"/>
      <c r="H4779" s="175"/>
      <c r="I4779" s="214">
        <v>4</v>
      </c>
      <c r="J4779" s="218"/>
    </row>
    <row r="4780" spans="1:10">
      <c r="A4780" s="206">
        <v>52</v>
      </c>
      <c r="B4780" s="207" t="s">
        <v>52</v>
      </c>
      <c r="C4780" s="31">
        <f t="shared" ref="C4780" si="4617">SUM(C4781+C4789)</f>
        <v>60843</v>
      </c>
      <c r="D4780" s="31">
        <v>140630</v>
      </c>
      <c r="F4780" s="31">
        <f t="shared" ref="F4780:G4780" si="4618">SUM(F4781+F4789+F4798)</f>
        <v>0</v>
      </c>
      <c r="G4780" s="31">
        <f t="shared" si="4618"/>
        <v>0</v>
      </c>
      <c r="H4780" s="31">
        <f t="shared" ref="H4780" si="4619">SUM(H4781+H4789+H4798)</f>
        <v>0</v>
      </c>
      <c r="I4780" s="34" t="s">
        <v>53</v>
      </c>
      <c r="J4780" s="26"/>
    </row>
    <row r="4781" spans="1:10">
      <c r="A4781" s="208">
        <v>31</v>
      </c>
      <c r="B4781" s="209" t="s">
        <v>44</v>
      </c>
      <c r="C4781" s="182">
        <f t="shared" ref="C4781" si="4620">SUM(C4782+C4787)</f>
        <v>57976</v>
      </c>
      <c r="D4781" s="32">
        <v>133170</v>
      </c>
      <c r="F4781" s="32">
        <f t="shared" ref="F4781:G4781" si="4621">SUM(F4782+F4787+F4785)</f>
        <v>0</v>
      </c>
      <c r="G4781" s="32">
        <f t="shared" si="4621"/>
        <v>0</v>
      </c>
      <c r="H4781" s="32">
        <f t="shared" ref="H4781" si="4622">SUM(H4782+H4787+H4785)</f>
        <v>0</v>
      </c>
      <c r="I4781" s="295">
        <v>2</v>
      </c>
      <c r="J4781" s="218"/>
    </row>
    <row r="4782" spans="1:10">
      <c r="A4782" s="210">
        <v>311</v>
      </c>
      <c r="B4782" s="211" t="s">
        <v>45</v>
      </c>
      <c r="C4782" s="30">
        <f t="shared" ref="C4782" si="4623">C4783+C4784</f>
        <v>49765</v>
      </c>
      <c r="D4782" s="30">
        <v>118376</v>
      </c>
      <c r="F4782" s="30">
        <f t="shared" ref="F4782:G4782" si="4624">F4783+F4784</f>
        <v>0</v>
      </c>
      <c r="G4782" s="30">
        <f t="shared" si="4624"/>
        <v>0</v>
      </c>
      <c r="H4782" s="30">
        <f t="shared" ref="H4782" si="4625">H4783+H4784</f>
        <v>0</v>
      </c>
      <c r="I4782" s="295">
        <v>3</v>
      </c>
      <c r="J4782" s="218"/>
    </row>
    <row r="4783" spans="1:10">
      <c r="A4783" s="212">
        <v>3111</v>
      </c>
      <c r="B4783" s="216" t="s">
        <v>46</v>
      </c>
      <c r="C4783" s="29">
        <v>48199</v>
      </c>
      <c r="D4783" s="175">
        <v>116810</v>
      </c>
      <c r="F4783" s="175"/>
      <c r="G4783" s="175"/>
      <c r="H4783" s="175"/>
      <c r="I4783" s="214">
        <v>4</v>
      </c>
      <c r="J4783" s="218"/>
    </row>
    <row r="4784" spans="1:10">
      <c r="A4784" s="212">
        <v>3114</v>
      </c>
      <c r="B4784" s="216" t="s">
        <v>47</v>
      </c>
      <c r="C4784" s="29">
        <v>1566</v>
      </c>
      <c r="D4784" s="175">
        <v>1566</v>
      </c>
      <c r="F4784" s="175"/>
      <c r="G4784" s="175"/>
      <c r="H4784" s="175"/>
      <c r="I4784" s="214">
        <v>4</v>
      </c>
      <c r="J4784" s="218"/>
    </row>
    <row r="4785" spans="1:10">
      <c r="A4785" s="210">
        <v>312</v>
      </c>
      <c r="B4785" s="211" t="s">
        <v>67</v>
      </c>
      <c r="C4785" s="878">
        <f t="shared" ref="C4785" si="4626">SUM(C4786)</f>
        <v>75000</v>
      </c>
      <c r="D4785" s="878">
        <v>1800</v>
      </c>
      <c r="F4785" s="878">
        <f t="shared" ref="F4785:H4785" si="4627">SUM(F4786)</f>
        <v>0</v>
      </c>
      <c r="G4785" s="878">
        <f t="shared" si="4627"/>
        <v>0</v>
      </c>
      <c r="H4785" s="878">
        <f t="shared" si="4627"/>
        <v>0</v>
      </c>
      <c r="I4785" s="934">
        <v>3</v>
      </c>
      <c r="J4785" s="935"/>
    </row>
    <row r="4786" spans="1:10">
      <c r="A4786" s="212">
        <v>3121</v>
      </c>
      <c r="B4786" s="216" t="s">
        <v>67</v>
      </c>
      <c r="C4786" s="868">
        <v>75000</v>
      </c>
      <c r="D4786" s="868">
        <v>1800</v>
      </c>
      <c r="F4786" s="868"/>
      <c r="G4786" s="868"/>
      <c r="H4786" s="868"/>
      <c r="I4786" s="934">
        <v>4</v>
      </c>
      <c r="J4786" s="935"/>
    </row>
    <row r="4787" spans="1:10">
      <c r="A4787" s="210">
        <v>313</v>
      </c>
      <c r="B4787" s="211" t="s">
        <v>48</v>
      </c>
      <c r="C4787" s="30">
        <f t="shared" ref="C4787" si="4628">SUM(C4788:C4788)</f>
        <v>8211</v>
      </c>
      <c r="D4787" s="30">
        <v>12994</v>
      </c>
      <c r="F4787" s="30">
        <f t="shared" ref="F4787:H4787" si="4629">SUM(F4788:F4788)</f>
        <v>0</v>
      </c>
      <c r="G4787" s="30">
        <f t="shared" si="4629"/>
        <v>0</v>
      </c>
      <c r="H4787" s="30">
        <f t="shared" si="4629"/>
        <v>0</v>
      </c>
      <c r="I4787" s="295">
        <v>3</v>
      </c>
      <c r="J4787" s="218"/>
    </row>
    <row r="4788" spans="1:10">
      <c r="A4788" s="212">
        <v>3132</v>
      </c>
      <c r="B4788" s="216" t="s">
        <v>49</v>
      </c>
      <c r="C4788" s="29">
        <v>8211</v>
      </c>
      <c r="D4788" s="175">
        <v>12994</v>
      </c>
      <c r="F4788" s="175"/>
      <c r="G4788" s="175"/>
      <c r="H4788" s="175"/>
      <c r="I4788" s="214">
        <v>4</v>
      </c>
      <c r="J4788" s="218"/>
    </row>
    <row r="4789" spans="1:10">
      <c r="A4789" s="208">
        <v>32</v>
      </c>
      <c r="B4789" s="209" t="s">
        <v>16</v>
      </c>
      <c r="C4789" s="182">
        <f t="shared" ref="C4789" si="4630">SUM(C4790+C4796)</f>
        <v>2867</v>
      </c>
      <c r="D4789" s="32">
        <v>5867</v>
      </c>
      <c r="F4789" s="32">
        <f t="shared" ref="F4789:G4789" si="4631">SUM(F4790+F4796+F4794)</f>
        <v>0</v>
      </c>
      <c r="G4789" s="32">
        <f t="shared" si="4631"/>
        <v>0</v>
      </c>
      <c r="H4789" s="32">
        <f t="shared" ref="H4789" si="4632">SUM(H4790+H4796+H4794)</f>
        <v>0</v>
      </c>
      <c r="I4789" s="295">
        <v>2</v>
      </c>
      <c r="J4789" s="218"/>
    </row>
    <row r="4790" spans="1:10">
      <c r="A4790" s="210">
        <v>321</v>
      </c>
      <c r="B4790" s="211" t="s">
        <v>27</v>
      </c>
      <c r="C4790" s="30">
        <f t="shared" ref="C4790" si="4633">SUM(C4792)</f>
        <v>2867</v>
      </c>
      <c r="D4790" s="30">
        <v>5367</v>
      </c>
      <c r="F4790" s="30">
        <f t="shared" ref="F4790:G4790" si="4634">SUM(F4791:F4793)</f>
        <v>0</v>
      </c>
      <c r="G4790" s="30">
        <f t="shared" si="4634"/>
        <v>0</v>
      </c>
      <c r="H4790" s="30">
        <f t="shared" ref="H4790" si="4635">SUM(H4791:H4793)</f>
        <v>0</v>
      </c>
      <c r="I4790" s="295">
        <v>3</v>
      </c>
      <c r="J4790" s="218"/>
    </row>
    <row r="4791" spans="1:10">
      <c r="A4791" s="212">
        <v>3211</v>
      </c>
      <c r="B4791" s="216" t="s">
        <v>28</v>
      </c>
      <c r="C4791" s="878"/>
      <c r="D4791" s="868">
        <v>500</v>
      </c>
      <c r="F4791" s="897"/>
      <c r="G4791" s="897"/>
      <c r="H4791" s="897"/>
      <c r="I4791" s="936">
        <v>4</v>
      </c>
      <c r="J4791" s="935"/>
    </row>
    <row r="4792" spans="1:10" ht="28.5">
      <c r="A4792" s="212">
        <v>3212</v>
      </c>
      <c r="B4792" s="216" t="s">
        <v>50</v>
      </c>
      <c r="C4792" s="868">
        <v>2867</v>
      </c>
      <c r="D4792" s="868">
        <v>2867</v>
      </c>
      <c r="F4792" s="868"/>
      <c r="G4792" s="868"/>
      <c r="H4792" s="868"/>
      <c r="I4792" s="214">
        <v>4</v>
      </c>
      <c r="J4792" s="218"/>
    </row>
    <row r="4793" spans="1:10">
      <c r="A4793" s="212">
        <v>3213</v>
      </c>
      <c r="B4793" s="216" t="s">
        <v>54</v>
      </c>
      <c r="C4793" s="868"/>
      <c r="D4793" s="868">
        <v>2000</v>
      </c>
      <c r="F4793" s="868"/>
      <c r="G4793" s="868"/>
      <c r="H4793" s="868"/>
      <c r="I4793" s="934">
        <v>4</v>
      </c>
      <c r="J4793" s="935"/>
    </row>
    <row r="4794" spans="1:10">
      <c r="A4794" s="210">
        <v>323</v>
      </c>
      <c r="B4794" s="211" t="s">
        <v>17</v>
      </c>
      <c r="C4794" s="878">
        <f t="shared" ref="C4794" si="4636">SUM(C4795:C4804)</f>
        <v>0</v>
      </c>
      <c r="D4794" s="878">
        <v>500</v>
      </c>
      <c r="F4794" s="878">
        <f>SUM(F4795:F4804)</f>
        <v>0</v>
      </c>
      <c r="G4794" s="878">
        <f>SUM(G4795:G4804)</f>
        <v>0</v>
      </c>
      <c r="H4794" s="878">
        <f>SUM(H4795:H4804)</f>
        <v>0</v>
      </c>
      <c r="I4794" s="934">
        <v>3</v>
      </c>
      <c r="J4794" s="935"/>
    </row>
    <row r="4795" spans="1:10">
      <c r="A4795" s="212">
        <v>3237</v>
      </c>
      <c r="B4795" s="216" t="s">
        <v>20</v>
      </c>
      <c r="C4795" s="868"/>
      <c r="D4795" s="868">
        <v>500</v>
      </c>
      <c r="F4795" s="868"/>
      <c r="G4795" s="868"/>
      <c r="H4795" s="868"/>
      <c r="I4795" s="934">
        <v>4</v>
      </c>
      <c r="J4795" s="935"/>
    </row>
    <row r="4796" spans="1:10" ht="28.5">
      <c r="A4796" s="210">
        <v>324</v>
      </c>
      <c r="B4796" s="211" t="s">
        <v>22</v>
      </c>
      <c r="C4796" s="30">
        <f t="shared" ref="C4796" si="4637">SUM(C4797)</f>
        <v>0</v>
      </c>
      <c r="D4796" s="30">
        <v>0</v>
      </c>
      <c r="F4796" s="30">
        <f t="shared" ref="F4796:H4796" si="4638">SUM(F4797)</f>
        <v>0</v>
      </c>
      <c r="G4796" s="30">
        <f t="shared" si="4638"/>
        <v>0</v>
      </c>
      <c r="H4796" s="30">
        <f t="shared" si="4638"/>
        <v>0</v>
      </c>
      <c r="I4796" s="295">
        <v>3</v>
      </c>
      <c r="J4796" s="218"/>
    </row>
    <row r="4797" spans="1:10" ht="28.5">
      <c r="A4797" s="212">
        <v>3241</v>
      </c>
      <c r="B4797" s="216" t="s">
        <v>22</v>
      </c>
      <c r="C4797" s="29"/>
      <c r="D4797" s="175">
        <v>0</v>
      </c>
      <c r="F4797" s="175"/>
      <c r="G4797" s="175"/>
      <c r="H4797" s="175"/>
      <c r="I4797" s="214">
        <v>4</v>
      </c>
      <c r="J4797" s="218"/>
    </row>
    <row r="4798" spans="1:10" ht="28.5">
      <c r="A4798" s="208">
        <v>37</v>
      </c>
      <c r="B4798" s="209" t="s">
        <v>34</v>
      </c>
      <c r="C4798" s="877">
        <f t="shared" ref="C4798:C4799" si="4639">SUM(C4799)</f>
        <v>0</v>
      </c>
      <c r="D4798" s="877">
        <v>1593</v>
      </c>
      <c r="F4798" s="877">
        <f t="shared" ref="F4798:H4799" si="4640">SUM(F4799)</f>
        <v>0</v>
      </c>
      <c r="G4798" s="877">
        <f t="shared" si="4640"/>
        <v>0</v>
      </c>
      <c r="H4798" s="877">
        <f t="shared" si="4640"/>
        <v>0</v>
      </c>
      <c r="I4798" s="934">
        <v>2</v>
      </c>
      <c r="J4798" s="935"/>
    </row>
    <row r="4799" spans="1:10" ht="28.5">
      <c r="A4799" s="210">
        <v>372</v>
      </c>
      <c r="B4799" s="211" t="s">
        <v>35</v>
      </c>
      <c r="C4799" s="878">
        <f t="shared" si="4639"/>
        <v>0</v>
      </c>
      <c r="D4799" s="878">
        <v>1593</v>
      </c>
      <c r="F4799" s="878">
        <f t="shared" si="4640"/>
        <v>0</v>
      </c>
      <c r="G4799" s="878">
        <f t="shared" si="4640"/>
        <v>0</v>
      </c>
      <c r="H4799" s="878">
        <f t="shared" si="4640"/>
        <v>0</v>
      </c>
      <c r="I4799" s="934">
        <v>3</v>
      </c>
      <c r="J4799" s="935"/>
    </row>
    <row r="4800" spans="1:10">
      <c r="A4800" s="212">
        <v>3721</v>
      </c>
      <c r="B4800" s="216" t="s">
        <v>69</v>
      </c>
      <c r="C4800" s="868"/>
      <c r="D4800" s="868">
        <v>1593</v>
      </c>
      <c r="F4800" s="868"/>
      <c r="G4800" s="868"/>
      <c r="H4800" s="868"/>
      <c r="I4800" s="934">
        <v>4</v>
      </c>
      <c r="J4800" s="935"/>
    </row>
    <row r="4801" spans="1:10">
      <c r="A4801" s="206">
        <v>61</v>
      </c>
      <c r="B4801" s="207" t="s">
        <v>80</v>
      </c>
      <c r="C4801" s="31">
        <f t="shared" ref="C4801:C4803" si="4641">C4802</f>
        <v>0</v>
      </c>
      <c r="D4801" s="31">
        <v>1350</v>
      </c>
      <c r="F4801" s="31">
        <f t="shared" ref="F4801:H4803" si="4642">F4802</f>
        <v>0</v>
      </c>
      <c r="G4801" s="31">
        <f t="shared" si="4642"/>
        <v>0</v>
      </c>
      <c r="H4801" s="31">
        <f t="shared" si="4642"/>
        <v>0</v>
      </c>
      <c r="I4801" s="34" t="s">
        <v>81</v>
      </c>
      <c r="J4801" s="26"/>
    </row>
    <row r="4802" spans="1:10">
      <c r="A4802" s="208">
        <v>32</v>
      </c>
      <c r="B4802" s="209" t="s">
        <v>16</v>
      </c>
      <c r="C4802" s="182">
        <f t="shared" si="4641"/>
        <v>0</v>
      </c>
      <c r="D4802" s="32">
        <v>1350</v>
      </c>
      <c r="F4802" s="32">
        <f t="shared" si="4642"/>
        <v>0</v>
      </c>
      <c r="G4802" s="32">
        <f t="shared" si="4642"/>
        <v>0</v>
      </c>
      <c r="H4802" s="32">
        <f t="shared" si="4642"/>
        <v>0</v>
      </c>
      <c r="I4802" s="295">
        <v>2</v>
      </c>
      <c r="J4802" s="218"/>
    </row>
    <row r="4803" spans="1:10">
      <c r="A4803" s="210">
        <v>322</v>
      </c>
      <c r="B4803" s="211" t="s">
        <v>42</v>
      </c>
      <c r="C4803" s="30">
        <f t="shared" si="4641"/>
        <v>0</v>
      </c>
      <c r="D4803" s="30">
        <v>1350</v>
      </c>
      <c r="F4803" s="30">
        <f t="shared" si="4642"/>
        <v>0</v>
      </c>
      <c r="G4803" s="30">
        <f t="shared" si="4642"/>
        <v>0</v>
      </c>
      <c r="H4803" s="30">
        <f t="shared" si="4642"/>
        <v>0</v>
      </c>
      <c r="I4803" s="295">
        <v>3</v>
      </c>
      <c r="J4803" s="218"/>
    </row>
    <row r="4804" spans="1:10">
      <c r="A4804" s="212">
        <v>3222</v>
      </c>
      <c r="B4804" s="216" t="s">
        <v>91</v>
      </c>
      <c r="C4804" s="29"/>
      <c r="D4804" s="175">
        <v>1350</v>
      </c>
      <c r="F4804" s="175"/>
      <c r="G4804" s="175"/>
      <c r="H4804" s="175"/>
      <c r="I4804" s="214">
        <v>4</v>
      </c>
      <c r="J4804" s="218"/>
    </row>
    <row r="4805" spans="1:10" ht="28.5">
      <c r="A4805" s="206">
        <v>71</v>
      </c>
      <c r="B4805" s="207" t="s">
        <v>349</v>
      </c>
      <c r="C4805" s="31">
        <f t="shared" ref="C4805" si="4643">SUM(C4806+C4809)</f>
        <v>3451</v>
      </c>
      <c r="D4805" s="31">
        <v>3451</v>
      </c>
      <c r="F4805" s="31">
        <f t="shared" ref="F4805:G4805" si="4644">SUM(F4806+F4809)</f>
        <v>0</v>
      </c>
      <c r="G4805" s="31">
        <f t="shared" si="4644"/>
        <v>0</v>
      </c>
      <c r="H4805" s="31">
        <f t="shared" ref="H4805" si="4645">SUM(H4806+H4809)</f>
        <v>0</v>
      </c>
      <c r="I4805" s="34" t="s">
        <v>145</v>
      </c>
      <c r="J4805" s="26"/>
    </row>
    <row r="4806" spans="1:10">
      <c r="A4806" s="208">
        <v>32</v>
      </c>
      <c r="B4806" s="209" t="s">
        <v>16</v>
      </c>
      <c r="C4806" s="182">
        <f t="shared" ref="C4806:C4807" si="4646">SUM(C4807)</f>
        <v>796</v>
      </c>
      <c r="D4806" s="32">
        <v>796</v>
      </c>
      <c r="F4806" s="32">
        <f t="shared" ref="F4806:H4807" si="4647">SUM(F4807)</f>
        <v>0</v>
      </c>
      <c r="G4806" s="32">
        <f t="shared" si="4647"/>
        <v>0</v>
      </c>
      <c r="H4806" s="32">
        <f t="shared" si="4647"/>
        <v>0</v>
      </c>
      <c r="I4806" s="295">
        <v>2</v>
      </c>
      <c r="J4806" s="218"/>
    </row>
    <row r="4807" spans="1:10">
      <c r="A4807" s="210">
        <v>323</v>
      </c>
      <c r="B4807" s="211" t="s">
        <v>17</v>
      </c>
      <c r="C4807" s="30">
        <f t="shared" si="4646"/>
        <v>796</v>
      </c>
      <c r="D4807" s="30">
        <v>796</v>
      </c>
      <c r="F4807" s="30">
        <f t="shared" si="4647"/>
        <v>0</v>
      </c>
      <c r="G4807" s="30">
        <f t="shared" si="4647"/>
        <v>0</v>
      </c>
      <c r="H4807" s="30">
        <f t="shared" si="4647"/>
        <v>0</v>
      </c>
      <c r="I4807" s="295">
        <v>3</v>
      </c>
      <c r="J4807" s="218"/>
    </row>
    <row r="4808" spans="1:10">
      <c r="A4808" s="212">
        <v>3232</v>
      </c>
      <c r="B4808" s="216" t="s">
        <v>105</v>
      </c>
      <c r="C4808" s="29">
        <v>796</v>
      </c>
      <c r="D4808" s="175">
        <v>796</v>
      </c>
      <c r="F4808" s="175"/>
      <c r="G4808" s="175"/>
      <c r="H4808" s="175"/>
      <c r="I4808" s="214">
        <v>4</v>
      </c>
      <c r="J4808" s="218"/>
    </row>
    <row r="4809" spans="1:10" ht="28.5">
      <c r="A4809" s="208">
        <v>45</v>
      </c>
      <c r="B4809" s="252" t="s">
        <v>74</v>
      </c>
      <c r="C4809" s="220">
        <f t="shared" ref="C4809:C4810" si="4648">C4810</f>
        <v>2655</v>
      </c>
      <c r="D4809" s="625">
        <v>2655</v>
      </c>
      <c r="F4809" s="625">
        <f t="shared" ref="F4809:H4810" si="4649">F4810</f>
        <v>0</v>
      </c>
      <c r="G4809" s="625">
        <f t="shared" si="4649"/>
        <v>0</v>
      </c>
      <c r="H4809" s="625">
        <f t="shared" si="4649"/>
        <v>0</v>
      </c>
      <c r="I4809" s="295">
        <v>2</v>
      </c>
      <c r="J4809" s="218"/>
    </row>
    <row r="4810" spans="1:10" ht="28.5">
      <c r="A4810" s="210">
        <v>451</v>
      </c>
      <c r="B4810" s="253" t="s">
        <v>75</v>
      </c>
      <c r="C4810" s="221">
        <f t="shared" si="4648"/>
        <v>2655</v>
      </c>
      <c r="D4810" s="626">
        <v>2655</v>
      </c>
      <c r="F4810" s="626">
        <f t="shared" si="4649"/>
        <v>0</v>
      </c>
      <c r="G4810" s="626">
        <f t="shared" si="4649"/>
        <v>0</v>
      </c>
      <c r="H4810" s="626">
        <f t="shared" si="4649"/>
        <v>0</v>
      </c>
      <c r="I4810" s="295">
        <v>3</v>
      </c>
      <c r="J4810" s="218"/>
    </row>
    <row r="4811" spans="1:10">
      <c r="A4811" s="212">
        <v>4511</v>
      </c>
      <c r="B4811" s="242" t="s">
        <v>75</v>
      </c>
      <c r="C4811" s="29">
        <v>2655</v>
      </c>
      <c r="D4811" s="175">
        <v>2655</v>
      </c>
      <c r="F4811" s="175"/>
      <c r="G4811" s="175"/>
      <c r="H4811" s="175"/>
      <c r="I4811" s="214">
        <v>4</v>
      </c>
      <c r="J4811" s="218"/>
    </row>
    <row r="4812" spans="1:10">
      <c r="A4812" s="203" t="s">
        <v>556</v>
      </c>
      <c r="B4812" s="204" t="s">
        <v>313</v>
      </c>
      <c r="C4812" s="205">
        <f t="shared" ref="C4812:C4814" si="4650">C4813</f>
        <v>0</v>
      </c>
      <c r="D4812" s="205">
        <v>5449</v>
      </c>
      <c r="F4812" s="205">
        <f t="shared" ref="F4812:H4814" si="4651">F4813</f>
        <v>0</v>
      </c>
      <c r="G4812" s="205">
        <f t="shared" si="4651"/>
        <v>0</v>
      </c>
      <c r="H4812" s="205">
        <f t="shared" si="4651"/>
        <v>0</v>
      </c>
      <c r="I4812" s="34" t="s">
        <v>8</v>
      </c>
      <c r="J4812" s="26"/>
    </row>
    <row r="4813" spans="1:10">
      <c r="A4813" s="206">
        <v>11</v>
      </c>
      <c r="B4813" s="207" t="s">
        <v>14</v>
      </c>
      <c r="C4813" s="31">
        <f t="shared" si="4650"/>
        <v>0</v>
      </c>
      <c r="D4813" s="31">
        <v>5449</v>
      </c>
      <c r="F4813" s="31">
        <f t="shared" si="4651"/>
        <v>0</v>
      </c>
      <c r="G4813" s="31">
        <f t="shared" si="4651"/>
        <v>0</v>
      </c>
      <c r="H4813" s="31">
        <f t="shared" si="4651"/>
        <v>0</v>
      </c>
      <c r="I4813" s="34" t="s">
        <v>15</v>
      </c>
      <c r="J4813" s="194"/>
    </row>
    <row r="4814" spans="1:10">
      <c r="A4814" s="208">
        <v>32</v>
      </c>
      <c r="B4814" s="209" t="s">
        <v>16</v>
      </c>
      <c r="C4814" s="182">
        <f t="shared" si="4650"/>
        <v>0</v>
      </c>
      <c r="D4814" s="32">
        <v>5449</v>
      </c>
      <c r="F4814" s="32">
        <f t="shared" si="4651"/>
        <v>0</v>
      </c>
      <c r="G4814" s="32">
        <f t="shared" si="4651"/>
        <v>0</v>
      </c>
      <c r="H4814" s="32">
        <f t="shared" si="4651"/>
        <v>0</v>
      </c>
      <c r="I4814" s="34">
        <v>2</v>
      </c>
      <c r="J4814" s="194"/>
    </row>
    <row r="4815" spans="1:10">
      <c r="A4815" s="210">
        <v>322</v>
      </c>
      <c r="B4815" s="211" t="s">
        <v>42</v>
      </c>
      <c r="C4815" s="30">
        <f>C4816</f>
        <v>0</v>
      </c>
      <c r="D4815" s="30">
        <v>5449</v>
      </c>
      <c r="F4815" s="30">
        <f>F4816</f>
        <v>0</v>
      </c>
      <c r="G4815" s="30">
        <f>G4816</f>
        <v>0</v>
      </c>
      <c r="H4815" s="30">
        <f>H4816</f>
        <v>0</v>
      </c>
      <c r="I4815" s="34">
        <v>3</v>
      </c>
      <c r="J4815" s="194"/>
    </row>
    <row r="4816" spans="1:10">
      <c r="A4816" s="212">
        <v>3222</v>
      </c>
      <c r="B4816" s="216" t="s">
        <v>91</v>
      </c>
      <c r="C4816" s="29"/>
      <c r="D4816" s="175">
        <v>5449</v>
      </c>
      <c r="F4816" s="175"/>
      <c r="G4816" s="175"/>
      <c r="H4816" s="175"/>
      <c r="I4816" s="34">
        <v>4</v>
      </c>
      <c r="J4816" s="194"/>
    </row>
    <row r="4817" spans="1:10" ht="71.25">
      <c r="A4817" s="203" t="s">
        <v>292</v>
      </c>
      <c r="B4817" s="204" t="s">
        <v>293</v>
      </c>
      <c r="C4817" s="205">
        <f t="shared" ref="C4817" si="4652">SUM(C4818+C4841)</f>
        <v>0</v>
      </c>
      <c r="D4817" s="205">
        <v>1079</v>
      </c>
      <c r="F4817" s="205">
        <f t="shared" ref="F4817:G4817" si="4653">SUM(F4818+F4841)</f>
        <v>0</v>
      </c>
      <c r="G4817" s="205">
        <f t="shared" si="4653"/>
        <v>0</v>
      </c>
      <c r="H4817" s="205">
        <f t="shared" ref="H4817" si="4654">SUM(H4818+H4841)</f>
        <v>0</v>
      </c>
      <c r="I4817" s="34" t="s">
        <v>8</v>
      </c>
      <c r="J4817" s="26"/>
    </row>
    <row r="4818" spans="1:10">
      <c r="A4818" s="206">
        <v>12</v>
      </c>
      <c r="B4818" s="207" t="s">
        <v>61</v>
      </c>
      <c r="C4818" s="31">
        <f t="shared" ref="C4818" si="4655">SUM(C4819+C4826+C4838)</f>
        <v>0</v>
      </c>
      <c r="D4818" s="31">
        <v>162</v>
      </c>
      <c r="F4818" s="31">
        <f t="shared" ref="F4818:G4818" si="4656">SUM(F4819+F4826+F4838)</f>
        <v>0</v>
      </c>
      <c r="G4818" s="31">
        <f t="shared" si="4656"/>
        <v>0</v>
      </c>
      <c r="H4818" s="31">
        <f t="shared" ref="H4818" si="4657">SUM(H4819+H4826+H4838)</f>
        <v>0</v>
      </c>
      <c r="I4818" s="34" t="s">
        <v>62</v>
      </c>
      <c r="J4818" s="26"/>
    </row>
    <row r="4819" spans="1:10">
      <c r="A4819" s="208">
        <v>31</v>
      </c>
      <c r="B4819" s="209" t="s">
        <v>44</v>
      </c>
      <c r="C4819" s="182">
        <f t="shared" ref="C4819" si="4658">SUM(C4820+C4822+C4824)</f>
        <v>0</v>
      </c>
      <c r="D4819" s="32">
        <v>162</v>
      </c>
      <c r="F4819" s="32">
        <f t="shared" ref="F4819:G4819" si="4659">SUM(F4820+F4822+F4824)</f>
        <v>0</v>
      </c>
      <c r="G4819" s="32">
        <f t="shared" si="4659"/>
        <v>0</v>
      </c>
      <c r="H4819" s="32">
        <f t="shared" ref="H4819" si="4660">SUM(H4820+H4822+H4824)</f>
        <v>0</v>
      </c>
      <c r="I4819" s="295">
        <v>2</v>
      </c>
      <c r="J4819" s="218"/>
    </row>
    <row r="4820" spans="1:10">
      <c r="A4820" s="210">
        <v>311</v>
      </c>
      <c r="B4820" s="211" t="s">
        <v>45</v>
      </c>
      <c r="C4820" s="30">
        <f t="shared" ref="C4820" si="4661">SUM(C4821)</f>
        <v>0</v>
      </c>
      <c r="D4820" s="30">
        <v>138</v>
      </c>
      <c r="F4820" s="30">
        <f t="shared" ref="F4820:H4820" si="4662">SUM(F4821)</f>
        <v>0</v>
      </c>
      <c r="G4820" s="30">
        <f t="shared" si="4662"/>
        <v>0</v>
      </c>
      <c r="H4820" s="30">
        <f t="shared" si="4662"/>
        <v>0</v>
      </c>
      <c r="I4820" s="295">
        <v>3</v>
      </c>
      <c r="J4820" s="218"/>
    </row>
    <row r="4821" spans="1:10">
      <c r="A4821" s="212">
        <v>3111</v>
      </c>
      <c r="B4821" s="216" t="s">
        <v>46</v>
      </c>
      <c r="C4821" s="29"/>
      <c r="D4821" s="175">
        <v>138</v>
      </c>
      <c r="F4821" s="175"/>
      <c r="G4821" s="175"/>
      <c r="H4821" s="175"/>
      <c r="I4821" s="214">
        <v>4</v>
      </c>
      <c r="J4821" s="218"/>
    </row>
    <row r="4822" spans="1:10">
      <c r="A4822" s="210">
        <v>312</v>
      </c>
      <c r="B4822" s="211" t="s">
        <v>67</v>
      </c>
      <c r="C4822" s="30">
        <f t="shared" ref="C4822" si="4663">SUM(C4823)</f>
        <v>0</v>
      </c>
      <c r="D4822" s="30">
        <v>1</v>
      </c>
      <c r="F4822" s="30">
        <f t="shared" ref="F4822:H4822" si="4664">SUM(F4823)</f>
        <v>0</v>
      </c>
      <c r="G4822" s="30">
        <f t="shared" si="4664"/>
        <v>0</v>
      </c>
      <c r="H4822" s="30">
        <f t="shared" si="4664"/>
        <v>0</v>
      </c>
      <c r="I4822" s="295">
        <v>3</v>
      </c>
      <c r="J4822" s="218"/>
    </row>
    <row r="4823" spans="1:10">
      <c r="A4823" s="212">
        <v>3121</v>
      </c>
      <c r="B4823" s="216" t="s">
        <v>67</v>
      </c>
      <c r="C4823" s="29"/>
      <c r="D4823" s="175">
        <v>1</v>
      </c>
      <c r="F4823" s="175"/>
      <c r="G4823" s="175"/>
      <c r="H4823" s="175"/>
      <c r="I4823" s="214">
        <v>4</v>
      </c>
      <c r="J4823" s="218"/>
    </row>
    <row r="4824" spans="1:10">
      <c r="A4824" s="210">
        <v>313</v>
      </c>
      <c r="B4824" s="211" t="s">
        <v>48</v>
      </c>
      <c r="C4824" s="30">
        <f t="shared" ref="C4824" si="4665">SUM(C4825:C4825)</f>
        <v>0</v>
      </c>
      <c r="D4824" s="30">
        <v>23</v>
      </c>
      <c r="F4824" s="30">
        <f t="shared" ref="F4824:H4824" si="4666">SUM(F4825:F4825)</f>
        <v>0</v>
      </c>
      <c r="G4824" s="30">
        <f t="shared" si="4666"/>
        <v>0</v>
      </c>
      <c r="H4824" s="30">
        <f t="shared" si="4666"/>
        <v>0</v>
      </c>
      <c r="I4824" s="295">
        <v>3</v>
      </c>
      <c r="J4824" s="218"/>
    </row>
    <row r="4825" spans="1:10">
      <c r="A4825" s="212">
        <v>3132</v>
      </c>
      <c r="B4825" s="216" t="s">
        <v>49</v>
      </c>
      <c r="C4825" s="29"/>
      <c r="D4825" s="175">
        <v>23</v>
      </c>
      <c r="F4825" s="175"/>
      <c r="G4825" s="175"/>
      <c r="H4825" s="175"/>
      <c r="I4825" s="214">
        <v>4</v>
      </c>
      <c r="J4825" s="218"/>
    </row>
    <row r="4826" spans="1:10">
      <c r="A4826" s="208">
        <v>32</v>
      </c>
      <c r="B4826" s="209" t="s">
        <v>16</v>
      </c>
      <c r="C4826" s="182">
        <f t="shared" ref="C4826" si="4667">SUM(C4827+C4831+C4833)</f>
        <v>0</v>
      </c>
      <c r="D4826" s="32">
        <v>0</v>
      </c>
      <c r="F4826" s="32">
        <f t="shared" ref="F4826:G4826" si="4668">SUM(F4827+F4831+F4833)</f>
        <v>0</v>
      </c>
      <c r="G4826" s="32">
        <f t="shared" si="4668"/>
        <v>0</v>
      </c>
      <c r="H4826" s="32">
        <f t="shared" ref="H4826" si="4669">SUM(H4827+H4831+H4833)</f>
        <v>0</v>
      </c>
      <c r="I4826" s="295">
        <v>2</v>
      </c>
      <c r="J4826" s="218"/>
    </row>
    <row r="4827" spans="1:10">
      <c r="A4827" s="210">
        <v>321</v>
      </c>
      <c r="B4827" s="211" t="s">
        <v>27</v>
      </c>
      <c r="C4827" s="30">
        <f t="shared" ref="C4827" si="4670">SUM(C4828:C4830)</f>
        <v>0</v>
      </c>
      <c r="D4827" s="30">
        <v>0</v>
      </c>
      <c r="F4827" s="30">
        <f t="shared" ref="F4827:G4827" si="4671">SUM(F4828:F4830)</f>
        <v>0</v>
      </c>
      <c r="G4827" s="30">
        <f t="shared" si="4671"/>
        <v>0</v>
      </c>
      <c r="H4827" s="30">
        <f t="shared" ref="H4827" si="4672">SUM(H4828:H4830)</f>
        <v>0</v>
      </c>
      <c r="I4827" s="295">
        <v>3</v>
      </c>
      <c r="J4827" s="218"/>
    </row>
    <row r="4828" spans="1:10">
      <c r="A4828" s="212">
        <v>3211</v>
      </c>
      <c r="B4828" s="216" t="s">
        <v>28</v>
      </c>
      <c r="C4828" s="29"/>
      <c r="D4828" s="175">
        <v>0</v>
      </c>
      <c r="F4828" s="175"/>
      <c r="G4828" s="175"/>
      <c r="H4828" s="175"/>
      <c r="I4828" s="214">
        <v>4</v>
      </c>
      <c r="J4828" s="218"/>
    </row>
    <row r="4829" spans="1:10" ht="28.5">
      <c r="A4829" s="212">
        <v>3212</v>
      </c>
      <c r="B4829" s="216" t="s">
        <v>50</v>
      </c>
      <c r="C4829" s="29"/>
      <c r="D4829" s="175">
        <v>0</v>
      </c>
      <c r="F4829" s="175"/>
      <c r="G4829" s="175"/>
      <c r="H4829" s="175"/>
      <c r="I4829" s="214">
        <v>4</v>
      </c>
      <c r="J4829" s="218"/>
    </row>
    <row r="4830" spans="1:10">
      <c r="A4830" s="212">
        <v>3213</v>
      </c>
      <c r="B4830" s="216" t="s">
        <v>54</v>
      </c>
      <c r="C4830" s="29"/>
      <c r="D4830" s="175">
        <v>0</v>
      </c>
      <c r="F4830" s="175"/>
      <c r="G4830" s="175"/>
      <c r="H4830" s="175"/>
      <c r="I4830" s="214">
        <v>4</v>
      </c>
      <c r="J4830" s="218"/>
    </row>
    <row r="4831" spans="1:10">
      <c r="A4831" s="210">
        <v>322</v>
      </c>
      <c r="B4831" s="211" t="s">
        <v>42</v>
      </c>
      <c r="C4831" s="30">
        <f t="shared" ref="C4831" si="4673">SUM(C4832)</f>
        <v>0</v>
      </c>
      <c r="D4831" s="30">
        <v>0</v>
      </c>
      <c r="F4831" s="30">
        <f t="shared" ref="F4831:H4831" si="4674">SUM(F4832)</f>
        <v>0</v>
      </c>
      <c r="G4831" s="30">
        <f t="shared" si="4674"/>
        <v>0</v>
      </c>
      <c r="H4831" s="30">
        <f t="shared" si="4674"/>
        <v>0</v>
      </c>
      <c r="I4831" s="295">
        <v>3</v>
      </c>
      <c r="J4831" s="218"/>
    </row>
    <row r="4832" spans="1:10">
      <c r="A4832" s="212">
        <v>3221</v>
      </c>
      <c r="B4832" s="216" t="s">
        <v>43</v>
      </c>
      <c r="C4832" s="29"/>
      <c r="D4832" s="175">
        <v>0</v>
      </c>
      <c r="F4832" s="175"/>
      <c r="G4832" s="175"/>
      <c r="H4832" s="175"/>
      <c r="I4832" s="214">
        <v>4</v>
      </c>
      <c r="J4832" s="218"/>
    </row>
    <row r="4833" spans="1:10">
      <c r="A4833" s="210">
        <v>323</v>
      </c>
      <c r="B4833" s="211" t="s">
        <v>17</v>
      </c>
      <c r="C4833" s="30">
        <f t="shared" ref="C4833" si="4675">SUM(C4834:C4837)</f>
        <v>0</v>
      </c>
      <c r="D4833" s="30">
        <v>0</v>
      </c>
      <c r="F4833" s="30">
        <f t="shared" ref="F4833:G4833" si="4676">SUM(F4834:F4837)</f>
        <v>0</v>
      </c>
      <c r="G4833" s="30">
        <f t="shared" si="4676"/>
        <v>0</v>
      </c>
      <c r="H4833" s="30">
        <f t="shared" ref="H4833" si="4677">SUM(H4834:H4837)</f>
        <v>0</v>
      </c>
      <c r="I4833" s="295">
        <v>3</v>
      </c>
      <c r="J4833" s="218"/>
    </row>
    <row r="4834" spans="1:10">
      <c r="A4834" s="212">
        <v>3231</v>
      </c>
      <c r="B4834" s="216" t="s">
        <v>18</v>
      </c>
      <c r="C4834" s="29"/>
      <c r="D4834" s="175">
        <v>0</v>
      </c>
      <c r="F4834" s="175"/>
      <c r="G4834" s="175"/>
      <c r="H4834" s="175"/>
      <c r="I4834" s="214">
        <v>4</v>
      </c>
      <c r="J4834" s="218"/>
    </row>
    <row r="4835" spans="1:10">
      <c r="A4835" s="212">
        <v>3233</v>
      </c>
      <c r="B4835" s="216" t="s">
        <v>19</v>
      </c>
      <c r="C4835" s="29"/>
      <c r="D4835" s="175">
        <v>0</v>
      </c>
      <c r="F4835" s="175"/>
      <c r="G4835" s="175"/>
      <c r="H4835" s="175"/>
      <c r="I4835" s="214">
        <v>4</v>
      </c>
      <c r="J4835" s="218"/>
    </row>
    <row r="4836" spans="1:10">
      <c r="A4836" s="212">
        <v>3236</v>
      </c>
      <c r="B4836" s="216" t="s">
        <v>56</v>
      </c>
      <c r="C4836" s="29"/>
      <c r="D4836" s="175">
        <v>0</v>
      </c>
      <c r="F4836" s="175"/>
      <c r="G4836" s="175"/>
      <c r="H4836" s="175"/>
      <c r="I4836" s="34">
        <v>4</v>
      </c>
      <c r="J4836" s="26"/>
    </row>
    <row r="4837" spans="1:10">
      <c r="A4837" s="212">
        <v>3237</v>
      </c>
      <c r="B4837" s="216" t="s">
        <v>20</v>
      </c>
      <c r="C4837" s="29"/>
      <c r="D4837" s="175">
        <v>0</v>
      </c>
      <c r="F4837" s="175"/>
      <c r="G4837" s="175"/>
      <c r="H4837" s="175"/>
      <c r="I4837" s="214">
        <v>4</v>
      </c>
      <c r="J4837" s="218"/>
    </row>
    <row r="4838" spans="1:10" ht="28.5">
      <c r="A4838" s="208">
        <v>37</v>
      </c>
      <c r="B4838" s="209" t="s">
        <v>34</v>
      </c>
      <c r="C4838" s="182">
        <f t="shared" ref="C4838:C4839" si="4678">SUM(C4839)</f>
        <v>0</v>
      </c>
      <c r="D4838" s="32">
        <v>0</v>
      </c>
      <c r="F4838" s="32">
        <f t="shared" ref="F4838:H4839" si="4679">SUM(F4839)</f>
        <v>0</v>
      </c>
      <c r="G4838" s="32">
        <f t="shared" si="4679"/>
        <v>0</v>
      </c>
      <c r="H4838" s="32">
        <f t="shared" si="4679"/>
        <v>0</v>
      </c>
      <c r="I4838" s="295">
        <v>2</v>
      </c>
      <c r="J4838" s="218"/>
    </row>
    <row r="4839" spans="1:10" ht="28.5">
      <c r="A4839" s="210">
        <v>372</v>
      </c>
      <c r="B4839" s="211" t="s">
        <v>35</v>
      </c>
      <c r="C4839" s="30">
        <f t="shared" si="4678"/>
        <v>0</v>
      </c>
      <c r="D4839" s="30">
        <v>0</v>
      </c>
      <c r="F4839" s="30">
        <f t="shared" si="4679"/>
        <v>0</v>
      </c>
      <c r="G4839" s="30">
        <f t="shared" si="4679"/>
        <v>0</v>
      </c>
      <c r="H4839" s="30">
        <f t="shared" si="4679"/>
        <v>0</v>
      </c>
      <c r="I4839" s="295">
        <v>3</v>
      </c>
      <c r="J4839" s="218"/>
    </row>
    <row r="4840" spans="1:10">
      <c r="A4840" s="212">
        <v>3721</v>
      </c>
      <c r="B4840" s="216" t="s">
        <v>69</v>
      </c>
      <c r="C4840" s="29"/>
      <c r="D4840" s="175">
        <v>0</v>
      </c>
      <c r="F4840" s="175"/>
      <c r="G4840" s="175"/>
      <c r="H4840" s="175"/>
      <c r="I4840" s="214">
        <v>4</v>
      </c>
      <c r="J4840" s="218"/>
    </row>
    <row r="4841" spans="1:10">
      <c r="A4841" s="206">
        <v>561</v>
      </c>
      <c r="B4841" s="207" t="s">
        <v>76</v>
      </c>
      <c r="C4841" s="31">
        <f t="shared" ref="C4841" si="4680">SUM(C4842+C4849+C4861)</f>
        <v>0</v>
      </c>
      <c r="D4841" s="31">
        <v>917</v>
      </c>
      <c r="F4841" s="31">
        <f t="shared" ref="F4841:G4841" si="4681">SUM(F4842+F4849+F4861)</f>
        <v>0</v>
      </c>
      <c r="G4841" s="31">
        <f t="shared" si="4681"/>
        <v>0</v>
      </c>
      <c r="H4841" s="31">
        <f t="shared" ref="H4841" si="4682">SUM(H4842+H4849+H4861)</f>
        <v>0</v>
      </c>
      <c r="I4841" s="34" t="s">
        <v>77</v>
      </c>
      <c r="J4841" s="26"/>
    </row>
    <row r="4842" spans="1:10">
      <c r="A4842" s="208">
        <v>31</v>
      </c>
      <c r="B4842" s="209" t="s">
        <v>44</v>
      </c>
      <c r="C4842" s="182">
        <f t="shared" ref="C4842" si="4683">SUM(C4843+C4845+C4847)</f>
        <v>0</v>
      </c>
      <c r="D4842" s="32">
        <v>917</v>
      </c>
      <c r="F4842" s="32">
        <f t="shared" ref="F4842:G4842" si="4684">SUM(F4843+F4845+F4847)</f>
        <v>0</v>
      </c>
      <c r="G4842" s="32">
        <f t="shared" si="4684"/>
        <v>0</v>
      </c>
      <c r="H4842" s="32">
        <f t="shared" ref="H4842" si="4685">SUM(H4843+H4845+H4847)</f>
        <v>0</v>
      </c>
      <c r="I4842" s="295">
        <v>2</v>
      </c>
      <c r="J4842" s="218"/>
    </row>
    <row r="4843" spans="1:10">
      <c r="A4843" s="210">
        <v>311</v>
      </c>
      <c r="B4843" s="211" t="s">
        <v>45</v>
      </c>
      <c r="C4843" s="30">
        <f t="shared" ref="C4843" si="4686">SUM(C4844)</f>
        <v>0</v>
      </c>
      <c r="D4843" s="30">
        <v>786</v>
      </c>
      <c r="F4843" s="30">
        <f t="shared" ref="F4843:H4843" si="4687">SUM(F4844)</f>
        <v>0</v>
      </c>
      <c r="G4843" s="30">
        <f t="shared" si="4687"/>
        <v>0</v>
      </c>
      <c r="H4843" s="30">
        <f t="shared" si="4687"/>
        <v>0</v>
      </c>
      <c r="I4843" s="295">
        <v>3</v>
      </c>
      <c r="J4843" s="218"/>
    </row>
    <row r="4844" spans="1:10">
      <c r="A4844" s="212">
        <v>3111</v>
      </c>
      <c r="B4844" s="216" t="s">
        <v>46</v>
      </c>
      <c r="C4844" s="29"/>
      <c r="D4844" s="175">
        <v>786</v>
      </c>
      <c r="F4844" s="175"/>
      <c r="G4844" s="175"/>
      <c r="H4844" s="175"/>
      <c r="I4844" s="214">
        <v>4</v>
      </c>
      <c r="J4844" s="218"/>
    </row>
    <row r="4845" spans="1:10">
      <c r="A4845" s="210">
        <v>312</v>
      </c>
      <c r="B4845" s="211" t="s">
        <v>67</v>
      </c>
      <c r="C4845" s="30">
        <f t="shared" ref="C4845" si="4688">SUM(C4846)</f>
        <v>0</v>
      </c>
      <c r="D4845" s="30">
        <v>1</v>
      </c>
      <c r="F4845" s="30">
        <f t="shared" ref="F4845:H4845" si="4689">SUM(F4846)</f>
        <v>0</v>
      </c>
      <c r="G4845" s="30">
        <f t="shared" si="4689"/>
        <v>0</v>
      </c>
      <c r="H4845" s="30">
        <f t="shared" si="4689"/>
        <v>0</v>
      </c>
      <c r="I4845" s="295">
        <v>3</v>
      </c>
      <c r="J4845" s="218"/>
    </row>
    <row r="4846" spans="1:10">
      <c r="A4846" s="212">
        <v>3121</v>
      </c>
      <c r="B4846" s="216" t="s">
        <v>67</v>
      </c>
      <c r="C4846" s="29"/>
      <c r="D4846" s="175">
        <v>1</v>
      </c>
      <c r="F4846" s="175"/>
      <c r="G4846" s="175"/>
      <c r="H4846" s="175"/>
      <c r="I4846" s="214">
        <v>4</v>
      </c>
      <c r="J4846" s="218"/>
    </row>
    <row r="4847" spans="1:10">
      <c r="A4847" s="210">
        <v>313</v>
      </c>
      <c r="B4847" s="211" t="s">
        <v>48</v>
      </c>
      <c r="C4847" s="30">
        <f t="shared" ref="C4847" si="4690">SUM(C4848:C4848)</f>
        <v>0</v>
      </c>
      <c r="D4847" s="30">
        <v>130</v>
      </c>
      <c r="F4847" s="30">
        <f t="shared" ref="F4847:H4847" si="4691">SUM(F4848:F4848)</f>
        <v>0</v>
      </c>
      <c r="G4847" s="30">
        <f t="shared" si="4691"/>
        <v>0</v>
      </c>
      <c r="H4847" s="30">
        <f t="shared" si="4691"/>
        <v>0</v>
      </c>
      <c r="I4847" s="295">
        <v>3</v>
      </c>
      <c r="J4847" s="218"/>
    </row>
    <row r="4848" spans="1:10">
      <c r="A4848" s="212">
        <v>3132</v>
      </c>
      <c r="B4848" s="216" t="s">
        <v>49</v>
      </c>
      <c r="C4848" s="29"/>
      <c r="D4848" s="175">
        <v>130</v>
      </c>
      <c r="F4848" s="175"/>
      <c r="G4848" s="175"/>
      <c r="H4848" s="175"/>
      <c r="I4848" s="214">
        <v>4</v>
      </c>
      <c r="J4848" s="218"/>
    </row>
    <row r="4849" spans="1:10">
      <c r="A4849" s="208">
        <v>32</v>
      </c>
      <c r="B4849" s="209" t="s">
        <v>16</v>
      </c>
      <c r="C4849" s="182">
        <f t="shared" ref="C4849" si="4692">SUM(C4850+C4854+C4856)</f>
        <v>0</v>
      </c>
      <c r="D4849" s="32">
        <v>0</v>
      </c>
      <c r="F4849" s="32">
        <f t="shared" ref="F4849:G4849" si="4693">SUM(F4850+F4854+F4856)</f>
        <v>0</v>
      </c>
      <c r="G4849" s="32">
        <f t="shared" si="4693"/>
        <v>0</v>
      </c>
      <c r="H4849" s="32">
        <f t="shared" ref="H4849" si="4694">SUM(H4850+H4854+H4856)</f>
        <v>0</v>
      </c>
      <c r="I4849" s="295">
        <v>2</v>
      </c>
      <c r="J4849" s="218"/>
    </row>
    <row r="4850" spans="1:10">
      <c r="A4850" s="210">
        <v>321</v>
      </c>
      <c r="B4850" s="211" t="s">
        <v>27</v>
      </c>
      <c r="C4850" s="30">
        <f t="shared" ref="C4850" si="4695">SUM(C4851:C4853)</f>
        <v>0</v>
      </c>
      <c r="D4850" s="30">
        <v>0</v>
      </c>
      <c r="F4850" s="30">
        <f t="shared" ref="F4850:G4850" si="4696">SUM(F4851:F4853)</f>
        <v>0</v>
      </c>
      <c r="G4850" s="30">
        <f t="shared" si="4696"/>
        <v>0</v>
      </c>
      <c r="H4850" s="30">
        <f t="shared" ref="H4850" si="4697">SUM(H4851:H4853)</f>
        <v>0</v>
      </c>
      <c r="I4850" s="295">
        <v>3</v>
      </c>
      <c r="J4850" s="218"/>
    </row>
    <row r="4851" spans="1:10">
      <c r="A4851" s="212">
        <v>3211</v>
      </c>
      <c r="B4851" s="216" t="s">
        <v>28</v>
      </c>
      <c r="C4851" s="29"/>
      <c r="D4851" s="175">
        <v>0</v>
      </c>
      <c r="F4851" s="175"/>
      <c r="G4851" s="175"/>
      <c r="H4851" s="175"/>
      <c r="I4851" s="214">
        <v>4</v>
      </c>
      <c r="J4851" s="218"/>
    </row>
    <row r="4852" spans="1:10" ht="28.5">
      <c r="A4852" s="212">
        <v>3212</v>
      </c>
      <c r="B4852" s="216" t="s">
        <v>50</v>
      </c>
      <c r="C4852" s="29"/>
      <c r="D4852" s="175">
        <v>0</v>
      </c>
      <c r="F4852" s="175"/>
      <c r="G4852" s="175"/>
      <c r="H4852" s="175"/>
      <c r="I4852" s="214">
        <v>4</v>
      </c>
      <c r="J4852" s="218"/>
    </row>
    <row r="4853" spans="1:10">
      <c r="A4853" s="212">
        <v>3213</v>
      </c>
      <c r="B4853" s="216" t="s">
        <v>54</v>
      </c>
      <c r="C4853" s="29"/>
      <c r="D4853" s="175">
        <v>0</v>
      </c>
      <c r="F4853" s="175"/>
      <c r="G4853" s="175"/>
      <c r="H4853" s="175"/>
      <c r="I4853" s="214">
        <v>4</v>
      </c>
      <c r="J4853" s="218"/>
    </row>
    <row r="4854" spans="1:10">
      <c r="A4854" s="210">
        <v>322</v>
      </c>
      <c r="B4854" s="211" t="s">
        <v>42</v>
      </c>
      <c r="C4854" s="30">
        <f t="shared" ref="C4854" si="4698">SUM(C4855)</f>
        <v>0</v>
      </c>
      <c r="D4854" s="30">
        <v>0</v>
      </c>
      <c r="F4854" s="30">
        <f t="shared" ref="F4854:H4854" si="4699">SUM(F4855)</f>
        <v>0</v>
      </c>
      <c r="G4854" s="30">
        <f t="shared" si="4699"/>
        <v>0</v>
      </c>
      <c r="H4854" s="30">
        <f t="shared" si="4699"/>
        <v>0</v>
      </c>
      <c r="I4854" s="295">
        <v>3</v>
      </c>
      <c r="J4854" s="218"/>
    </row>
    <row r="4855" spans="1:10">
      <c r="A4855" s="212">
        <v>3221</v>
      </c>
      <c r="B4855" s="216" t="s">
        <v>43</v>
      </c>
      <c r="C4855" s="29"/>
      <c r="D4855" s="175">
        <v>0</v>
      </c>
      <c r="F4855" s="175"/>
      <c r="G4855" s="175"/>
      <c r="H4855" s="175"/>
      <c r="I4855" s="214">
        <v>4</v>
      </c>
      <c r="J4855" s="218"/>
    </row>
    <row r="4856" spans="1:10">
      <c r="A4856" s="210">
        <v>323</v>
      </c>
      <c r="B4856" s="211" t="s">
        <v>17</v>
      </c>
      <c r="C4856" s="30">
        <f t="shared" ref="C4856" si="4700">SUM(C4857:C4860)</f>
        <v>0</v>
      </c>
      <c r="D4856" s="30">
        <v>0</v>
      </c>
      <c r="F4856" s="30">
        <f t="shared" ref="F4856:G4856" si="4701">SUM(F4857:F4860)</f>
        <v>0</v>
      </c>
      <c r="G4856" s="30">
        <f t="shared" si="4701"/>
        <v>0</v>
      </c>
      <c r="H4856" s="30">
        <f t="shared" ref="H4856" si="4702">SUM(H4857:H4860)</f>
        <v>0</v>
      </c>
      <c r="I4856" s="295">
        <v>3</v>
      </c>
      <c r="J4856" s="218"/>
    </row>
    <row r="4857" spans="1:10">
      <c r="A4857" s="212">
        <v>3231</v>
      </c>
      <c r="B4857" s="216" t="s">
        <v>18</v>
      </c>
      <c r="C4857" s="29"/>
      <c r="D4857" s="175">
        <v>0</v>
      </c>
      <c r="F4857" s="175"/>
      <c r="G4857" s="175"/>
      <c r="H4857" s="175"/>
      <c r="I4857" s="214">
        <v>4</v>
      </c>
      <c r="J4857" s="218"/>
    </row>
    <row r="4858" spans="1:10">
      <c r="A4858" s="212">
        <v>3233</v>
      </c>
      <c r="B4858" s="216" t="s">
        <v>19</v>
      </c>
      <c r="C4858" s="29"/>
      <c r="D4858" s="175">
        <v>0</v>
      </c>
      <c r="F4858" s="175"/>
      <c r="G4858" s="175"/>
      <c r="H4858" s="175"/>
      <c r="I4858" s="214">
        <v>4</v>
      </c>
      <c r="J4858" s="218"/>
    </row>
    <row r="4859" spans="1:10">
      <c r="A4859" s="212">
        <v>3236</v>
      </c>
      <c r="B4859" s="216" t="s">
        <v>56</v>
      </c>
      <c r="C4859" s="29"/>
      <c r="D4859" s="175">
        <v>0</v>
      </c>
      <c r="F4859" s="175"/>
      <c r="G4859" s="175"/>
      <c r="H4859" s="175"/>
      <c r="I4859" s="34">
        <v>4</v>
      </c>
      <c r="J4859" s="26"/>
    </row>
    <row r="4860" spans="1:10">
      <c r="A4860" s="212">
        <v>3237</v>
      </c>
      <c r="B4860" s="216" t="s">
        <v>20</v>
      </c>
      <c r="C4860" s="29"/>
      <c r="D4860" s="175">
        <v>0</v>
      </c>
      <c r="F4860" s="175"/>
      <c r="G4860" s="175"/>
      <c r="H4860" s="175"/>
      <c r="I4860" s="214">
        <v>4</v>
      </c>
      <c r="J4860" s="218"/>
    </row>
    <row r="4861" spans="1:10" ht="28.5">
      <c r="A4861" s="208">
        <v>37</v>
      </c>
      <c r="B4861" s="209" t="s">
        <v>34</v>
      </c>
      <c r="C4861" s="182">
        <f t="shared" ref="C4861:C4862" si="4703">SUM(C4862)</f>
        <v>0</v>
      </c>
      <c r="D4861" s="32">
        <v>0</v>
      </c>
      <c r="F4861" s="32">
        <f t="shared" ref="F4861:H4862" si="4704">SUM(F4862)</f>
        <v>0</v>
      </c>
      <c r="G4861" s="32">
        <f t="shared" si="4704"/>
        <v>0</v>
      </c>
      <c r="H4861" s="32">
        <f t="shared" si="4704"/>
        <v>0</v>
      </c>
      <c r="I4861" s="295">
        <v>2</v>
      </c>
      <c r="J4861" s="218"/>
    </row>
    <row r="4862" spans="1:10" ht="28.5">
      <c r="A4862" s="210">
        <v>372</v>
      </c>
      <c r="B4862" s="211" t="s">
        <v>35</v>
      </c>
      <c r="C4862" s="30">
        <f t="shared" si="4703"/>
        <v>0</v>
      </c>
      <c r="D4862" s="30">
        <v>0</v>
      </c>
      <c r="F4862" s="30">
        <f t="shared" si="4704"/>
        <v>0</v>
      </c>
      <c r="G4862" s="30">
        <f t="shared" si="4704"/>
        <v>0</v>
      </c>
      <c r="H4862" s="30">
        <f t="shared" si="4704"/>
        <v>0</v>
      </c>
      <c r="I4862" s="295">
        <v>3</v>
      </c>
      <c r="J4862" s="218"/>
    </row>
    <row r="4863" spans="1:10">
      <c r="A4863" s="212">
        <v>3721</v>
      </c>
      <c r="B4863" s="216" t="s">
        <v>69</v>
      </c>
      <c r="C4863" s="29"/>
      <c r="D4863" s="175">
        <v>0</v>
      </c>
      <c r="F4863" s="175"/>
      <c r="G4863" s="175"/>
      <c r="H4863" s="175"/>
      <c r="I4863" s="214">
        <v>4</v>
      </c>
      <c r="J4863" s="218"/>
    </row>
    <row r="4864" spans="1:10">
      <c r="A4864" s="264">
        <v>44573</v>
      </c>
      <c r="B4864" s="265" t="s">
        <v>294</v>
      </c>
      <c r="C4864" s="198">
        <f t="shared" ref="C4864" si="4705">C4865+C5071</f>
        <v>1877639</v>
      </c>
      <c r="D4864" s="198">
        <v>2020177</v>
      </c>
      <c r="F4864" s="198">
        <f t="shared" ref="F4864:G4864" si="4706">F4865+F5071</f>
        <v>0</v>
      </c>
      <c r="G4864" s="198">
        <f t="shared" si="4706"/>
        <v>0</v>
      </c>
      <c r="H4864" s="198">
        <f t="shared" ref="H4864" si="4707">H4865+H5071</f>
        <v>0</v>
      </c>
      <c r="I4864" s="199" t="s">
        <v>5</v>
      </c>
      <c r="J4864" s="26"/>
    </row>
    <row r="4865" spans="1:10" ht="28.5">
      <c r="A4865" s="200">
        <v>3601</v>
      </c>
      <c r="B4865" s="201" t="s">
        <v>6</v>
      </c>
      <c r="C4865" s="202">
        <f t="shared" ref="C4865" si="4708">C4866+C4943+C5000</f>
        <v>1527639</v>
      </c>
      <c r="D4865" s="202">
        <v>1791767</v>
      </c>
      <c r="F4865" s="202">
        <f t="shared" ref="F4865:G4865" si="4709">F4866+F4943+F5000</f>
        <v>0</v>
      </c>
      <c r="G4865" s="202">
        <f t="shared" si="4709"/>
        <v>0</v>
      </c>
      <c r="H4865" s="202">
        <f t="shared" ref="H4865" si="4710">H4866+H4943+H5000</f>
        <v>0</v>
      </c>
      <c r="I4865" s="34" t="s">
        <v>7</v>
      </c>
      <c r="J4865" s="342"/>
    </row>
    <row r="4866" spans="1:10">
      <c r="A4866" s="203" t="s">
        <v>295</v>
      </c>
      <c r="B4866" s="204" t="s">
        <v>296</v>
      </c>
      <c r="C4866" s="205">
        <f t="shared" ref="C4866" si="4711">SUM(C4867+C4935+C4939)</f>
        <v>1527639</v>
      </c>
      <c r="D4866" s="205">
        <v>1791767</v>
      </c>
      <c r="F4866" s="205">
        <f t="shared" ref="F4866:G4866" si="4712">SUM(F4867+F4935+F4939)</f>
        <v>0</v>
      </c>
      <c r="G4866" s="205">
        <f t="shared" si="4712"/>
        <v>0</v>
      </c>
      <c r="H4866" s="205">
        <f t="shared" ref="H4866" si="4713">SUM(H4867+H4935+H4939)</f>
        <v>0</v>
      </c>
      <c r="I4866" s="34" t="s">
        <v>8</v>
      </c>
      <c r="J4866" s="359"/>
    </row>
    <row r="4867" spans="1:10">
      <c r="A4867" s="206">
        <v>11</v>
      </c>
      <c r="B4867" s="207" t="s">
        <v>14</v>
      </c>
      <c r="C4867" s="31">
        <f t="shared" ref="C4867" si="4714">SUM(C4868+C4877+C4910+C4914+C4917+C4922+C4925)</f>
        <v>1527639</v>
      </c>
      <c r="D4867" s="31">
        <v>1791767</v>
      </c>
      <c r="F4867" s="31">
        <f t="shared" ref="F4867:G4867" si="4715">SUM(F4868+F4877+F4910+F4914+F4917+F4922+F4925)</f>
        <v>0</v>
      </c>
      <c r="G4867" s="31">
        <f t="shared" si="4715"/>
        <v>0</v>
      </c>
      <c r="H4867" s="31">
        <f t="shared" ref="H4867" si="4716">SUM(H4868+H4877+H4910+H4914+H4917+H4922+H4925)</f>
        <v>0</v>
      </c>
      <c r="I4867" s="34" t="s">
        <v>15</v>
      </c>
      <c r="J4867" s="26"/>
    </row>
    <row r="4868" spans="1:10">
      <c r="A4868" s="208">
        <v>31</v>
      </c>
      <c r="B4868" s="209" t="s">
        <v>44</v>
      </c>
      <c r="C4868" s="182">
        <f t="shared" ref="C4868" si="4717">SUM(C4869+C4873+C4875)</f>
        <v>924500</v>
      </c>
      <c r="D4868" s="32">
        <v>1251000</v>
      </c>
      <c r="F4868" s="32">
        <f t="shared" ref="F4868:G4868" si="4718">SUM(F4869+F4873+F4875)</f>
        <v>0</v>
      </c>
      <c r="G4868" s="32">
        <f t="shared" si="4718"/>
        <v>0</v>
      </c>
      <c r="H4868" s="32">
        <f t="shared" ref="H4868" si="4719">SUM(H4869+H4873+H4875)</f>
        <v>0</v>
      </c>
      <c r="I4868" s="34">
        <v>2</v>
      </c>
      <c r="J4868" s="26"/>
    </row>
    <row r="4869" spans="1:10">
      <c r="A4869" s="210">
        <v>311</v>
      </c>
      <c r="B4869" s="211" t="s">
        <v>45</v>
      </c>
      <c r="C4869" s="30">
        <f t="shared" ref="C4869" si="4720">SUM(C4870:C4872)</f>
        <v>777500</v>
      </c>
      <c r="D4869" s="30">
        <v>1051500</v>
      </c>
      <c r="F4869" s="30">
        <f t="shared" ref="F4869:G4869" si="4721">SUM(F4870:F4872)</f>
        <v>0</v>
      </c>
      <c r="G4869" s="30">
        <f t="shared" si="4721"/>
        <v>0</v>
      </c>
      <c r="H4869" s="30">
        <f t="shared" ref="H4869" si="4722">SUM(H4870:H4872)</f>
        <v>0</v>
      </c>
      <c r="I4869" s="34">
        <v>3</v>
      </c>
      <c r="J4869" s="26"/>
    </row>
    <row r="4870" spans="1:10">
      <c r="A4870" s="212">
        <v>3111</v>
      </c>
      <c r="B4870" s="216" t="s">
        <v>46</v>
      </c>
      <c r="C4870" s="29">
        <v>760000</v>
      </c>
      <c r="D4870" s="175">
        <v>1034000</v>
      </c>
      <c r="F4870" s="175"/>
      <c r="G4870" s="175"/>
      <c r="H4870" s="175"/>
      <c r="I4870" s="34">
        <v>4</v>
      </c>
      <c r="J4870" s="26"/>
    </row>
    <row r="4871" spans="1:10">
      <c r="A4871" s="212">
        <v>3112</v>
      </c>
      <c r="B4871" s="216" t="s">
        <v>297</v>
      </c>
      <c r="C4871" s="29">
        <v>2500</v>
      </c>
      <c r="D4871" s="175">
        <v>2500</v>
      </c>
      <c r="F4871" s="175"/>
      <c r="G4871" s="175"/>
      <c r="H4871" s="175"/>
      <c r="I4871" s="34">
        <v>4</v>
      </c>
      <c r="J4871" s="26"/>
    </row>
    <row r="4872" spans="1:10">
      <c r="A4872" s="212">
        <v>3113</v>
      </c>
      <c r="B4872" s="216" t="s">
        <v>66</v>
      </c>
      <c r="C4872" s="29">
        <v>15000</v>
      </c>
      <c r="D4872" s="175">
        <v>15000</v>
      </c>
      <c r="F4872" s="175"/>
      <c r="G4872" s="175"/>
      <c r="H4872" s="175"/>
      <c r="I4872" s="34">
        <v>4</v>
      </c>
      <c r="J4872" s="26"/>
    </row>
    <row r="4873" spans="1:10">
      <c r="A4873" s="210">
        <v>312</v>
      </c>
      <c r="B4873" s="211" t="s">
        <v>67</v>
      </c>
      <c r="C4873" s="30">
        <f t="shared" ref="C4873" si="4723">SUM(C4874)</f>
        <v>22000</v>
      </c>
      <c r="D4873" s="30">
        <v>28000</v>
      </c>
      <c r="F4873" s="30">
        <f t="shared" ref="F4873:H4873" si="4724">SUM(F4874)</f>
        <v>0</v>
      </c>
      <c r="G4873" s="30">
        <f t="shared" si="4724"/>
        <v>0</v>
      </c>
      <c r="H4873" s="30">
        <f t="shared" si="4724"/>
        <v>0</v>
      </c>
      <c r="I4873" s="34">
        <v>3</v>
      </c>
      <c r="J4873" s="26"/>
    </row>
    <row r="4874" spans="1:10">
      <c r="A4874" s="212">
        <v>3121</v>
      </c>
      <c r="B4874" s="216" t="s">
        <v>67</v>
      </c>
      <c r="C4874" s="29">
        <v>22000</v>
      </c>
      <c r="D4874" s="175">
        <v>28000</v>
      </c>
      <c r="F4874" s="175"/>
      <c r="G4874" s="175"/>
      <c r="H4874" s="175"/>
      <c r="I4874" s="34">
        <v>4</v>
      </c>
      <c r="J4874" s="26"/>
    </row>
    <row r="4875" spans="1:10">
      <c r="A4875" s="210">
        <v>313</v>
      </c>
      <c r="B4875" s="211" t="s">
        <v>48</v>
      </c>
      <c r="C4875" s="30">
        <f t="shared" ref="C4875" si="4725">SUM(C4876:C4876)</f>
        <v>125000</v>
      </c>
      <c r="D4875" s="30">
        <v>171500</v>
      </c>
      <c r="F4875" s="30">
        <f t="shared" ref="F4875:H4875" si="4726">SUM(F4876:F4876)</f>
        <v>0</v>
      </c>
      <c r="G4875" s="30">
        <f t="shared" si="4726"/>
        <v>0</v>
      </c>
      <c r="H4875" s="30">
        <f t="shared" si="4726"/>
        <v>0</v>
      </c>
      <c r="I4875" s="34">
        <v>3</v>
      </c>
      <c r="J4875" s="26"/>
    </row>
    <row r="4876" spans="1:10">
      <c r="A4876" s="212">
        <v>3132</v>
      </c>
      <c r="B4876" s="216" t="s">
        <v>49</v>
      </c>
      <c r="C4876" s="29">
        <v>125000</v>
      </c>
      <c r="D4876" s="175">
        <v>171500</v>
      </c>
      <c r="F4876" s="175"/>
      <c r="G4876" s="175"/>
      <c r="H4876" s="175"/>
      <c r="I4876" s="34">
        <v>4</v>
      </c>
      <c r="J4876" s="26"/>
    </row>
    <row r="4877" spans="1:10">
      <c r="A4877" s="208">
        <v>32</v>
      </c>
      <c r="B4877" s="209" t="s">
        <v>16</v>
      </c>
      <c r="C4877" s="182">
        <f t="shared" ref="C4877" si="4727">SUM(C4878+C4883+C4890+C4900+C4902)</f>
        <v>436090</v>
      </c>
      <c r="D4877" s="32">
        <v>439090</v>
      </c>
      <c r="F4877" s="32">
        <f t="shared" ref="F4877:G4877" si="4728">SUM(F4878+F4883+F4890+F4900+F4902)</f>
        <v>0</v>
      </c>
      <c r="G4877" s="32">
        <f t="shared" si="4728"/>
        <v>0</v>
      </c>
      <c r="H4877" s="32">
        <f t="shared" ref="H4877" si="4729">SUM(H4878+H4883+H4890+H4900+H4902)</f>
        <v>0</v>
      </c>
      <c r="I4877" s="34">
        <v>2</v>
      </c>
      <c r="J4877" s="26"/>
    </row>
    <row r="4878" spans="1:10">
      <c r="A4878" s="210">
        <v>321</v>
      </c>
      <c r="B4878" s="211" t="s">
        <v>27</v>
      </c>
      <c r="C4878" s="30">
        <f t="shared" ref="C4878" si="4730">SUM(C4879:C4882)</f>
        <v>42000</v>
      </c>
      <c r="D4878" s="30">
        <v>42000</v>
      </c>
      <c r="F4878" s="30">
        <f t="shared" ref="F4878:G4878" si="4731">SUM(F4879:F4882)</f>
        <v>0</v>
      </c>
      <c r="G4878" s="30">
        <f t="shared" si="4731"/>
        <v>0</v>
      </c>
      <c r="H4878" s="30">
        <f t="shared" ref="H4878" si="4732">SUM(H4879:H4882)</f>
        <v>0</v>
      </c>
      <c r="I4878" s="34">
        <v>3</v>
      </c>
      <c r="J4878" s="26"/>
    </row>
    <row r="4879" spans="1:10">
      <c r="A4879" s="212">
        <v>3211</v>
      </c>
      <c r="B4879" s="216" t="s">
        <v>28</v>
      </c>
      <c r="C4879" s="29">
        <v>18000</v>
      </c>
      <c r="D4879" s="175">
        <v>18000</v>
      </c>
      <c r="F4879" s="175"/>
      <c r="G4879" s="175"/>
      <c r="H4879" s="175"/>
      <c r="I4879" s="34">
        <v>4</v>
      </c>
      <c r="J4879" s="26"/>
    </row>
    <row r="4880" spans="1:10" ht="28.5">
      <c r="A4880" s="212">
        <v>3212</v>
      </c>
      <c r="B4880" s="216" t="s">
        <v>50</v>
      </c>
      <c r="C4880" s="29">
        <v>17000</v>
      </c>
      <c r="D4880" s="175">
        <v>17000</v>
      </c>
      <c r="F4880" s="175"/>
      <c r="G4880" s="175"/>
      <c r="H4880" s="175"/>
      <c r="I4880" s="34">
        <v>4</v>
      </c>
      <c r="J4880" s="26"/>
    </row>
    <row r="4881" spans="1:10">
      <c r="A4881" s="212">
        <v>3213</v>
      </c>
      <c r="B4881" s="216" t="s">
        <v>54</v>
      </c>
      <c r="C4881" s="29">
        <v>7000</v>
      </c>
      <c r="D4881" s="175">
        <v>7000</v>
      </c>
      <c r="F4881" s="175"/>
      <c r="G4881" s="175"/>
      <c r="H4881" s="175"/>
      <c r="I4881" s="34">
        <v>4</v>
      </c>
      <c r="J4881" s="26"/>
    </row>
    <row r="4882" spans="1:10">
      <c r="A4882" s="212">
        <v>3214</v>
      </c>
      <c r="B4882" s="216" t="s">
        <v>108</v>
      </c>
      <c r="C4882" s="29">
        <v>0</v>
      </c>
      <c r="D4882" s="175">
        <v>0</v>
      </c>
      <c r="F4882" s="175"/>
      <c r="G4882" s="175"/>
      <c r="H4882" s="175"/>
      <c r="I4882" s="34">
        <v>4</v>
      </c>
      <c r="J4882" s="26"/>
    </row>
    <row r="4883" spans="1:10">
      <c r="A4883" s="210">
        <v>322</v>
      </c>
      <c r="B4883" s="211" t="s">
        <v>42</v>
      </c>
      <c r="C4883" s="30">
        <f t="shared" ref="C4883" si="4733">SUM(C4884:C4889)</f>
        <v>85100</v>
      </c>
      <c r="D4883" s="30">
        <v>78100</v>
      </c>
      <c r="F4883" s="30">
        <f t="shared" ref="F4883:G4883" si="4734">SUM(F4884:F4889)</f>
        <v>0</v>
      </c>
      <c r="G4883" s="30">
        <f t="shared" si="4734"/>
        <v>0</v>
      </c>
      <c r="H4883" s="30">
        <f t="shared" ref="H4883" si="4735">SUM(H4884:H4889)</f>
        <v>0</v>
      </c>
      <c r="I4883" s="34">
        <v>3</v>
      </c>
      <c r="J4883" s="26"/>
    </row>
    <row r="4884" spans="1:10">
      <c r="A4884" s="212">
        <v>3221</v>
      </c>
      <c r="B4884" s="216" t="s">
        <v>43</v>
      </c>
      <c r="C4884" s="29">
        <v>10000</v>
      </c>
      <c r="D4884" s="175">
        <v>10000</v>
      </c>
      <c r="F4884" s="175"/>
      <c r="G4884" s="175"/>
      <c r="H4884" s="175"/>
      <c r="I4884" s="34">
        <v>4</v>
      </c>
      <c r="J4884" s="26"/>
    </row>
    <row r="4885" spans="1:10">
      <c r="A4885" s="212">
        <v>3222</v>
      </c>
      <c r="B4885" s="216" t="s">
        <v>91</v>
      </c>
      <c r="C4885" s="29">
        <v>2000</v>
      </c>
      <c r="D4885" s="175">
        <v>2000</v>
      </c>
      <c r="F4885" s="175"/>
      <c r="G4885" s="175"/>
      <c r="H4885" s="175"/>
      <c r="I4885" s="34">
        <v>4</v>
      </c>
      <c r="J4885" s="26"/>
    </row>
    <row r="4886" spans="1:10">
      <c r="A4886" s="212">
        <v>3223</v>
      </c>
      <c r="B4886" s="216" t="s">
        <v>109</v>
      </c>
      <c r="C4886" s="29">
        <v>60000</v>
      </c>
      <c r="D4886" s="175">
        <v>53000</v>
      </c>
      <c r="F4886" s="175"/>
      <c r="G4886" s="175"/>
      <c r="H4886" s="175"/>
      <c r="I4886" s="34">
        <v>4</v>
      </c>
      <c r="J4886" s="26"/>
    </row>
    <row r="4887" spans="1:10" ht="28.5">
      <c r="A4887" s="212">
        <v>3224</v>
      </c>
      <c r="B4887" s="216" t="s">
        <v>110</v>
      </c>
      <c r="C4887" s="29">
        <v>8000</v>
      </c>
      <c r="D4887" s="175">
        <v>8000</v>
      </c>
      <c r="F4887" s="175"/>
      <c r="G4887" s="175"/>
      <c r="H4887" s="175"/>
      <c r="I4887" s="34">
        <v>4</v>
      </c>
      <c r="J4887" s="26"/>
    </row>
    <row r="4888" spans="1:10">
      <c r="A4888" s="212">
        <v>3225</v>
      </c>
      <c r="B4888" s="216" t="s">
        <v>92</v>
      </c>
      <c r="C4888" s="29">
        <v>3000</v>
      </c>
      <c r="D4888" s="175">
        <v>3000</v>
      </c>
      <c r="F4888" s="175"/>
      <c r="G4888" s="175"/>
      <c r="H4888" s="175"/>
      <c r="I4888" s="34">
        <v>4</v>
      </c>
      <c r="J4888" s="26"/>
    </row>
    <row r="4889" spans="1:10">
      <c r="A4889" s="212">
        <v>3227</v>
      </c>
      <c r="B4889" s="216" t="s">
        <v>93</v>
      </c>
      <c r="C4889" s="29">
        <v>2100</v>
      </c>
      <c r="D4889" s="175">
        <v>2100</v>
      </c>
      <c r="F4889" s="175"/>
      <c r="G4889" s="175"/>
      <c r="H4889" s="175"/>
      <c r="I4889" s="34">
        <v>4</v>
      </c>
      <c r="J4889" s="26"/>
    </row>
    <row r="4890" spans="1:10">
      <c r="A4890" s="210">
        <v>323</v>
      </c>
      <c r="B4890" s="211" t="s">
        <v>17</v>
      </c>
      <c r="C4890" s="30">
        <f t="shared" ref="C4890" si="4736">SUM(C4891:C4899)</f>
        <v>281290</v>
      </c>
      <c r="D4890" s="30">
        <v>291290</v>
      </c>
      <c r="F4890" s="30">
        <f t="shared" ref="F4890:G4890" si="4737">SUM(F4891:F4899)</f>
        <v>0</v>
      </c>
      <c r="G4890" s="30">
        <f t="shared" si="4737"/>
        <v>0</v>
      </c>
      <c r="H4890" s="30">
        <f t="shared" ref="H4890" si="4738">SUM(H4891:H4899)</f>
        <v>0</v>
      </c>
      <c r="I4890" s="34">
        <v>3</v>
      </c>
      <c r="J4890" s="26"/>
    </row>
    <row r="4891" spans="1:10">
      <c r="A4891" s="212">
        <v>3231</v>
      </c>
      <c r="B4891" s="216" t="s">
        <v>18</v>
      </c>
      <c r="C4891" s="29">
        <v>12600</v>
      </c>
      <c r="D4891" s="175">
        <v>12600</v>
      </c>
      <c r="F4891" s="175"/>
      <c r="G4891" s="175"/>
      <c r="H4891" s="175"/>
      <c r="I4891" s="34">
        <v>4</v>
      </c>
      <c r="J4891" s="26"/>
    </row>
    <row r="4892" spans="1:10">
      <c r="A4892" s="212">
        <v>3232</v>
      </c>
      <c r="B4892" s="216" t="s">
        <v>105</v>
      </c>
      <c r="C4892" s="29">
        <v>22000</v>
      </c>
      <c r="D4892" s="175">
        <v>22000</v>
      </c>
      <c r="F4892" s="175"/>
      <c r="G4892" s="175"/>
      <c r="H4892" s="175"/>
      <c r="I4892" s="34">
        <v>4</v>
      </c>
      <c r="J4892" s="26"/>
    </row>
    <row r="4893" spans="1:10">
      <c r="A4893" s="212">
        <v>3233</v>
      </c>
      <c r="B4893" s="216" t="s">
        <v>19</v>
      </c>
      <c r="C4893" s="29">
        <v>3000</v>
      </c>
      <c r="D4893" s="175">
        <v>3000</v>
      </c>
      <c r="F4893" s="175"/>
      <c r="G4893" s="175"/>
      <c r="H4893" s="175"/>
      <c r="I4893" s="34">
        <v>4</v>
      </c>
      <c r="J4893" s="26"/>
    </row>
    <row r="4894" spans="1:10">
      <c r="A4894" s="212">
        <v>3234</v>
      </c>
      <c r="B4894" s="216" t="s">
        <v>111</v>
      </c>
      <c r="C4894" s="29">
        <v>8200</v>
      </c>
      <c r="D4894" s="175">
        <v>8200</v>
      </c>
      <c r="F4894" s="175"/>
      <c r="G4894" s="175"/>
      <c r="H4894" s="175"/>
      <c r="I4894" s="34">
        <v>4</v>
      </c>
      <c r="J4894" s="26"/>
    </row>
    <row r="4895" spans="1:10">
      <c r="A4895" s="212">
        <v>3235</v>
      </c>
      <c r="B4895" s="216" t="s">
        <v>68</v>
      </c>
      <c r="C4895" s="29">
        <v>132590</v>
      </c>
      <c r="D4895" s="175">
        <v>142590</v>
      </c>
      <c r="F4895" s="175"/>
      <c r="G4895" s="175"/>
      <c r="H4895" s="175"/>
      <c r="I4895" s="34">
        <v>4</v>
      </c>
      <c r="J4895" s="26"/>
    </row>
    <row r="4896" spans="1:10">
      <c r="A4896" s="212">
        <v>3236</v>
      </c>
      <c r="B4896" s="216" t="s">
        <v>56</v>
      </c>
      <c r="C4896" s="29">
        <v>3900</v>
      </c>
      <c r="D4896" s="175">
        <v>3900</v>
      </c>
      <c r="F4896" s="175"/>
      <c r="G4896" s="175"/>
      <c r="H4896" s="175"/>
      <c r="I4896" s="34">
        <v>4</v>
      </c>
      <c r="J4896" s="26"/>
    </row>
    <row r="4897" spans="1:10">
      <c r="A4897" s="212">
        <v>3237</v>
      </c>
      <c r="B4897" s="216" t="s">
        <v>20</v>
      </c>
      <c r="C4897" s="29">
        <v>13000</v>
      </c>
      <c r="D4897" s="175">
        <v>13000</v>
      </c>
      <c r="F4897" s="175"/>
      <c r="G4897" s="175"/>
      <c r="H4897" s="175"/>
      <c r="I4897" s="34">
        <v>4</v>
      </c>
      <c r="J4897" s="26"/>
    </row>
    <row r="4898" spans="1:10">
      <c r="A4898" s="212">
        <v>3238</v>
      </c>
      <c r="B4898" s="216" t="s">
        <v>51</v>
      </c>
      <c r="C4898" s="29">
        <v>60000</v>
      </c>
      <c r="D4898" s="175">
        <v>60000</v>
      </c>
      <c r="F4898" s="175"/>
      <c r="G4898" s="175"/>
      <c r="H4898" s="175"/>
      <c r="I4898" s="34">
        <v>4</v>
      </c>
      <c r="J4898" s="26"/>
    </row>
    <row r="4899" spans="1:10">
      <c r="A4899" s="212">
        <v>3239</v>
      </c>
      <c r="B4899" s="216" t="s">
        <v>21</v>
      </c>
      <c r="C4899" s="29">
        <v>26000</v>
      </c>
      <c r="D4899" s="175">
        <v>26000</v>
      </c>
      <c r="F4899" s="175"/>
      <c r="G4899" s="175"/>
      <c r="H4899" s="175"/>
      <c r="I4899" s="34">
        <v>4</v>
      </c>
      <c r="J4899" s="26"/>
    </row>
    <row r="4900" spans="1:10" ht="28.5">
      <c r="A4900" s="210">
        <v>324</v>
      </c>
      <c r="B4900" s="211" t="s">
        <v>22</v>
      </c>
      <c r="C4900" s="30">
        <f t="shared" ref="C4900" si="4739">SUM(C4901)</f>
        <v>3000</v>
      </c>
      <c r="D4900" s="30">
        <v>3000</v>
      </c>
      <c r="F4900" s="30">
        <f t="shared" ref="F4900:H4900" si="4740">SUM(F4901)</f>
        <v>0</v>
      </c>
      <c r="G4900" s="30">
        <f t="shared" si="4740"/>
        <v>0</v>
      </c>
      <c r="H4900" s="30">
        <f t="shared" si="4740"/>
        <v>0</v>
      </c>
      <c r="I4900" s="34">
        <v>3</v>
      </c>
      <c r="J4900" s="26"/>
    </row>
    <row r="4901" spans="1:10" ht="28.5">
      <c r="A4901" s="212">
        <v>3241</v>
      </c>
      <c r="B4901" s="216" t="s">
        <v>22</v>
      </c>
      <c r="C4901" s="29">
        <v>3000</v>
      </c>
      <c r="D4901" s="175">
        <v>3000</v>
      </c>
      <c r="F4901" s="175"/>
      <c r="G4901" s="175"/>
      <c r="H4901" s="175"/>
      <c r="I4901" s="34">
        <v>4</v>
      </c>
      <c r="J4901" s="26"/>
    </row>
    <row r="4902" spans="1:10">
      <c r="A4902" s="210">
        <v>329</v>
      </c>
      <c r="B4902" s="211" t="s">
        <v>23</v>
      </c>
      <c r="C4902" s="30">
        <f t="shared" ref="C4902" si="4741">SUM(C4903:C4909)</f>
        <v>24700</v>
      </c>
      <c r="D4902" s="30">
        <v>24700</v>
      </c>
      <c r="F4902" s="30">
        <f t="shared" ref="F4902:G4902" si="4742">SUM(F4903:F4909)</f>
        <v>0</v>
      </c>
      <c r="G4902" s="30">
        <f t="shared" si="4742"/>
        <v>0</v>
      </c>
      <c r="H4902" s="30">
        <f t="shared" ref="H4902" si="4743">SUM(H4903:H4909)</f>
        <v>0</v>
      </c>
      <c r="I4902" s="34">
        <v>3</v>
      </c>
      <c r="J4902" s="26"/>
    </row>
    <row r="4903" spans="1:10" ht="28.5">
      <c r="A4903" s="212">
        <v>3291</v>
      </c>
      <c r="B4903" s="216" t="s">
        <v>24</v>
      </c>
      <c r="C4903" s="29">
        <v>11800</v>
      </c>
      <c r="D4903" s="175">
        <v>11800</v>
      </c>
      <c r="F4903" s="175"/>
      <c r="G4903" s="175"/>
      <c r="H4903" s="175"/>
      <c r="I4903" s="34">
        <v>4</v>
      </c>
      <c r="J4903" s="26"/>
    </row>
    <row r="4904" spans="1:10">
      <c r="A4904" s="212">
        <v>3292</v>
      </c>
      <c r="B4904" s="216" t="s">
        <v>112</v>
      </c>
      <c r="C4904" s="29">
        <v>5000</v>
      </c>
      <c r="D4904" s="175">
        <v>5000</v>
      </c>
      <c r="F4904" s="175"/>
      <c r="G4904" s="175"/>
      <c r="H4904" s="175"/>
      <c r="I4904" s="34">
        <v>4</v>
      </c>
      <c r="J4904" s="26"/>
    </row>
    <row r="4905" spans="1:10">
      <c r="A4905" s="212">
        <v>3293</v>
      </c>
      <c r="B4905" s="216" t="s">
        <v>29</v>
      </c>
      <c r="C4905" s="29">
        <v>3300</v>
      </c>
      <c r="D4905" s="175">
        <v>3300</v>
      </c>
      <c r="F4905" s="175"/>
      <c r="G4905" s="175"/>
      <c r="H4905" s="175"/>
      <c r="I4905" s="34">
        <v>4</v>
      </c>
      <c r="J4905" s="26"/>
    </row>
    <row r="4906" spans="1:10">
      <c r="A4906" s="212">
        <v>3294</v>
      </c>
      <c r="B4906" s="216" t="s">
        <v>55</v>
      </c>
      <c r="C4906" s="29">
        <v>2000</v>
      </c>
      <c r="D4906" s="175">
        <v>2000</v>
      </c>
      <c r="F4906" s="175"/>
      <c r="G4906" s="175"/>
      <c r="H4906" s="175"/>
      <c r="I4906" s="34">
        <v>4</v>
      </c>
      <c r="J4906" s="26"/>
    </row>
    <row r="4907" spans="1:10">
      <c r="A4907" s="212">
        <v>3295</v>
      </c>
      <c r="B4907" s="216" t="s">
        <v>113</v>
      </c>
      <c r="C4907" s="29">
        <v>2000</v>
      </c>
      <c r="D4907" s="175">
        <v>2000</v>
      </c>
      <c r="F4907" s="175"/>
      <c r="G4907" s="175"/>
      <c r="H4907" s="175"/>
      <c r="I4907" s="34">
        <v>4</v>
      </c>
      <c r="J4907" s="26"/>
    </row>
    <row r="4908" spans="1:10">
      <c r="A4908" s="212">
        <v>3296</v>
      </c>
      <c r="B4908" s="216" t="s">
        <v>120</v>
      </c>
      <c r="C4908" s="29">
        <v>0</v>
      </c>
      <c r="D4908" s="175">
        <v>0</v>
      </c>
      <c r="F4908" s="175"/>
      <c r="G4908" s="175"/>
      <c r="H4908" s="175"/>
      <c r="I4908" s="34">
        <v>4</v>
      </c>
      <c r="J4908" s="26"/>
    </row>
    <row r="4909" spans="1:10">
      <c r="A4909" s="212">
        <v>3299</v>
      </c>
      <c r="B4909" s="216" t="s">
        <v>23</v>
      </c>
      <c r="C4909" s="29">
        <v>600</v>
      </c>
      <c r="D4909" s="175">
        <v>600</v>
      </c>
      <c r="F4909" s="175"/>
      <c r="G4909" s="175"/>
      <c r="H4909" s="175"/>
      <c r="I4909" s="34">
        <v>4</v>
      </c>
      <c r="J4909" s="26"/>
    </row>
    <row r="4910" spans="1:10">
      <c r="A4910" s="208">
        <v>34</v>
      </c>
      <c r="B4910" s="209" t="s">
        <v>114</v>
      </c>
      <c r="C4910" s="182">
        <f t="shared" ref="C4910" si="4744">SUM(C4911)</f>
        <v>50</v>
      </c>
      <c r="D4910" s="32">
        <v>0</v>
      </c>
      <c r="F4910" s="32">
        <f t="shared" ref="F4910:H4910" si="4745">SUM(F4911)</f>
        <v>0</v>
      </c>
      <c r="G4910" s="32">
        <f t="shared" si="4745"/>
        <v>0</v>
      </c>
      <c r="H4910" s="32">
        <f t="shared" si="4745"/>
        <v>0</v>
      </c>
      <c r="I4910" s="34">
        <v>2</v>
      </c>
      <c r="J4910" s="26"/>
    </row>
    <row r="4911" spans="1:10">
      <c r="A4911" s="210">
        <v>343</v>
      </c>
      <c r="B4911" s="211" t="s">
        <v>115</v>
      </c>
      <c r="C4911" s="30">
        <f t="shared" ref="C4911" si="4746">SUM(C4912:C4913)</f>
        <v>50</v>
      </c>
      <c r="D4911" s="30">
        <v>0</v>
      </c>
      <c r="F4911" s="30">
        <f t="shared" ref="F4911:G4911" si="4747">SUM(F4912:F4913)</f>
        <v>0</v>
      </c>
      <c r="G4911" s="30">
        <f t="shared" si="4747"/>
        <v>0</v>
      </c>
      <c r="H4911" s="30">
        <f t="shared" ref="H4911" si="4748">SUM(H4912:H4913)</f>
        <v>0</v>
      </c>
      <c r="I4911" s="34">
        <v>3</v>
      </c>
      <c r="J4911" s="26"/>
    </row>
    <row r="4912" spans="1:10">
      <c r="A4912" s="212">
        <v>3431</v>
      </c>
      <c r="B4912" s="216" t="s">
        <v>116</v>
      </c>
      <c r="C4912" s="29">
        <v>0</v>
      </c>
      <c r="D4912" s="175">
        <v>0</v>
      </c>
      <c r="F4912" s="175"/>
      <c r="G4912" s="175"/>
      <c r="H4912" s="175"/>
      <c r="I4912" s="34">
        <v>4</v>
      </c>
      <c r="J4912" s="26"/>
    </row>
    <row r="4913" spans="1:10">
      <c r="A4913" s="212">
        <v>3433</v>
      </c>
      <c r="B4913" s="216" t="s">
        <v>117</v>
      </c>
      <c r="C4913" s="29">
        <v>50</v>
      </c>
      <c r="D4913" s="175">
        <v>0</v>
      </c>
      <c r="F4913" s="175"/>
      <c r="G4913" s="175"/>
      <c r="H4913" s="175"/>
      <c r="I4913" s="34">
        <v>4</v>
      </c>
      <c r="J4913" s="26"/>
    </row>
    <row r="4914" spans="1:10" ht="28.5">
      <c r="A4914" s="208">
        <v>37</v>
      </c>
      <c r="B4914" s="209" t="s">
        <v>34</v>
      </c>
      <c r="C4914" s="182">
        <f t="shared" ref="C4914:C4915" si="4749">SUM(C4915)</f>
        <v>6000</v>
      </c>
      <c r="D4914" s="32">
        <v>8740</v>
      </c>
      <c r="F4914" s="32">
        <f t="shared" ref="F4914:H4915" si="4750">SUM(F4915)</f>
        <v>0</v>
      </c>
      <c r="G4914" s="32">
        <f t="shared" si="4750"/>
        <v>0</v>
      </c>
      <c r="H4914" s="32">
        <f t="shared" si="4750"/>
        <v>0</v>
      </c>
      <c r="I4914" s="34">
        <v>2</v>
      </c>
      <c r="J4914" s="26"/>
    </row>
    <row r="4915" spans="1:10" ht="28.5">
      <c r="A4915" s="210">
        <v>372</v>
      </c>
      <c r="B4915" s="211" t="s">
        <v>35</v>
      </c>
      <c r="C4915" s="30">
        <f t="shared" si="4749"/>
        <v>6000</v>
      </c>
      <c r="D4915" s="30">
        <v>8740</v>
      </c>
      <c r="F4915" s="30">
        <f t="shared" si="4750"/>
        <v>0</v>
      </c>
      <c r="G4915" s="30">
        <f t="shared" si="4750"/>
        <v>0</v>
      </c>
      <c r="H4915" s="30">
        <f t="shared" si="4750"/>
        <v>0</v>
      </c>
      <c r="I4915" s="34">
        <v>3</v>
      </c>
      <c r="J4915" s="26"/>
    </row>
    <row r="4916" spans="1:10">
      <c r="A4916" s="212">
        <v>3721</v>
      </c>
      <c r="B4916" s="216" t="s">
        <v>69</v>
      </c>
      <c r="C4916" s="29">
        <v>6000</v>
      </c>
      <c r="D4916" s="175">
        <v>8740</v>
      </c>
      <c r="F4916" s="175"/>
      <c r="G4916" s="175"/>
      <c r="H4916" s="175"/>
      <c r="I4916" s="34">
        <v>4</v>
      </c>
      <c r="J4916" s="26"/>
    </row>
    <row r="4917" spans="1:10">
      <c r="A4917" s="208">
        <v>38</v>
      </c>
      <c r="B4917" s="209" t="s">
        <v>11</v>
      </c>
      <c r="C4917" s="182">
        <f t="shared" ref="C4917" si="4751">SUM(C4918+C4920)</f>
        <v>500</v>
      </c>
      <c r="D4917" s="32">
        <v>500</v>
      </c>
      <c r="F4917" s="32">
        <f t="shared" ref="F4917:G4917" si="4752">SUM(F4918+F4920)</f>
        <v>0</v>
      </c>
      <c r="G4917" s="32">
        <f t="shared" si="4752"/>
        <v>0</v>
      </c>
      <c r="H4917" s="32">
        <f t="shared" ref="H4917" si="4753">SUM(H4918+H4920)</f>
        <v>0</v>
      </c>
      <c r="I4917" s="34">
        <v>2</v>
      </c>
      <c r="J4917" s="26"/>
    </row>
    <row r="4918" spans="1:10">
      <c r="A4918" s="210">
        <v>381</v>
      </c>
      <c r="B4918" s="211" t="s">
        <v>12</v>
      </c>
      <c r="C4918" s="30">
        <f t="shared" ref="C4918" si="4754">SUM(C4919)</f>
        <v>0</v>
      </c>
      <c r="D4918" s="30">
        <v>0</v>
      </c>
      <c r="F4918" s="30">
        <f t="shared" ref="F4918:H4918" si="4755">SUM(F4919)</f>
        <v>0</v>
      </c>
      <c r="G4918" s="30">
        <f t="shared" si="4755"/>
        <v>0</v>
      </c>
      <c r="H4918" s="30">
        <f t="shared" si="4755"/>
        <v>0</v>
      </c>
      <c r="I4918" s="34">
        <v>3</v>
      </c>
      <c r="J4918" s="26"/>
    </row>
    <row r="4919" spans="1:10">
      <c r="A4919" s="212">
        <v>3811</v>
      </c>
      <c r="B4919" s="216" t="s">
        <v>13</v>
      </c>
      <c r="C4919" s="29">
        <v>0</v>
      </c>
      <c r="D4919" s="175">
        <v>0</v>
      </c>
      <c r="F4919" s="175"/>
      <c r="G4919" s="175"/>
      <c r="H4919" s="175"/>
      <c r="I4919" s="34">
        <v>4</v>
      </c>
      <c r="J4919" s="26"/>
    </row>
    <row r="4920" spans="1:10">
      <c r="A4920" s="210">
        <v>383</v>
      </c>
      <c r="B4920" s="211" t="s">
        <v>121</v>
      </c>
      <c r="C4920" s="30">
        <f t="shared" ref="C4920" si="4756">SUM(C4921)</f>
        <v>500</v>
      </c>
      <c r="D4920" s="30">
        <v>500</v>
      </c>
      <c r="F4920" s="30">
        <f t="shared" ref="F4920:H4920" si="4757">SUM(F4921)</f>
        <v>0</v>
      </c>
      <c r="G4920" s="30">
        <f t="shared" si="4757"/>
        <v>0</v>
      </c>
      <c r="H4920" s="30">
        <f t="shared" si="4757"/>
        <v>0</v>
      </c>
      <c r="I4920" s="34">
        <v>3</v>
      </c>
      <c r="J4920" s="26"/>
    </row>
    <row r="4921" spans="1:10">
      <c r="A4921" s="212">
        <v>3835</v>
      </c>
      <c r="B4921" s="216" t="s">
        <v>124</v>
      </c>
      <c r="C4921" s="29">
        <v>500</v>
      </c>
      <c r="D4921" s="175">
        <v>500</v>
      </c>
      <c r="F4921" s="175"/>
      <c r="G4921" s="175"/>
      <c r="H4921" s="175"/>
      <c r="I4921" s="34">
        <v>4</v>
      </c>
      <c r="J4921" s="26"/>
    </row>
    <row r="4922" spans="1:10" ht="28.5">
      <c r="A4922" s="208">
        <v>41</v>
      </c>
      <c r="B4922" s="209" t="s">
        <v>70</v>
      </c>
      <c r="C4922" s="182">
        <f t="shared" ref="C4922:C4923" si="4758">SUM(C4923)</f>
        <v>1000</v>
      </c>
      <c r="D4922" s="32">
        <v>3000</v>
      </c>
      <c r="F4922" s="32">
        <f t="shared" ref="F4922:H4923" si="4759">SUM(F4923)</f>
        <v>0</v>
      </c>
      <c r="G4922" s="32">
        <f t="shared" si="4759"/>
        <v>0</v>
      </c>
      <c r="H4922" s="32">
        <f t="shared" si="4759"/>
        <v>0</v>
      </c>
      <c r="I4922" s="34">
        <v>2</v>
      </c>
      <c r="J4922" s="26"/>
    </row>
    <row r="4923" spans="1:10">
      <c r="A4923" s="210">
        <v>412</v>
      </c>
      <c r="B4923" s="211" t="s">
        <v>71</v>
      </c>
      <c r="C4923" s="30">
        <f t="shared" si="4758"/>
        <v>1000</v>
      </c>
      <c r="D4923" s="30">
        <v>3000</v>
      </c>
      <c r="F4923" s="30">
        <f t="shared" si="4759"/>
        <v>0</v>
      </c>
      <c r="G4923" s="30">
        <f t="shared" si="4759"/>
        <v>0</v>
      </c>
      <c r="H4923" s="30">
        <f t="shared" si="4759"/>
        <v>0</v>
      </c>
      <c r="I4923" s="34">
        <v>3</v>
      </c>
      <c r="J4923" s="26"/>
    </row>
    <row r="4924" spans="1:10">
      <c r="A4924" s="212">
        <v>4123</v>
      </c>
      <c r="B4924" s="216" t="s">
        <v>72</v>
      </c>
      <c r="C4924" s="29">
        <v>1000</v>
      </c>
      <c r="D4924" s="175">
        <v>3000</v>
      </c>
      <c r="F4924" s="175"/>
      <c r="G4924" s="175"/>
      <c r="H4924" s="175"/>
      <c r="I4924" s="34">
        <v>4</v>
      </c>
      <c r="J4924" s="26"/>
    </row>
    <row r="4925" spans="1:10" ht="28.5">
      <c r="A4925" s="208">
        <v>42</v>
      </c>
      <c r="B4925" s="209" t="s">
        <v>30</v>
      </c>
      <c r="C4925" s="182">
        <f t="shared" ref="C4925" si="4760">SUM(C4926+C4931+C4933)</f>
        <v>159499</v>
      </c>
      <c r="D4925" s="32">
        <v>89437</v>
      </c>
      <c r="F4925" s="32">
        <f t="shared" ref="F4925:G4925" si="4761">SUM(F4926+F4931+F4933)</f>
        <v>0</v>
      </c>
      <c r="G4925" s="32">
        <f t="shared" si="4761"/>
        <v>0</v>
      </c>
      <c r="H4925" s="32">
        <f t="shared" ref="H4925" si="4762">SUM(H4926+H4931+H4933)</f>
        <v>0</v>
      </c>
      <c r="I4925" s="34">
        <v>2</v>
      </c>
      <c r="J4925" s="26"/>
    </row>
    <row r="4926" spans="1:10">
      <c r="A4926" s="210">
        <v>422</v>
      </c>
      <c r="B4926" s="211" t="s">
        <v>57</v>
      </c>
      <c r="C4926" s="30">
        <f t="shared" ref="C4926" si="4763">SUM(C4927:C4930)</f>
        <v>126329</v>
      </c>
      <c r="D4926" s="30">
        <v>56329</v>
      </c>
      <c r="F4926" s="30">
        <f t="shared" ref="F4926:G4926" si="4764">SUM(F4927:F4930)</f>
        <v>0</v>
      </c>
      <c r="G4926" s="30">
        <f t="shared" si="4764"/>
        <v>0</v>
      </c>
      <c r="H4926" s="30">
        <f t="shared" ref="H4926" si="4765">SUM(H4927:H4930)</f>
        <v>0</v>
      </c>
      <c r="I4926" s="34">
        <v>3</v>
      </c>
      <c r="J4926" s="26"/>
    </row>
    <row r="4927" spans="1:10">
      <c r="A4927" s="212">
        <v>4221</v>
      </c>
      <c r="B4927" s="216" t="s">
        <v>65</v>
      </c>
      <c r="C4927" s="29">
        <v>40000</v>
      </c>
      <c r="D4927" s="175">
        <v>1000</v>
      </c>
      <c r="F4927" s="175"/>
      <c r="G4927" s="175"/>
      <c r="H4927" s="175"/>
      <c r="I4927" s="34">
        <v>4</v>
      </c>
      <c r="J4927" s="26"/>
    </row>
    <row r="4928" spans="1:10">
      <c r="A4928" s="212">
        <v>4222</v>
      </c>
      <c r="B4928" s="216" t="s">
        <v>73</v>
      </c>
      <c r="C4928" s="29">
        <v>15000</v>
      </c>
      <c r="D4928" s="175">
        <v>2830</v>
      </c>
      <c r="F4928" s="175"/>
      <c r="G4928" s="175"/>
      <c r="H4928" s="175"/>
      <c r="I4928" s="34">
        <v>4</v>
      </c>
      <c r="J4928" s="26"/>
    </row>
    <row r="4929" spans="1:10">
      <c r="A4929" s="212">
        <v>4223</v>
      </c>
      <c r="B4929" s="216" t="s">
        <v>86</v>
      </c>
      <c r="C4929" s="29">
        <v>0</v>
      </c>
      <c r="D4929" s="175">
        <v>0</v>
      </c>
      <c r="F4929" s="175"/>
      <c r="G4929" s="175"/>
      <c r="H4929" s="175"/>
      <c r="I4929" s="34">
        <v>4</v>
      </c>
      <c r="J4929" s="26"/>
    </row>
    <row r="4930" spans="1:10">
      <c r="A4930" s="212">
        <v>4224</v>
      </c>
      <c r="B4930" s="216" t="s">
        <v>58</v>
      </c>
      <c r="C4930" s="29">
        <v>71329</v>
      </c>
      <c r="D4930" s="175">
        <v>52499</v>
      </c>
      <c r="F4930" s="175"/>
      <c r="G4930" s="175"/>
      <c r="H4930" s="175"/>
      <c r="I4930" s="34">
        <v>4</v>
      </c>
      <c r="J4930" s="26"/>
    </row>
    <row r="4931" spans="1:10">
      <c r="A4931" s="210">
        <v>423</v>
      </c>
      <c r="B4931" s="211" t="s">
        <v>98</v>
      </c>
      <c r="C4931" s="30">
        <f t="shared" ref="C4931" si="4766">SUM(C4932)</f>
        <v>33170</v>
      </c>
      <c r="D4931" s="30">
        <v>33108</v>
      </c>
      <c r="F4931" s="30">
        <f t="shared" ref="F4931:H4931" si="4767">SUM(F4932)</f>
        <v>0</v>
      </c>
      <c r="G4931" s="30">
        <f t="shared" si="4767"/>
        <v>0</v>
      </c>
      <c r="H4931" s="30">
        <f t="shared" si="4767"/>
        <v>0</v>
      </c>
      <c r="I4931" s="34">
        <v>3</v>
      </c>
      <c r="J4931" s="26"/>
    </row>
    <row r="4932" spans="1:10">
      <c r="A4932" s="212">
        <v>4231</v>
      </c>
      <c r="B4932" s="216" t="s">
        <v>106</v>
      </c>
      <c r="C4932" s="29">
        <v>33170</v>
      </c>
      <c r="D4932" s="175">
        <v>33108</v>
      </c>
      <c r="F4932" s="175"/>
      <c r="G4932" s="175"/>
      <c r="H4932" s="175"/>
      <c r="I4932" s="34">
        <v>4</v>
      </c>
      <c r="J4932" s="26"/>
    </row>
    <row r="4933" spans="1:10">
      <c r="A4933" s="210">
        <v>426</v>
      </c>
      <c r="B4933" s="211" t="s">
        <v>31</v>
      </c>
      <c r="C4933" s="30">
        <f t="shared" ref="C4933" si="4768">SUM(C4934)</f>
        <v>0</v>
      </c>
      <c r="D4933" s="30">
        <v>0</v>
      </c>
      <c r="F4933" s="30">
        <f t="shared" ref="F4933:H4933" si="4769">SUM(F4934)</f>
        <v>0</v>
      </c>
      <c r="G4933" s="30">
        <f t="shared" si="4769"/>
        <v>0</v>
      </c>
      <c r="H4933" s="30">
        <f t="shared" si="4769"/>
        <v>0</v>
      </c>
      <c r="I4933" s="34">
        <v>3</v>
      </c>
      <c r="J4933" s="26"/>
    </row>
    <row r="4934" spans="1:10">
      <c r="A4934" s="212">
        <v>4262</v>
      </c>
      <c r="B4934" s="216" t="s">
        <v>32</v>
      </c>
      <c r="C4934" s="29"/>
      <c r="D4934" s="175">
        <v>0</v>
      </c>
      <c r="F4934" s="175"/>
      <c r="G4934" s="175"/>
      <c r="H4934" s="175"/>
      <c r="I4934" s="34">
        <v>4</v>
      </c>
      <c r="J4934" s="26"/>
    </row>
    <row r="4935" spans="1:10">
      <c r="A4935" s="206">
        <v>31</v>
      </c>
      <c r="B4935" s="207" t="s">
        <v>63</v>
      </c>
      <c r="C4935" s="31">
        <f t="shared" ref="C4935:C4937" si="4770">SUM(C4936)</f>
        <v>0</v>
      </c>
      <c r="D4935" s="31">
        <v>0</v>
      </c>
      <c r="F4935" s="31">
        <f t="shared" ref="F4935:H4937" si="4771">SUM(F4936)</f>
        <v>0</v>
      </c>
      <c r="G4935" s="31">
        <f t="shared" si="4771"/>
        <v>0</v>
      </c>
      <c r="H4935" s="31">
        <f t="shared" si="4771"/>
        <v>0</v>
      </c>
      <c r="I4935" s="34" t="s">
        <v>64</v>
      </c>
      <c r="J4935" s="26"/>
    </row>
    <row r="4936" spans="1:10">
      <c r="A4936" s="208">
        <v>32</v>
      </c>
      <c r="B4936" s="209" t="s">
        <v>16</v>
      </c>
      <c r="C4936" s="182">
        <f t="shared" si="4770"/>
        <v>0</v>
      </c>
      <c r="D4936" s="32">
        <v>0</v>
      </c>
      <c r="F4936" s="32">
        <f t="shared" si="4771"/>
        <v>0</v>
      </c>
      <c r="G4936" s="32">
        <f t="shared" si="4771"/>
        <v>0</v>
      </c>
      <c r="H4936" s="32">
        <f t="shared" si="4771"/>
        <v>0</v>
      </c>
      <c r="I4936" s="34">
        <v>2</v>
      </c>
      <c r="J4936" s="26"/>
    </row>
    <row r="4937" spans="1:10">
      <c r="A4937" s="210">
        <v>323</v>
      </c>
      <c r="B4937" s="211" t="s">
        <v>17</v>
      </c>
      <c r="C4937" s="30">
        <f t="shared" si="4770"/>
        <v>0</v>
      </c>
      <c r="D4937" s="30">
        <v>0</v>
      </c>
      <c r="F4937" s="30">
        <f t="shared" si="4771"/>
        <v>0</v>
      </c>
      <c r="G4937" s="30">
        <f t="shared" si="4771"/>
        <v>0</v>
      </c>
      <c r="H4937" s="30">
        <f t="shared" si="4771"/>
        <v>0</v>
      </c>
      <c r="I4937" s="34">
        <v>3</v>
      </c>
      <c r="J4937" s="26"/>
    </row>
    <row r="4938" spans="1:10">
      <c r="A4938" s="212">
        <v>3235</v>
      </c>
      <c r="B4938" s="216" t="s">
        <v>68</v>
      </c>
      <c r="C4938" s="29"/>
      <c r="D4938" s="175">
        <v>0</v>
      </c>
      <c r="F4938" s="175"/>
      <c r="G4938" s="175"/>
      <c r="H4938" s="175"/>
      <c r="I4938" s="34">
        <v>4</v>
      </c>
      <c r="J4938" s="26"/>
    </row>
    <row r="4939" spans="1:10">
      <c r="A4939" s="206">
        <v>51</v>
      </c>
      <c r="B4939" s="207" t="s">
        <v>25</v>
      </c>
      <c r="C4939" s="31">
        <f t="shared" ref="C4939:C4941" si="4772">SUM(C4940)</f>
        <v>0</v>
      </c>
      <c r="D4939" s="31">
        <v>0</v>
      </c>
      <c r="F4939" s="31">
        <f t="shared" ref="F4939:H4941" si="4773">SUM(F4940)</f>
        <v>0</v>
      </c>
      <c r="G4939" s="31">
        <f t="shared" si="4773"/>
        <v>0</v>
      </c>
      <c r="H4939" s="31">
        <f t="shared" si="4773"/>
        <v>0</v>
      </c>
      <c r="I4939" s="34" t="s">
        <v>26</v>
      </c>
      <c r="J4939" s="26"/>
    </row>
    <row r="4940" spans="1:10">
      <c r="A4940" s="208">
        <v>32</v>
      </c>
      <c r="B4940" s="209" t="s">
        <v>16</v>
      </c>
      <c r="C4940" s="182">
        <f t="shared" si="4772"/>
        <v>0</v>
      </c>
      <c r="D4940" s="32">
        <v>0</v>
      </c>
      <c r="F4940" s="32">
        <f t="shared" si="4773"/>
        <v>0</v>
      </c>
      <c r="G4940" s="32">
        <f t="shared" si="4773"/>
        <v>0</v>
      </c>
      <c r="H4940" s="32">
        <f t="shared" si="4773"/>
        <v>0</v>
      </c>
      <c r="I4940" s="34">
        <v>2</v>
      </c>
      <c r="J4940" s="26"/>
    </row>
    <row r="4941" spans="1:10">
      <c r="A4941" s="210">
        <v>321</v>
      </c>
      <c r="B4941" s="211" t="s">
        <v>27</v>
      </c>
      <c r="C4941" s="30">
        <f t="shared" si="4772"/>
        <v>0</v>
      </c>
      <c r="D4941" s="30">
        <v>0</v>
      </c>
      <c r="F4941" s="30">
        <f t="shared" si="4773"/>
        <v>0</v>
      </c>
      <c r="G4941" s="30">
        <f t="shared" si="4773"/>
        <v>0</v>
      </c>
      <c r="H4941" s="30">
        <f t="shared" si="4773"/>
        <v>0</v>
      </c>
      <c r="I4941" s="34">
        <v>3</v>
      </c>
      <c r="J4941" s="26"/>
    </row>
    <row r="4942" spans="1:10">
      <c r="A4942" s="212">
        <v>3211</v>
      </c>
      <c r="B4942" s="216" t="s">
        <v>28</v>
      </c>
      <c r="C4942" s="29"/>
      <c r="D4942" s="175">
        <v>0</v>
      </c>
      <c r="F4942" s="175"/>
      <c r="G4942" s="175"/>
      <c r="H4942" s="175"/>
      <c r="I4942" s="34">
        <v>4</v>
      </c>
      <c r="J4942" s="26"/>
    </row>
    <row r="4943" spans="1:10" ht="57">
      <c r="A4943" s="203" t="s">
        <v>298</v>
      </c>
      <c r="B4943" s="204" t="s">
        <v>299</v>
      </c>
      <c r="C4943" s="205">
        <f t="shared" ref="C4943" si="4774">SUM(C4944+C4966+C4981)</f>
        <v>0</v>
      </c>
      <c r="D4943" s="205">
        <v>0</v>
      </c>
      <c r="F4943" s="205">
        <f t="shared" ref="F4943:G4943" si="4775">SUM(F4944+F4966+F4981)</f>
        <v>0</v>
      </c>
      <c r="G4943" s="205">
        <f t="shared" si="4775"/>
        <v>0</v>
      </c>
      <c r="H4943" s="205">
        <f t="shared" ref="H4943" si="4776">SUM(H4944+H4966+H4981)</f>
        <v>0</v>
      </c>
      <c r="I4943" s="34" t="s">
        <v>8</v>
      </c>
      <c r="J4943" s="26"/>
    </row>
    <row r="4944" spans="1:10">
      <c r="A4944" s="206">
        <v>12</v>
      </c>
      <c r="B4944" s="207" t="s">
        <v>61</v>
      </c>
      <c r="C4944" s="31">
        <f t="shared" ref="C4944" si="4777">SUM(C4945+C4951+C4962)</f>
        <v>0</v>
      </c>
      <c r="D4944" s="31">
        <v>0</v>
      </c>
      <c r="F4944" s="31">
        <f t="shared" ref="F4944:G4944" si="4778">SUM(F4945+F4951+F4962)</f>
        <v>0</v>
      </c>
      <c r="G4944" s="31">
        <f t="shared" si="4778"/>
        <v>0</v>
      </c>
      <c r="H4944" s="31">
        <f t="shared" ref="H4944" si="4779">SUM(H4945+H4951+H4962)</f>
        <v>0</v>
      </c>
      <c r="I4944" s="34" t="s">
        <v>62</v>
      </c>
      <c r="J4944" s="26"/>
    </row>
    <row r="4945" spans="1:10">
      <c r="A4945" s="208">
        <v>31</v>
      </c>
      <c r="B4945" s="209" t="s">
        <v>44</v>
      </c>
      <c r="C4945" s="182">
        <f t="shared" ref="C4945" si="4780">SUM(C4946+C4948)</f>
        <v>0</v>
      </c>
      <c r="D4945" s="32">
        <v>0</v>
      </c>
      <c r="F4945" s="32">
        <f t="shared" ref="F4945:G4945" si="4781">SUM(F4946+F4948)</f>
        <v>0</v>
      </c>
      <c r="G4945" s="32">
        <f t="shared" si="4781"/>
        <v>0</v>
      </c>
      <c r="H4945" s="32">
        <f t="shared" ref="H4945" si="4782">SUM(H4946+H4948)</f>
        <v>0</v>
      </c>
      <c r="I4945" s="34">
        <v>2</v>
      </c>
      <c r="J4945" s="26"/>
    </row>
    <row r="4946" spans="1:10">
      <c r="A4946" s="210">
        <v>311</v>
      </c>
      <c r="B4946" s="211" t="s">
        <v>45</v>
      </c>
      <c r="C4946" s="30">
        <f t="shared" ref="C4946" si="4783">SUM(C4947)</f>
        <v>0</v>
      </c>
      <c r="D4946" s="30">
        <v>0</v>
      </c>
      <c r="F4946" s="30">
        <f t="shared" ref="F4946:H4946" si="4784">SUM(F4947)</f>
        <v>0</v>
      </c>
      <c r="G4946" s="30">
        <f t="shared" si="4784"/>
        <v>0</v>
      </c>
      <c r="H4946" s="30">
        <f t="shared" si="4784"/>
        <v>0</v>
      </c>
      <c r="I4946" s="34">
        <v>3</v>
      </c>
      <c r="J4946" s="26"/>
    </row>
    <row r="4947" spans="1:10">
      <c r="A4947" s="212">
        <v>3111</v>
      </c>
      <c r="B4947" s="216" t="s">
        <v>46</v>
      </c>
      <c r="C4947" s="29"/>
      <c r="D4947" s="175">
        <v>0</v>
      </c>
      <c r="F4947" s="175"/>
      <c r="G4947" s="175"/>
      <c r="H4947" s="175"/>
      <c r="I4947" s="34">
        <v>4</v>
      </c>
      <c r="J4947" s="26"/>
    </row>
    <row r="4948" spans="1:10">
      <c r="A4948" s="210">
        <v>313</v>
      </c>
      <c r="B4948" s="211" t="s">
        <v>48</v>
      </c>
      <c r="C4948" s="30">
        <f t="shared" ref="C4948" si="4785">SUM(C4949:C4950)</f>
        <v>0</v>
      </c>
      <c r="D4948" s="30">
        <v>0</v>
      </c>
      <c r="F4948" s="30">
        <f t="shared" ref="F4948:G4948" si="4786">SUM(F4949:F4950)</f>
        <v>0</v>
      </c>
      <c r="G4948" s="30">
        <f t="shared" si="4786"/>
        <v>0</v>
      </c>
      <c r="H4948" s="30">
        <f t="shared" ref="H4948" si="4787">SUM(H4949:H4950)</f>
        <v>0</v>
      </c>
      <c r="I4948" s="34">
        <v>3</v>
      </c>
      <c r="J4948" s="26"/>
    </row>
    <row r="4949" spans="1:10">
      <c r="A4949" s="212">
        <v>3132</v>
      </c>
      <c r="B4949" s="216" t="s">
        <v>49</v>
      </c>
      <c r="C4949" s="29"/>
      <c r="D4949" s="175">
        <v>0</v>
      </c>
      <c r="F4949" s="175"/>
      <c r="G4949" s="175"/>
      <c r="H4949" s="175"/>
      <c r="I4949" s="34">
        <v>4</v>
      </c>
      <c r="J4949" s="26"/>
    </row>
    <row r="4950" spans="1:10" ht="28.5">
      <c r="A4950" s="212">
        <v>3133</v>
      </c>
      <c r="B4950" s="216" t="s">
        <v>119</v>
      </c>
      <c r="C4950" s="29"/>
      <c r="D4950" s="175">
        <v>0</v>
      </c>
      <c r="F4950" s="175"/>
      <c r="G4950" s="175"/>
      <c r="H4950" s="175"/>
      <c r="I4950" s="34">
        <v>4</v>
      </c>
      <c r="J4950" s="26"/>
    </row>
    <row r="4951" spans="1:10">
      <c r="A4951" s="208">
        <v>32</v>
      </c>
      <c r="B4951" s="209" t="s">
        <v>16</v>
      </c>
      <c r="C4951" s="182">
        <f t="shared" ref="C4951" si="4788">SUM(C4952+C4955+C4957)</f>
        <v>0</v>
      </c>
      <c r="D4951" s="32">
        <v>0</v>
      </c>
      <c r="F4951" s="32">
        <f t="shared" ref="F4951:G4951" si="4789">SUM(F4952+F4955+F4957)</f>
        <v>0</v>
      </c>
      <c r="G4951" s="32">
        <f t="shared" si="4789"/>
        <v>0</v>
      </c>
      <c r="H4951" s="32">
        <f t="shared" ref="H4951" si="4790">SUM(H4952+H4955+H4957)</f>
        <v>0</v>
      </c>
      <c r="I4951" s="34">
        <v>2</v>
      </c>
      <c r="J4951" s="26"/>
    </row>
    <row r="4952" spans="1:10">
      <c r="A4952" s="210">
        <v>321</v>
      </c>
      <c r="B4952" s="211" t="s">
        <v>27</v>
      </c>
      <c r="C4952" s="30">
        <f t="shared" ref="C4952" si="4791">SUM(C4953:C4954)</f>
        <v>0</v>
      </c>
      <c r="D4952" s="30">
        <v>0</v>
      </c>
      <c r="F4952" s="30">
        <f t="shared" ref="F4952:G4952" si="4792">SUM(F4953:F4954)</f>
        <v>0</v>
      </c>
      <c r="G4952" s="30">
        <f t="shared" si="4792"/>
        <v>0</v>
      </c>
      <c r="H4952" s="30">
        <f t="shared" ref="H4952" si="4793">SUM(H4953:H4954)</f>
        <v>0</v>
      </c>
      <c r="I4952" s="34">
        <v>3</v>
      </c>
      <c r="J4952" s="26"/>
    </row>
    <row r="4953" spans="1:10">
      <c r="A4953" s="212">
        <v>3211</v>
      </c>
      <c r="B4953" s="216" t="s">
        <v>28</v>
      </c>
      <c r="C4953" s="29"/>
      <c r="D4953" s="175">
        <v>0</v>
      </c>
      <c r="F4953" s="175"/>
      <c r="G4953" s="175"/>
      <c r="H4953" s="175"/>
      <c r="I4953" s="34">
        <v>4</v>
      </c>
      <c r="J4953" s="26"/>
    </row>
    <row r="4954" spans="1:10" ht="28.5">
      <c r="A4954" s="212">
        <v>3212</v>
      </c>
      <c r="B4954" s="216" t="s">
        <v>50</v>
      </c>
      <c r="C4954" s="29"/>
      <c r="D4954" s="175">
        <v>0</v>
      </c>
      <c r="F4954" s="175"/>
      <c r="G4954" s="175"/>
      <c r="H4954" s="175"/>
      <c r="I4954" s="34">
        <v>4</v>
      </c>
      <c r="J4954" s="26"/>
    </row>
    <row r="4955" spans="1:10">
      <c r="A4955" s="210">
        <v>322</v>
      </c>
      <c r="B4955" s="211" t="s">
        <v>42</v>
      </c>
      <c r="C4955" s="30">
        <f t="shared" ref="C4955" si="4794">SUM(C4956)</f>
        <v>0</v>
      </c>
      <c r="D4955" s="30">
        <v>0</v>
      </c>
      <c r="F4955" s="30">
        <f t="shared" ref="F4955:H4955" si="4795">SUM(F4956)</f>
        <v>0</v>
      </c>
      <c r="G4955" s="30">
        <f t="shared" si="4795"/>
        <v>0</v>
      </c>
      <c r="H4955" s="30">
        <f t="shared" si="4795"/>
        <v>0</v>
      </c>
      <c r="I4955" s="34">
        <v>3</v>
      </c>
      <c r="J4955" s="26"/>
    </row>
    <row r="4956" spans="1:10">
      <c r="A4956" s="212">
        <v>3221</v>
      </c>
      <c r="B4956" s="216" t="s">
        <v>43</v>
      </c>
      <c r="C4956" s="29"/>
      <c r="D4956" s="175">
        <v>0</v>
      </c>
      <c r="F4956" s="175"/>
      <c r="G4956" s="175"/>
      <c r="H4956" s="175"/>
      <c r="I4956" s="34">
        <v>4</v>
      </c>
      <c r="J4956" s="26"/>
    </row>
    <row r="4957" spans="1:10">
      <c r="A4957" s="210">
        <v>323</v>
      </c>
      <c r="B4957" s="211" t="s">
        <v>17</v>
      </c>
      <c r="C4957" s="30">
        <f t="shared" ref="C4957" si="4796">SUM(C4958:C4961)</f>
        <v>0</v>
      </c>
      <c r="D4957" s="30">
        <v>0</v>
      </c>
      <c r="F4957" s="30">
        <f t="shared" ref="F4957:G4957" si="4797">SUM(F4958:F4961)</f>
        <v>0</v>
      </c>
      <c r="G4957" s="30">
        <f t="shared" si="4797"/>
        <v>0</v>
      </c>
      <c r="H4957" s="30">
        <f t="shared" ref="H4957" si="4798">SUM(H4958:H4961)</f>
        <v>0</v>
      </c>
      <c r="I4957" s="34">
        <v>3</v>
      </c>
      <c r="J4957" s="26"/>
    </row>
    <row r="4958" spans="1:10">
      <c r="A4958" s="212">
        <v>3233</v>
      </c>
      <c r="B4958" s="216" t="s">
        <v>19</v>
      </c>
      <c r="C4958" s="29"/>
      <c r="D4958" s="175">
        <v>0</v>
      </c>
      <c r="F4958" s="175"/>
      <c r="G4958" s="175"/>
      <c r="H4958" s="175"/>
      <c r="I4958" s="34">
        <v>4</v>
      </c>
      <c r="J4958" s="26"/>
    </row>
    <row r="4959" spans="1:10">
      <c r="A4959" s="212">
        <v>3235</v>
      </c>
      <c r="B4959" s="216" t="s">
        <v>68</v>
      </c>
      <c r="C4959" s="29"/>
      <c r="D4959" s="175">
        <v>0</v>
      </c>
      <c r="F4959" s="175"/>
      <c r="G4959" s="175"/>
      <c r="H4959" s="175"/>
      <c r="I4959" s="34">
        <v>4</v>
      </c>
      <c r="J4959" s="26"/>
    </row>
    <row r="4960" spans="1:10">
      <c r="A4960" s="212">
        <v>3237</v>
      </c>
      <c r="B4960" s="216" t="s">
        <v>20</v>
      </c>
      <c r="C4960" s="29"/>
      <c r="D4960" s="175">
        <v>0</v>
      </c>
      <c r="F4960" s="175"/>
      <c r="G4960" s="175"/>
      <c r="H4960" s="175"/>
      <c r="I4960" s="34">
        <v>4</v>
      </c>
      <c r="J4960" s="26"/>
    </row>
    <row r="4961" spans="1:10">
      <c r="A4961" s="212">
        <v>3239</v>
      </c>
      <c r="B4961" s="216" t="s">
        <v>21</v>
      </c>
      <c r="C4961" s="29"/>
      <c r="D4961" s="175">
        <v>0</v>
      </c>
      <c r="F4961" s="175"/>
      <c r="G4961" s="175"/>
      <c r="H4961" s="175"/>
      <c r="I4961" s="34">
        <v>4</v>
      </c>
      <c r="J4961" s="26"/>
    </row>
    <row r="4962" spans="1:10" ht="28.5">
      <c r="A4962" s="208">
        <v>42</v>
      </c>
      <c r="B4962" s="209" t="s">
        <v>30</v>
      </c>
      <c r="C4962" s="182">
        <f t="shared" ref="C4962" si="4799">SUM(C4963)</f>
        <v>0</v>
      </c>
      <c r="D4962" s="32">
        <v>0</v>
      </c>
      <c r="F4962" s="32">
        <f t="shared" ref="F4962:H4962" si="4800">SUM(F4963)</f>
        <v>0</v>
      </c>
      <c r="G4962" s="32">
        <f t="shared" si="4800"/>
        <v>0</v>
      </c>
      <c r="H4962" s="32">
        <f t="shared" si="4800"/>
        <v>0</v>
      </c>
      <c r="I4962" s="34">
        <v>2</v>
      </c>
      <c r="J4962" s="26"/>
    </row>
    <row r="4963" spans="1:10">
      <c r="A4963" s="210">
        <v>422</v>
      </c>
      <c r="B4963" s="211" t="s">
        <v>57</v>
      </c>
      <c r="C4963" s="30">
        <f t="shared" ref="C4963" si="4801">SUM(C4964:C4965)</f>
        <v>0</v>
      </c>
      <c r="D4963" s="30">
        <v>0</v>
      </c>
      <c r="F4963" s="30">
        <f t="shared" ref="F4963:G4963" si="4802">SUM(F4964:F4965)</f>
        <v>0</v>
      </c>
      <c r="G4963" s="30">
        <f t="shared" si="4802"/>
        <v>0</v>
      </c>
      <c r="H4963" s="30">
        <f t="shared" ref="H4963" si="4803">SUM(H4964:H4965)</f>
        <v>0</v>
      </c>
      <c r="I4963" s="34">
        <v>3</v>
      </c>
      <c r="J4963" s="26"/>
    </row>
    <row r="4964" spans="1:10">
      <c r="A4964" s="212">
        <v>4221</v>
      </c>
      <c r="B4964" s="216" t="s">
        <v>65</v>
      </c>
      <c r="C4964" s="29"/>
      <c r="D4964" s="175">
        <v>0</v>
      </c>
      <c r="F4964" s="175"/>
      <c r="G4964" s="175"/>
      <c r="H4964" s="175"/>
      <c r="I4964" s="34">
        <v>4</v>
      </c>
      <c r="J4964" s="26"/>
    </row>
    <row r="4965" spans="1:10">
      <c r="A4965" s="212">
        <v>4224</v>
      </c>
      <c r="B4965" s="216" t="s">
        <v>58</v>
      </c>
      <c r="C4965" s="29"/>
      <c r="D4965" s="175">
        <v>0</v>
      </c>
      <c r="F4965" s="175"/>
      <c r="G4965" s="175"/>
      <c r="H4965" s="175"/>
      <c r="I4965" s="34">
        <v>4</v>
      </c>
      <c r="J4965" s="26"/>
    </row>
    <row r="4966" spans="1:10">
      <c r="A4966" s="206">
        <v>51</v>
      </c>
      <c r="B4966" s="207" t="s">
        <v>25</v>
      </c>
      <c r="C4966" s="31">
        <f t="shared" ref="C4966" si="4804">SUM(C4967+C4973)</f>
        <v>0</v>
      </c>
      <c r="D4966" s="31">
        <v>0</v>
      </c>
      <c r="F4966" s="31">
        <f t="shared" ref="F4966:G4966" si="4805">SUM(F4967+F4973)</f>
        <v>0</v>
      </c>
      <c r="G4966" s="31">
        <f t="shared" si="4805"/>
        <v>0</v>
      </c>
      <c r="H4966" s="31">
        <f t="shared" ref="H4966" si="4806">SUM(H4967+H4973)</f>
        <v>0</v>
      </c>
      <c r="I4966" s="34" t="s">
        <v>26</v>
      </c>
      <c r="J4966" s="26"/>
    </row>
    <row r="4967" spans="1:10">
      <c r="A4967" s="208">
        <v>31</v>
      </c>
      <c r="B4967" s="209" t="s">
        <v>44</v>
      </c>
      <c r="C4967" s="182">
        <f t="shared" ref="C4967" si="4807">SUM(C4968+C4970)</f>
        <v>0</v>
      </c>
      <c r="D4967" s="32">
        <v>0</v>
      </c>
      <c r="F4967" s="32">
        <f t="shared" ref="F4967:G4967" si="4808">SUM(F4968+F4970)</f>
        <v>0</v>
      </c>
      <c r="G4967" s="32">
        <f t="shared" si="4808"/>
        <v>0</v>
      </c>
      <c r="H4967" s="32">
        <f t="shared" ref="H4967" si="4809">SUM(H4968+H4970)</f>
        <v>0</v>
      </c>
      <c r="I4967" s="34">
        <v>2</v>
      </c>
      <c r="J4967" s="26"/>
    </row>
    <row r="4968" spans="1:10">
      <c r="A4968" s="210">
        <v>311</v>
      </c>
      <c r="B4968" s="211" t="s">
        <v>45</v>
      </c>
      <c r="C4968" s="30">
        <f t="shared" ref="C4968" si="4810">SUM(C4969)</f>
        <v>0</v>
      </c>
      <c r="D4968" s="30">
        <v>0</v>
      </c>
      <c r="F4968" s="30">
        <f t="shared" ref="F4968:H4968" si="4811">SUM(F4969)</f>
        <v>0</v>
      </c>
      <c r="G4968" s="30">
        <f t="shared" si="4811"/>
        <v>0</v>
      </c>
      <c r="H4968" s="30">
        <f t="shared" si="4811"/>
        <v>0</v>
      </c>
      <c r="I4968" s="34">
        <v>3</v>
      </c>
      <c r="J4968" s="26"/>
    </row>
    <row r="4969" spans="1:10">
      <c r="A4969" s="212">
        <v>3111</v>
      </c>
      <c r="B4969" s="216" t="s">
        <v>46</v>
      </c>
      <c r="C4969" s="29"/>
      <c r="D4969" s="175">
        <v>0</v>
      </c>
      <c r="F4969" s="175"/>
      <c r="G4969" s="175"/>
      <c r="H4969" s="175"/>
      <c r="I4969" s="34">
        <v>4</v>
      </c>
      <c r="J4969" s="26"/>
    </row>
    <row r="4970" spans="1:10">
      <c r="A4970" s="210">
        <v>313</v>
      </c>
      <c r="B4970" s="211" t="s">
        <v>48</v>
      </c>
      <c r="C4970" s="30">
        <f t="shared" ref="C4970" si="4812">SUM(C4971:C4972)</f>
        <v>0</v>
      </c>
      <c r="D4970" s="30">
        <v>0</v>
      </c>
      <c r="F4970" s="30">
        <f t="shared" ref="F4970:G4970" si="4813">SUM(F4971:F4972)</f>
        <v>0</v>
      </c>
      <c r="G4970" s="30">
        <f t="shared" si="4813"/>
        <v>0</v>
      </c>
      <c r="H4970" s="30">
        <f t="shared" ref="H4970" si="4814">SUM(H4971:H4972)</f>
        <v>0</v>
      </c>
      <c r="I4970" s="34">
        <v>3</v>
      </c>
      <c r="J4970" s="26"/>
    </row>
    <row r="4971" spans="1:10">
      <c r="A4971" s="212">
        <v>3132</v>
      </c>
      <c r="B4971" s="216" t="s">
        <v>49</v>
      </c>
      <c r="C4971" s="29"/>
      <c r="D4971" s="175">
        <v>0</v>
      </c>
      <c r="F4971" s="175"/>
      <c r="G4971" s="175"/>
      <c r="H4971" s="175"/>
      <c r="I4971" s="34">
        <v>4</v>
      </c>
      <c r="J4971" s="26"/>
    </row>
    <row r="4972" spans="1:10" ht="28.5">
      <c r="A4972" s="212">
        <v>3133</v>
      </c>
      <c r="B4972" s="216" t="s">
        <v>119</v>
      </c>
      <c r="C4972" s="29"/>
      <c r="D4972" s="175">
        <v>0</v>
      </c>
      <c r="F4972" s="175"/>
      <c r="G4972" s="175"/>
      <c r="H4972" s="175"/>
      <c r="I4972" s="34">
        <v>4</v>
      </c>
      <c r="J4972" s="26"/>
    </row>
    <row r="4973" spans="1:10">
      <c r="A4973" s="208">
        <v>32</v>
      </c>
      <c r="B4973" s="209" t="s">
        <v>16</v>
      </c>
      <c r="C4973" s="182">
        <f t="shared" ref="C4973" si="4815">SUM(C4974+C4977)</f>
        <v>0</v>
      </c>
      <c r="D4973" s="32">
        <v>0</v>
      </c>
      <c r="F4973" s="32">
        <f t="shared" ref="F4973:G4973" si="4816">SUM(F4974+F4977)</f>
        <v>0</v>
      </c>
      <c r="G4973" s="32">
        <f t="shared" si="4816"/>
        <v>0</v>
      </c>
      <c r="H4973" s="32">
        <f t="shared" ref="H4973" si="4817">SUM(H4974+H4977)</f>
        <v>0</v>
      </c>
      <c r="I4973" s="34">
        <v>2</v>
      </c>
      <c r="J4973" s="26"/>
    </row>
    <row r="4974" spans="1:10">
      <c r="A4974" s="210">
        <v>321</v>
      </c>
      <c r="B4974" s="211" t="s">
        <v>27</v>
      </c>
      <c r="C4974" s="30">
        <f t="shared" ref="C4974" si="4818">SUM(C4975:C4976)</f>
        <v>0</v>
      </c>
      <c r="D4974" s="30">
        <v>0</v>
      </c>
      <c r="F4974" s="30">
        <f t="shared" ref="F4974:G4974" si="4819">SUM(F4975:F4976)</f>
        <v>0</v>
      </c>
      <c r="G4974" s="30">
        <f t="shared" si="4819"/>
        <v>0</v>
      </c>
      <c r="H4974" s="30">
        <f t="shared" ref="H4974" si="4820">SUM(H4975:H4976)</f>
        <v>0</v>
      </c>
      <c r="I4974" s="34">
        <v>3</v>
      </c>
      <c r="J4974" s="26"/>
    </row>
    <row r="4975" spans="1:10">
      <c r="A4975" s="212">
        <v>3211</v>
      </c>
      <c r="B4975" s="216" t="s">
        <v>28</v>
      </c>
      <c r="C4975" s="29"/>
      <c r="D4975" s="175">
        <v>0</v>
      </c>
      <c r="F4975" s="175"/>
      <c r="G4975" s="175"/>
      <c r="H4975" s="175"/>
      <c r="I4975" s="34">
        <v>4</v>
      </c>
      <c r="J4975" s="26"/>
    </row>
    <row r="4976" spans="1:10" ht="28.5">
      <c r="A4976" s="212">
        <v>3212</v>
      </c>
      <c r="B4976" s="216" t="s">
        <v>50</v>
      </c>
      <c r="C4976" s="29"/>
      <c r="D4976" s="175">
        <v>0</v>
      </c>
      <c r="F4976" s="175"/>
      <c r="G4976" s="175"/>
      <c r="H4976" s="175"/>
      <c r="I4976" s="34">
        <v>4</v>
      </c>
      <c r="J4976" s="26"/>
    </row>
    <row r="4977" spans="1:10">
      <c r="A4977" s="210">
        <v>323</v>
      </c>
      <c r="B4977" s="211" t="s">
        <v>17</v>
      </c>
      <c r="C4977" s="30">
        <f t="shared" ref="C4977" si="4821">SUM(C4978:C4980)</f>
        <v>0</v>
      </c>
      <c r="D4977" s="30">
        <v>0</v>
      </c>
      <c r="F4977" s="30">
        <f t="shared" ref="F4977:G4977" si="4822">SUM(F4978:F4980)</f>
        <v>0</v>
      </c>
      <c r="G4977" s="30">
        <f t="shared" si="4822"/>
        <v>0</v>
      </c>
      <c r="H4977" s="30">
        <f t="shared" ref="H4977" si="4823">SUM(H4978:H4980)</f>
        <v>0</v>
      </c>
      <c r="I4977" s="34">
        <v>3</v>
      </c>
      <c r="J4977" s="26"/>
    </row>
    <row r="4978" spans="1:10">
      <c r="A4978" s="212">
        <v>3233</v>
      </c>
      <c r="B4978" s="216" t="s">
        <v>19</v>
      </c>
      <c r="C4978" s="29"/>
      <c r="D4978" s="175">
        <v>0</v>
      </c>
      <c r="F4978" s="175"/>
      <c r="G4978" s="175"/>
      <c r="H4978" s="175"/>
      <c r="I4978" s="34">
        <v>4</v>
      </c>
      <c r="J4978" s="26"/>
    </row>
    <row r="4979" spans="1:10">
      <c r="A4979" s="212">
        <v>3237</v>
      </c>
      <c r="B4979" s="216" t="s">
        <v>20</v>
      </c>
      <c r="C4979" s="29"/>
      <c r="D4979" s="175">
        <v>0</v>
      </c>
      <c r="F4979" s="175"/>
      <c r="G4979" s="175"/>
      <c r="H4979" s="175"/>
      <c r="I4979" s="34">
        <v>4</v>
      </c>
      <c r="J4979" s="26"/>
    </row>
    <row r="4980" spans="1:10">
      <c r="A4980" s="212">
        <v>3239</v>
      </c>
      <c r="B4980" s="216" t="s">
        <v>21</v>
      </c>
      <c r="C4980" s="29"/>
      <c r="D4980" s="175">
        <v>0</v>
      </c>
      <c r="F4980" s="175"/>
      <c r="G4980" s="175"/>
      <c r="H4980" s="175"/>
      <c r="I4980" s="34">
        <v>4</v>
      </c>
      <c r="J4980" s="26"/>
    </row>
    <row r="4981" spans="1:10">
      <c r="A4981" s="206">
        <v>559</v>
      </c>
      <c r="B4981" s="207" t="s">
        <v>221</v>
      </c>
      <c r="C4981" s="31">
        <f t="shared" ref="C4981" si="4824">SUM(C4982+C4987+C4996)</f>
        <v>0</v>
      </c>
      <c r="D4981" s="31">
        <v>0</v>
      </c>
      <c r="F4981" s="31">
        <f t="shared" ref="F4981:G4981" si="4825">SUM(F4982+F4987+F4996)</f>
        <v>0</v>
      </c>
      <c r="G4981" s="31">
        <f t="shared" si="4825"/>
        <v>0</v>
      </c>
      <c r="H4981" s="31">
        <f t="shared" ref="H4981" si="4826">SUM(H4982+H4987+H4996)</f>
        <v>0</v>
      </c>
      <c r="I4981" s="34" t="s">
        <v>33</v>
      </c>
      <c r="J4981" s="26"/>
    </row>
    <row r="4982" spans="1:10">
      <c r="A4982" s="208">
        <v>31</v>
      </c>
      <c r="B4982" s="209" t="s">
        <v>44</v>
      </c>
      <c r="C4982" s="182">
        <f t="shared" ref="C4982" si="4827">SUM(C4983+C4985)</f>
        <v>0</v>
      </c>
      <c r="D4982" s="32">
        <v>0</v>
      </c>
      <c r="F4982" s="32">
        <f t="shared" ref="F4982:G4982" si="4828">SUM(F4983+F4985)</f>
        <v>0</v>
      </c>
      <c r="G4982" s="32">
        <f t="shared" si="4828"/>
        <v>0</v>
      </c>
      <c r="H4982" s="32">
        <f t="shared" ref="H4982" si="4829">SUM(H4983+H4985)</f>
        <v>0</v>
      </c>
      <c r="I4982" s="34">
        <v>2</v>
      </c>
      <c r="J4982" s="26"/>
    </row>
    <row r="4983" spans="1:10">
      <c r="A4983" s="210">
        <v>311</v>
      </c>
      <c r="B4983" s="211" t="s">
        <v>45</v>
      </c>
      <c r="C4983" s="30">
        <f t="shared" ref="C4983" si="4830">SUM(C4984)</f>
        <v>0</v>
      </c>
      <c r="D4983" s="30">
        <v>0</v>
      </c>
      <c r="F4983" s="30">
        <f t="shared" ref="F4983:H4983" si="4831">SUM(F4984)</f>
        <v>0</v>
      </c>
      <c r="G4983" s="30">
        <f t="shared" si="4831"/>
        <v>0</v>
      </c>
      <c r="H4983" s="30">
        <f t="shared" si="4831"/>
        <v>0</v>
      </c>
      <c r="I4983" s="34">
        <v>3</v>
      </c>
      <c r="J4983" s="26"/>
    </row>
    <row r="4984" spans="1:10">
      <c r="A4984" s="212">
        <v>3111</v>
      </c>
      <c r="B4984" s="216" t="s">
        <v>46</v>
      </c>
      <c r="C4984" s="29"/>
      <c r="D4984" s="175">
        <v>0</v>
      </c>
      <c r="F4984" s="175"/>
      <c r="G4984" s="175"/>
      <c r="H4984" s="175"/>
      <c r="I4984" s="34">
        <v>4</v>
      </c>
      <c r="J4984" s="26"/>
    </row>
    <row r="4985" spans="1:10">
      <c r="A4985" s="210">
        <v>313</v>
      </c>
      <c r="B4985" s="211" t="s">
        <v>48</v>
      </c>
      <c r="C4985" s="30">
        <f t="shared" ref="C4985" si="4832">SUM(C4986)</f>
        <v>0</v>
      </c>
      <c r="D4985" s="30">
        <v>0</v>
      </c>
      <c r="F4985" s="30">
        <f t="shared" ref="F4985:H4985" si="4833">SUM(F4986)</f>
        <v>0</v>
      </c>
      <c r="G4985" s="30">
        <f t="shared" si="4833"/>
        <v>0</v>
      </c>
      <c r="H4985" s="30">
        <f t="shared" si="4833"/>
        <v>0</v>
      </c>
      <c r="I4985" s="34">
        <v>3</v>
      </c>
      <c r="J4985" s="26"/>
    </row>
    <row r="4986" spans="1:10">
      <c r="A4986" s="212">
        <v>3132</v>
      </c>
      <c r="B4986" s="216" t="s">
        <v>49</v>
      </c>
      <c r="C4986" s="29"/>
      <c r="D4986" s="175">
        <v>0</v>
      </c>
      <c r="F4986" s="175"/>
      <c r="G4986" s="175"/>
      <c r="H4986" s="175"/>
      <c r="I4986" s="34">
        <v>4</v>
      </c>
      <c r="J4986" s="26"/>
    </row>
    <row r="4987" spans="1:10">
      <c r="A4987" s="208">
        <v>32</v>
      </c>
      <c r="B4987" s="209" t="s">
        <v>16</v>
      </c>
      <c r="C4987" s="182">
        <f t="shared" ref="C4987" si="4834">SUM(C4988+C4991+C4993)</f>
        <v>0</v>
      </c>
      <c r="D4987" s="32">
        <v>0</v>
      </c>
      <c r="F4987" s="32">
        <f t="shared" ref="F4987:G4987" si="4835">SUM(F4988+F4991+F4993)</f>
        <v>0</v>
      </c>
      <c r="G4987" s="32">
        <f t="shared" si="4835"/>
        <v>0</v>
      </c>
      <c r="H4987" s="32">
        <f t="shared" ref="H4987" si="4836">SUM(H4988+H4991+H4993)</f>
        <v>0</v>
      </c>
      <c r="I4987" s="34">
        <v>2</v>
      </c>
      <c r="J4987" s="26"/>
    </row>
    <row r="4988" spans="1:10">
      <c r="A4988" s="210">
        <v>321</v>
      </c>
      <c r="B4988" s="211" t="s">
        <v>27</v>
      </c>
      <c r="C4988" s="30">
        <f t="shared" ref="C4988" si="4837">SUM(C4989:C4990)</f>
        <v>0</v>
      </c>
      <c r="D4988" s="30">
        <v>0</v>
      </c>
      <c r="F4988" s="30">
        <f t="shared" ref="F4988:G4988" si="4838">SUM(F4989:F4990)</f>
        <v>0</v>
      </c>
      <c r="G4988" s="30">
        <f t="shared" si="4838"/>
        <v>0</v>
      </c>
      <c r="H4988" s="30">
        <f t="shared" ref="H4988" si="4839">SUM(H4989:H4990)</f>
        <v>0</v>
      </c>
      <c r="I4988" s="34">
        <v>3</v>
      </c>
      <c r="J4988" s="26"/>
    </row>
    <row r="4989" spans="1:10">
      <c r="A4989" s="212">
        <v>3211</v>
      </c>
      <c r="B4989" s="216" t="s">
        <v>28</v>
      </c>
      <c r="C4989" s="29"/>
      <c r="D4989" s="175">
        <v>0</v>
      </c>
      <c r="F4989" s="175"/>
      <c r="G4989" s="175"/>
      <c r="H4989" s="175"/>
      <c r="I4989" s="34">
        <v>4</v>
      </c>
      <c r="J4989" s="26"/>
    </row>
    <row r="4990" spans="1:10" ht="28.5">
      <c r="A4990" s="212">
        <v>3212</v>
      </c>
      <c r="B4990" s="216" t="s">
        <v>50</v>
      </c>
      <c r="C4990" s="29"/>
      <c r="D4990" s="175">
        <v>0</v>
      </c>
      <c r="F4990" s="175"/>
      <c r="G4990" s="175"/>
      <c r="H4990" s="175"/>
      <c r="I4990" s="34">
        <v>4</v>
      </c>
      <c r="J4990" s="26"/>
    </row>
    <row r="4991" spans="1:10">
      <c r="A4991" s="210">
        <v>322</v>
      </c>
      <c r="B4991" s="211" t="s">
        <v>42</v>
      </c>
      <c r="C4991" s="30">
        <f t="shared" ref="C4991" si="4840">SUM(C4992)</f>
        <v>0</v>
      </c>
      <c r="D4991" s="30">
        <v>0</v>
      </c>
      <c r="F4991" s="30">
        <f t="shared" ref="F4991:H4991" si="4841">SUM(F4992)</f>
        <v>0</v>
      </c>
      <c r="G4991" s="30">
        <f t="shared" si="4841"/>
        <v>0</v>
      </c>
      <c r="H4991" s="30">
        <f t="shared" si="4841"/>
        <v>0</v>
      </c>
      <c r="I4991" s="34">
        <v>3</v>
      </c>
      <c r="J4991" s="26"/>
    </row>
    <row r="4992" spans="1:10">
      <c r="A4992" s="212">
        <v>3221</v>
      </c>
      <c r="B4992" s="216" t="s">
        <v>43</v>
      </c>
      <c r="C4992" s="29"/>
      <c r="D4992" s="175">
        <v>0</v>
      </c>
      <c r="F4992" s="175"/>
      <c r="G4992" s="175"/>
      <c r="H4992" s="175"/>
      <c r="I4992" s="34">
        <v>4</v>
      </c>
      <c r="J4992" s="26"/>
    </row>
    <row r="4993" spans="1:10">
      <c r="A4993" s="210">
        <v>323</v>
      </c>
      <c r="B4993" s="211" t="s">
        <v>17</v>
      </c>
      <c r="C4993" s="30">
        <f t="shared" ref="C4993" si="4842">SUM(C4994:C4995)</f>
        <v>0</v>
      </c>
      <c r="D4993" s="30">
        <v>0</v>
      </c>
      <c r="F4993" s="30">
        <f t="shared" ref="F4993:G4993" si="4843">SUM(F4994:F4995)</f>
        <v>0</v>
      </c>
      <c r="G4993" s="30">
        <f t="shared" si="4843"/>
        <v>0</v>
      </c>
      <c r="H4993" s="30">
        <f t="shared" ref="H4993" si="4844">SUM(H4994:H4995)</f>
        <v>0</v>
      </c>
      <c r="I4993" s="34">
        <v>3</v>
      </c>
      <c r="J4993" s="26"/>
    </row>
    <row r="4994" spans="1:10">
      <c r="A4994" s="212">
        <v>3235</v>
      </c>
      <c r="B4994" s="216" t="s">
        <v>68</v>
      </c>
      <c r="C4994" s="29"/>
      <c r="D4994" s="175">
        <v>0</v>
      </c>
      <c r="F4994" s="175"/>
      <c r="G4994" s="175"/>
      <c r="H4994" s="175"/>
      <c r="I4994" s="34">
        <v>4</v>
      </c>
      <c r="J4994" s="26"/>
    </row>
    <row r="4995" spans="1:10">
      <c r="A4995" s="212">
        <v>3239</v>
      </c>
      <c r="B4995" s="216" t="s">
        <v>21</v>
      </c>
      <c r="C4995" s="29"/>
      <c r="D4995" s="175">
        <v>0</v>
      </c>
      <c r="F4995" s="175"/>
      <c r="G4995" s="175"/>
      <c r="H4995" s="175"/>
      <c r="I4995" s="34">
        <v>4</v>
      </c>
      <c r="J4995" s="26"/>
    </row>
    <row r="4996" spans="1:10" ht="28.5">
      <c r="A4996" s="208">
        <v>42</v>
      </c>
      <c r="B4996" s="209" t="s">
        <v>30</v>
      </c>
      <c r="C4996" s="182">
        <f t="shared" ref="C4996" si="4845">SUM(C4997)</f>
        <v>0</v>
      </c>
      <c r="D4996" s="32">
        <v>0</v>
      </c>
      <c r="F4996" s="32">
        <f t="shared" ref="F4996:H4996" si="4846">SUM(F4997)</f>
        <v>0</v>
      </c>
      <c r="G4996" s="32">
        <f t="shared" si="4846"/>
        <v>0</v>
      </c>
      <c r="H4996" s="32">
        <f t="shared" si="4846"/>
        <v>0</v>
      </c>
      <c r="I4996" s="34">
        <v>2</v>
      </c>
      <c r="J4996" s="26"/>
    </row>
    <row r="4997" spans="1:10">
      <c r="A4997" s="210">
        <v>422</v>
      </c>
      <c r="B4997" s="211" t="s">
        <v>57</v>
      </c>
      <c r="C4997" s="30">
        <f t="shared" ref="C4997" si="4847">SUM(C4998:C4999)</f>
        <v>0</v>
      </c>
      <c r="D4997" s="30">
        <v>0</v>
      </c>
      <c r="F4997" s="30">
        <f t="shared" ref="F4997:G4997" si="4848">SUM(F4998:F4999)</f>
        <v>0</v>
      </c>
      <c r="G4997" s="30">
        <f t="shared" si="4848"/>
        <v>0</v>
      </c>
      <c r="H4997" s="30">
        <f t="shared" ref="H4997" si="4849">SUM(H4998:H4999)</f>
        <v>0</v>
      </c>
      <c r="I4997" s="34">
        <v>3</v>
      </c>
      <c r="J4997" s="26"/>
    </row>
    <row r="4998" spans="1:10">
      <c r="A4998" s="212">
        <v>4221</v>
      </c>
      <c r="B4998" s="216" t="s">
        <v>65</v>
      </c>
      <c r="C4998" s="29"/>
      <c r="D4998" s="175">
        <v>0</v>
      </c>
      <c r="F4998" s="175"/>
      <c r="G4998" s="175"/>
      <c r="H4998" s="175"/>
      <c r="I4998" s="34">
        <v>4</v>
      </c>
      <c r="J4998" s="26"/>
    </row>
    <row r="4999" spans="1:10">
      <c r="A4999" s="212">
        <v>4224</v>
      </c>
      <c r="B4999" s="216" t="s">
        <v>58</v>
      </c>
      <c r="C4999" s="29"/>
      <c r="D4999" s="175">
        <v>0</v>
      </c>
      <c r="F4999" s="175"/>
      <c r="G4999" s="175"/>
      <c r="H4999" s="175"/>
      <c r="I4999" s="34">
        <v>4</v>
      </c>
      <c r="J4999" s="26"/>
    </row>
    <row r="5000" spans="1:10" ht="28.5">
      <c r="A5000" s="203" t="s">
        <v>300</v>
      </c>
      <c r="B5000" s="204" t="s">
        <v>204</v>
      </c>
      <c r="C5000" s="205">
        <f t="shared" ref="C5000" si="4850">SUM(C5001+C5036)</f>
        <v>0</v>
      </c>
      <c r="D5000" s="205">
        <v>0</v>
      </c>
      <c r="F5000" s="205">
        <f t="shared" ref="F5000:G5000" si="4851">SUM(F5001+F5036)</f>
        <v>0</v>
      </c>
      <c r="G5000" s="205">
        <f t="shared" si="4851"/>
        <v>0</v>
      </c>
      <c r="H5000" s="205">
        <f t="shared" ref="H5000" si="4852">SUM(H5001+H5036)</f>
        <v>0</v>
      </c>
      <c r="I5000" s="34" t="s">
        <v>8</v>
      </c>
      <c r="J5000" s="26"/>
    </row>
    <row r="5001" spans="1:10">
      <c r="A5001" s="206">
        <v>12</v>
      </c>
      <c r="B5001" s="207" t="s">
        <v>61</v>
      </c>
      <c r="C5001" s="31">
        <f t="shared" ref="C5001" si="4853">SUM(C5002+C5007+C5026+C5029)</f>
        <v>0</v>
      </c>
      <c r="D5001" s="31">
        <v>0</v>
      </c>
      <c r="F5001" s="31">
        <f t="shared" ref="F5001:G5001" si="4854">SUM(F5002+F5007+F5026+F5029)</f>
        <v>0</v>
      </c>
      <c r="G5001" s="31">
        <f t="shared" si="4854"/>
        <v>0</v>
      </c>
      <c r="H5001" s="31">
        <f t="shared" ref="H5001" si="4855">SUM(H5002+H5007+H5026+H5029)</f>
        <v>0</v>
      </c>
      <c r="I5001" s="34" t="s">
        <v>62</v>
      </c>
      <c r="J5001" s="26"/>
    </row>
    <row r="5002" spans="1:10">
      <c r="A5002" s="208">
        <v>31</v>
      </c>
      <c r="B5002" s="209" t="s">
        <v>44</v>
      </c>
      <c r="C5002" s="182">
        <f t="shared" ref="C5002" si="4856">SUM(C5003+C5005)</f>
        <v>0</v>
      </c>
      <c r="D5002" s="32">
        <v>0</v>
      </c>
      <c r="F5002" s="32">
        <f t="shared" ref="F5002:G5002" si="4857">SUM(F5003+F5005)</f>
        <v>0</v>
      </c>
      <c r="G5002" s="32">
        <f t="shared" si="4857"/>
        <v>0</v>
      </c>
      <c r="H5002" s="32">
        <f t="shared" ref="H5002" si="4858">SUM(H5003+H5005)</f>
        <v>0</v>
      </c>
      <c r="I5002" s="34">
        <v>2</v>
      </c>
      <c r="J5002" s="26"/>
    </row>
    <row r="5003" spans="1:10">
      <c r="A5003" s="210">
        <v>311</v>
      </c>
      <c r="B5003" s="211" t="s">
        <v>45</v>
      </c>
      <c r="C5003" s="30">
        <f t="shared" ref="C5003" si="4859">SUM(C5004)</f>
        <v>0</v>
      </c>
      <c r="D5003" s="30">
        <v>0</v>
      </c>
      <c r="F5003" s="30">
        <f t="shared" ref="F5003:H5003" si="4860">SUM(F5004)</f>
        <v>0</v>
      </c>
      <c r="G5003" s="30">
        <f t="shared" si="4860"/>
        <v>0</v>
      </c>
      <c r="H5003" s="30">
        <f t="shared" si="4860"/>
        <v>0</v>
      </c>
      <c r="I5003" s="34">
        <v>3</v>
      </c>
      <c r="J5003" s="26"/>
    </row>
    <row r="5004" spans="1:10">
      <c r="A5004" s="212">
        <v>3111</v>
      </c>
      <c r="B5004" s="216" t="s">
        <v>46</v>
      </c>
      <c r="C5004" s="29"/>
      <c r="D5004" s="175">
        <v>0</v>
      </c>
      <c r="F5004" s="175"/>
      <c r="G5004" s="175"/>
      <c r="H5004" s="175"/>
      <c r="I5004" s="34">
        <v>4</v>
      </c>
      <c r="J5004" s="217"/>
    </row>
    <row r="5005" spans="1:10">
      <c r="A5005" s="210">
        <v>313</v>
      </c>
      <c r="B5005" s="211" t="s">
        <v>48</v>
      </c>
      <c r="C5005" s="30">
        <f t="shared" ref="C5005" si="4861">SUM(C5006:C5006)</f>
        <v>0</v>
      </c>
      <c r="D5005" s="30">
        <v>0</v>
      </c>
      <c r="F5005" s="30">
        <f t="shared" ref="F5005:H5005" si="4862">SUM(F5006:F5006)</f>
        <v>0</v>
      </c>
      <c r="G5005" s="30">
        <f t="shared" si="4862"/>
        <v>0</v>
      </c>
      <c r="H5005" s="30">
        <f t="shared" si="4862"/>
        <v>0</v>
      </c>
      <c r="I5005" s="34">
        <v>3</v>
      </c>
      <c r="J5005" s="26"/>
    </row>
    <row r="5006" spans="1:10">
      <c r="A5006" s="212">
        <v>3132</v>
      </c>
      <c r="B5006" s="216" t="s">
        <v>49</v>
      </c>
      <c r="C5006" s="29"/>
      <c r="D5006" s="175">
        <v>0</v>
      </c>
      <c r="F5006" s="175"/>
      <c r="G5006" s="175"/>
      <c r="H5006" s="175"/>
      <c r="I5006" s="34">
        <v>4</v>
      </c>
      <c r="J5006" s="26"/>
    </row>
    <row r="5007" spans="1:10">
      <c r="A5007" s="208">
        <v>32</v>
      </c>
      <c r="B5007" s="209" t="s">
        <v>16</v>
      </c>
      <c r="C5007" s="182">
        <f t="shared" ref="C5007" si="4863">SUM(C5008+C5011+C5016+C5022+C5024)</f>
        <v>0</v>
      </c>
      <c r="D5007" s="32">
        <v>0</v>
      </c>
      <c r="F5007" s="32">
        <f t="shared" ref="F5007:G5007" si="4864">SUM(F5008+F5011+F5016+F5022+F5024)</f>
        <v>0</v>
      </c>
      <c r="G5007" s="32">
        <f t="shared" si="4864"/>
        <v>0</v>
      </c>
      <c r="H5007" s="32">
        <f t="shared" ref="H5007" si="4865">SUM(H5008+H5011+H5016+H5022+H5024)</f>
        <v>0</v>
      </c>
      <c r="I5007" s="34">
        <v>2</v>
      </c>
      <c r="J5007" s="26"/>
    </row>
    <row r="5008" spans="1:10">
      <c r="A5008" s="210">
        <v>321</v>
      </c>
      <c r="B5008" s="211" t="s">
        <v>27</v>
      </c>
      <c r="C5008" s="30">
        <f t="shared" ref="C5008" si="4866">SUM(C5009:C5010)</f>
        <v>0</v>
      </c>
      <c r="D5008" s="30">
        <v>0</v>
      </c>
      <c r="F5008" s="30">
        <f t="shared" ref="F5008:G5008" si="4867">SUM(F5009:F5010)</f>
        <v>0</v>
      </c>
      <c r="G5008" s="30">
        <f t="shared" si="4867"/>
        <v>0</v>
      </c>
      <c r="H5008" s="30">
        <f t="shared" ref="H5008" si="4868">SUM(H5009:H5010)</f>
        <v>0</v>
      </c>
      <c r="I5008" s="34">
        <v>3</v>
      </c>
      <c r="J5008" s="26"/>
    </row>
    <row r="5009" spans="1:10">
      <c r="A5009" s="212">
        <v>3211</v>
      </c>
      <c r="B5009" s="216" t="s">
        <v>28</v>
      </c>
      <c r="C5009" s="29"/>
      <c r="D5009" s="175">
        <v>0</v>
      </c>
      <c r="F5009" s="175"/>
      <c r="G5009" s="175"/>
      <c r="H5009" s="175"/>
      <c r="I5009" s="34">
        <v>4</v>
      </c>
      <c r="J5009" s="26"/>
    </row>
    <row r="5010" spans="1:10" ht="28.5">
      <c r="A5010" s="212">
        <v>3212</v>
      </c>
      <c r="B5010" s="216" t="s">
        <v>50</v>
      </c>
      <c r="C5010" s="29"/>
      <c r="D5010" s="175">
        <v>0</v>
      </c>
      <c r="F5010" s="175"/>
      <c r="G5010" s="175"/>
      <c r="H5010" s="175"/>
      <c r="I5010" s="34">
        <v>4</v>
      </c>
      <c r="J5010" s="26"/>
    </row>
    <row r="5011" spans="1:10">
      <c r="A5011" s="210">
        <v>322</v>
      </c>
      <c r="B5011" s="211" t="s">
        <v>42</v>
      </c>
      <c r="C5011" s="30">
        <f t="shared" ref="C5011" si="4869">SUM(C5012:C5015)</f>
        <v>0</v>
      </c>
      <c r="D5011" s="30">
        <v>0</v>
      </c>
      <c r="F5011" s="30">
        <f t="shared" ref="F5011:G5011" si="4870">SUM(F5012:F5015)</f>
        <v>0</v>
      </c>
      <c r="G5011" s="30">
        <f t="shared" si="4870"/>
        <v>0</v>
      </c>
      <c r="H5011" s="30">
        <f t="shared" ref="H5011" si="4871">SUM(H5012:H5015)</f>
        <v>0</v>
      </c>
      <c r="I5011" s="34">
        <v>3</v>
      </c>
      <c r="J5011" s="26"/>
    </row>
    <row r="5012" spans="1:10">
      <c r="A5012" s="212">
        <v>3221</v>
      </c>
      <c r="B5012" s="216" t="s">
        <v>43</v>
      </c>
      <c r="C5012" s="29"/>
      <c r="D5012" s="175">
        <v>0</v>
      </c>
      <c r="F5012" s="175"/>
      <c r="G5012" s="175"/>
      <c r="H5012" s="175"/>
      <c r="I5012" s="34">
        <v>4</v>
      </c>
      <c r="J5012" s="26"/>
    </row>
    <row r="5013" spans="1:10">
      <c r="A5013" s="212">
        <v>3222</v>
      </c>
      <c r="B5013" s="216" t="s">
        <v>91</v>
      </c>
      <c r="C5013" s="29"/>
      <c r="D5013" s="175">
        <v>0</v>
      </c>
      <c r="F5013" s="175"/>
      <c r="G5013" s="175"/>
      <c r="H5013" s="175"/>
      <c r="I5013" s="34">
        <v>4</v>
      </c>
      <c r="J5013" s="26"/>
    </row>
    <row r="5014" spans="1:10">
      <c r="A5014" s="212">
        <v>3223</v>
      </c>
      <c r="B5014" s="216" t="s">
        <v>109</v>
      </c>
      <c r="C5014" s="29"/>
      <c r="D5014" s="175">
        <v>0</v>
      </c>
      <c r="F5014" s="175"/>
      <c r="G5014" s="175"/>
      <c r="H5014" s="175"/>
      <c r="I5014" s="34">
        <v>4</v>
      </c>
      <c r="J5014" s="26"/>
    </row>
    <row r="5015" spans="1:10">
      <c r="A5015" s="212">
        <v>3225</v>
      </c>
      <c r="B5015" s="216" t="s">
        <v>301</v>
      </c>
      <c r="C5015" s="29"/>
      <c r="D5015" s="175">
        <v>0</v>
      </c>
      <c r="F5015" s="175"/>
      <c r="G5015" s="175"/>
      <c r="H5015" s="175"/>
      <c r="I5015" s="34">
        <v>4</v>
      </c>
      <c r="J5015" s="26"/>
    </row>
    <row r="5016" spans="1:10">
      <c r="A5016" s="210">
        <v>323</v>
      </c>
      <c r="B5016" s="211" t="s">
        <v>17</v>
      </c>
      <c r="C5016" s="30">
        <f t="shared" ref="C5016" si="4872">SUM(C5017:C5021)</f>
        <v>0</v>
      </c>
      <c r="D5016" s="30">
        <v>0</v>
      </c>
      <c r="F5016" s="30">
        <f t="shared" ref="F5016:G5016" si="4873">SUM(F5017:F5021)</f>
        <v>0</v>
      </c>
      <c r="G5016" s="30">
        <f t="shared" si="4873"/>
        <v>0</v>
      </c>
      <c r="H5016" s="30">
        <f t="shared" ref="H5016" si="4874">SUM(H5017:H5021)</f>
        <v>0</v>
      </c>
      <c r="I5016" s="34">
        <v>3</v>
      </c>
      <c r="J5016" s="26"/>
    </row>
    <row r="5017" spans="1:10">
      <c r="A5017" s="212">
        <v>3231</v>
      </c>
      <c r="B5017" s="216" t="s">
        <v>18</v>
      </c>
      <c r="C5017" s="29"/>
      <c r="D5017" s="175">
        <v>0</v>
      </c>
      <c r="F5017" s="175"/>
      <c r="G5017" s="175"/>
      <c r="H5017" s="175"/>
      <c r="I5017" s="34">
        <v>4</v>
      </c>
      <c r="J5017" s="26"/>
    </row>
    <row r="5018" spans="1:10">
      <c r="A5018" s="212">
        <v>3233</v>
      </c>
      <c r="B5018" s="216" t="s">
        <v>19</v>
      </c>
      <c r="C5018" s="29"/>
      <c r="D5018" s="175">
        <v>0</v>
      </c>
      <c r="F5018" s="175"/>
      <c r="G5018" s="175"/>
      <c r="H5018" s="175"/>
      <c r="I5018" s="34">
        <v>4</v>
      </c>
      <c r="J5018" s="26"/>
    </row>
    <row r="5019" spans="1:10">
      <c r="A5019" s="212">
        <v>3235</v>
      </c>
      <c r="B5019" s="216" t="s">
        <v>68</v>
      </c>
      <c r="C5019" s="29"/>
      <c r="D5019" s="175">
        <v>0</v>
      </c>
      <c r="F5019" s="175"/>
      <c r="G5019" s="175"/>
      <c r="H5019" s="175"/>
      <c r="I5019" s="34">
        <v>4</v>
      </c>
      <c r="J5019" s="26"/>
    </row>
    <row r="5020" spans="1:10">
      <c r="A5020" s="212">
        <v>3237</v>
      </c>
      <c r="B5020" s="216" t="s">
        <v>20</v>
      </c>
      <c r="C5020" s="29"/>
      <c r="D5020" s="175">
        <v>0</v>
      </c>
      <c r="F5020" s="175"/>
      <c r="G5020" s="175"/>
      <c r="H5020" s="175"/>
      <c r="I5020" s="34">
        <v>4</v>
      </c>
      <c r="J5020" s="26"/>
    </row>
    <row r="5021" spans="1:10">
      <c r="A5021" s="212">
        <v>3239</v>
      </c>
      <c r="B5021" s="216" t="s">
        <v>21</v>
      </c>
      <c r="C5021" s="29"/>
      <c r="D5021" s="175">
        <v>0</v>
      </c>
      <c r="F5021" s="175"/>
      <c r="G5021" s="175"/>
      <c r="H5021" s="175"/>
      <c r="I5021" s="34">
        <v>4</v>
      </c>
      <c r="J5021" s="26"/>
    </row>
    <row r="5022" spans="1:10" ht="28.5">
      <c r="A5022" s="210">
        <v>324</v>
      </c>
      <c r="B5022" s="211" t="s">
        <v>22</v>
      </c>
      <c r="C5022" s="30">
        <f t="shared" ref="C5022" si="4875">SUM(C5023)</f>
        <v>0</v>
      </c>
      <c r="D5022" s="30">
        <v>0</v>
      </c>
      <c r="F5022" s="30">
        <f t="shared" ref="F5022:H5022" si="4876">SUM(F5023)</f>
        <v>0</v>
      </c>
      <c r="G5022" s="30">
        <f t="shared" si="4876"/>
        <v>0</v>
      </c>
      <c r="H5022" s="30">
        <f t="shared" si="4876"/>
        <v>0</v>
      </c>
      <c r="I5022" s="34">
        <v>3</v>
      </c>
      <c r="J5022" s="26"/>
    </row>
    <row r="5023" spans="1:10" ht="28.5">
      <c r="A5023" s="212">
        <v>3241</v>
      </c>
      <c r="B5023" s="216" t="s">
        <v>22</v>
      </c>
      <c r="C5023" s="29"/>
      <c r="D5023" s="175">
        <v>0</v>
      </c>
      <c r="F5023" s="175"/>
      <c r="G5023" s="175"/>
      <c r="H5023" s="175"/>
      <c r="I5023" s="34">
        <v>4</v>
      </c>
      <c r="J5023" s="26"/>
    </row>
    <row r="5024" spans="1:10">
      <c r="A5024" s="210">
        <v>329</v>
      </c>
      <c r="B5024" s="211" t="s">
        <v>23</v>
      </c>
      <c r="C5024" s="30">
        <f t="shared" ref="C5024" si="4877">SUM(C5025)</f>
        <v>0</v>
      </c>
      <c r="D5024" s="30">
        <v>0</v>
      </c>
      <c r="F5024" s="30">
        <f t="shared" ref="F5024:H5024" si="4878">SUM(F5025)</f>
        <v>0</v>
      </c>
      <c r="G5024" s="30">
        <f t="shared" si="4878"/>
        <v>0</v>
      </c>
      <c r="H5024" s="30">
        <f t="shared" si="4878"/>
        <v>0</v>
      </c>
      <c r="I5024" s="34">
        <v>3</v>
      </c>
      <c r="J5024" s="26"/>
    </row>
    <row r="5025" spans="1:10">
      <c r="A5025" s="212">
        <v>3293</v>
      </c>
      <c r="B5025" s="216" t="s">
        <v>29</v>
      </c>
      <c r="C5025" s="29"/>
      <c r="D5025" s="175">
        <v>0</v>
      </c>
      <c r="F5025" s="175"/>
      <c r="G5025" s="175"/>
      <c r="H5025" s="175"/>
      <c r="I5025" s="34">
        <v>4</v>
      </c>
      <c r="J5025" s="26"/>
    </row>
    <row r="5026" spans="1:10" ht="28.5">
      <c r="A5026" s="208">
        <v>41</v>
      </c>
      <c r="B5026" s="209" t="s">
        <v>70</v>
      </c>
      <c r="C5026" s="182">
        <f t="shared" ref="C5026:C5027" si="4879">SUM(C5027)</f>
        <v>0</v>
      </c>
      <c r="D5026" s="32">
        <v>0</v>
      </c>
      <c r="F5026" s="32">
        <f t="shared" ref="F5026:H5027" si="4880">SUM(F5027)</f>
        <v>0</v>
      </c>
      <c r="G5026" s="32">
        <f t="shared" si="4880"/>
        <v>0</v>
      </c>
      <c r="H5026" s="32">
        <f t="shared" si="4880"/>
        <v>0</v>
      </c>
      <c r="I5026" s="34">
        <v>2</v>
      </c>
      <c r="J5026" s="26"/>
    </row>
    <row r="5027" spans="1:10">
      <c r="A5027" s="210">
        <v>412</v>
      </c>
      <c r="B5027" s="211" t="s">
        <v>71</v>
      </c>
      <c r="C5027" s="30">
        <f t="shared" si="4879"/>
        <v>0</v>
      </c>
      <c r="D5027" s="30">
        <v>0</v>
      </c>
      <c r="F5027" s="30">
        <f t="shared" si="4880"/>
        <v>0</v>
      </c>
      <c r="G5027" s="30">
        <f t="shared" si="4880"/>
        <v>0</v>
      </c>
      <c r="H5027" s="30">
        <f t="shared" si="4880"/>
        <v>0</v>
      </c>
      <c r="I5027" s="34">
        <v>3</v>
      </c>
      <c r="J5027" s="26"/>
    </row>
    <row r="5028" spans="1:10">
      <c r="A5028" s="212">
        <v>4123</v>
      </c>
      <c r="B5028" s="216" t="s">
        <v>72</v>
      </c>
      <c r="C5028" s="29"/>
      <c r="D5028" s="175">
        <v>0</v>
      </c>
      <c r="F5028" s="175"/>
      <c r="G5028" s="175"/>
      <c r="H5028" s="175"/>
      <c r="I5028" s="34">
        <v>4</v>
      </c>
      <c r="J5028" s="26"/>
    </row>
    <row r="5029" spans="1:10" ht="28.5">
      <c r="A5029" s="208">
        <v>42</v>
      </c>
      <c r="B5029" s="209" t="s">
        <v>30</v>
      </c>
      <c r="C5029" s="182">
        <f t="shared" ref="C5029" si="4881">SUM(C5030+C5034)</f>
        <v>0</v>
      </c>
      <c r="D5029" s="32">
        <v>0</v>
      </c>
      <c r="F5029" s="32">
        <f t="shared" ref="F5029:G5029" si="4882">SUM(F5030+F5034)</f>
        <v>0</v>
      </c>
      <c r="G5029" s="32">
        <f t="shared" si="4882"/>
        <v>0</v>
      </c>
      <c r="H5029" s="32">
        <f t="shared" ref="H5029" si="4883">SUM(H5030+H5034)</f>
        <v>0</v>
      </c>
      <c r="I5029" s="34">
        <v>2</v>
      </c>
      <c r="J5029" s="26"/>
    </row>
    <row r="5030" spans="1:10">
      <c r="A5030" s="210">
        <v>422</v>
      </c>
      <c r="B5030" s="211" t="s">
        <v>57</v>
      </c>
      <c r="C5030" s="30">
        <f t="shared" ref="C5030" si="4884">SUM(C5031:C5033)</f>
        <v>0</v>
      </c>
      <c r="D5030" s="30">
        <v>0</v>
      </c>
      <c r="F5030" s="30">
        <f t="shared" ref="F5030:G5030" si="4885">SUM(F5031:F5033)</f>
        <v>0</v>
      </c>
      <c r="G5030" s="30">
        <f t="shared" si="4885"/>
        <v>0</v>
      </c>
      <c r="H5030" s="30">
        <f t="shared" ref="H5030" si="4886">SUM(H5031:H5033)</f>
        <v>0</v>
      </c>
      <c r="I5030" s="34">
        <v>3</v>
      </c>
      <c r="J5030" s="26"/>
    </row>
    <row r="5031" spans="1:10">
      <c r="A5031" s="212">
        <v>4221</v>
      </c>
      <c r="B5031" s="216" t="s">
        <v>65</v>
      </c>
      <c r="C5031" s="29"/>
      <c r="D5031" s="175">
        <v>0</v>
      </c>
      <c r="F5031" s="175"/>
      <c r="G5031" s="175"/>
      <c r="H5031" s="175"/>
      <c r="I5031" s="34">
        <v>4</v>
      </c>
      <c r="J5031" s="26"/>
    </row>
    <row r="5032" spans="1:10">
      <c r="A5032" s="212">
        <v>4222</v>
      </c>
      <c r="B5032" s="216" t="s">
        <v>73</v>
      </c>
      <c r="C5032" s="29"/>
      <c r="D5032" s="175">
        <v>0</v>
      </c>
      <c r="F5032" s="175"/>
      <c r="G5032" s="175"/>
      <c r="H5032" s="175"/>
      <c r="I5032" s="34">
        <v>4</v>
      </c>
      <c r="J5032" s="26"/>
    </row>
    <row r="5033" spans="1:10">
      <c r="A5033" s="212">
        <v>4224</v>
      </c>
      <c r="B5033" s="216" t="s">
        <v>58</v>
      </c>
      <c r="C5033" s="29"/>
      <c r="D5033" s="175">
        <v>0</v>
      </c>
      <c r="F5033" s="175"/>
      <c r="G5033" s="175"/>
      <c r="H5033" s="175"/>
      <c r="I5033" s="34">
        <v>4</v>
      </c>
      <c r="J5033" s="26"/>
    </row>
    <row r="5034" spans="1:10">
      <c r="A5034" s="210">
        <v>426</v>
      </c>
      <c r="B5034" s="211" t="s">
        <v>31</v>
      </c>
      <c r="C5034" s="30">
        <f t="shared" ref="C5034" si="4887">SUM(C5035)</f>
        <v>0</v>
      </c>
      <c r="D5034" s="30">
        <v>0</v>
      </c>
      <c r="F5034" s="30">
        <f t="shared" ref="F5034:H5034" si="4888">SUM(F5035)</f>
        <v>0</v>
      </c>
      <c r="G5034" s="30">
        <f t="shared" si="4888"/>
        <v>0</v>
      </c>
      <c r="H5034" s="30">
        <f t="shared" si="4888"/>
        <v>0</v>
      </c>
      <c r="I5034" s="34">
        <v>3</v>
      </c>
      <c r="J5034" s="26"/>
    </row>
    <row r="5035" spans="1:10">
      <c r="A5035" s="212">
        <v>4262</v>
      </c>
      <c r="B5035" s="216" t="s">
        <v>32</v>
      </c>
      <c r="C5035" s="29"/>
      <c r="D5035" s="175">
        <v>0</v>
      </c>
      <c r="F5035" s="175"/>
      <c r="G5035" s="175"/>
      <c r="H5035" s="175"/>
      <c r="I5035" s="34">
        <v>4</v>
      </c>
      <c r="J5035" s="26"/>
    </row>
    <row r="5036" spans="1:10">
      <c r="A5036" s="206">
        <v>561</v>
      </c>
      <c r="B5036" s="207" t="s">
        <v>76</v>
      </c>
      <c r="C5036" s="31">
        <f t="shared" ref="C5036" si="4889">SUM(C5037+C5042+C5061+C5064)</f>
        <v>0</v>
      </c>
      <c r="D5036" s="31">
        <v>0</v>
      </c>
      <c r="F5036" s="31">
        <f t="shared" ref="F5036:G5036" si="4890">SUM(F5037+F5042+F5061+F5064)</f>
        <v>0</v>
      </c>
      <c r="G5036" s="31">
        <f t="shared" si="4890"/>
        <v>0</v>
      </c>
      <c r="H5036" s="31">
        <f t="shared" ref="H5036" si="4891">SUM(H5037+H5042+H5061+H5064)</f>
        <v>0</v>
      </c>
      <c r="I5036" s="34" t="s">
        <v>77</v>
      </c>
      <c r="J5036" s="26"/>
    </row>
    <row r="5037" spans="1:10">
      <c r="A5037" s="208">
        <v>31</v>
      </c>
      <c r="B5037" s="209" t="s">
        <v>44</v>
      </c>
      <c r="C5037" s="182">
        <f t="shared" ref="C5037" si="4892">SUM(C5038+C5040)</f>
        <v>0</v>
      </c>
      <c r="D5037" s="32">
        <v>0</v>
      </c>
      <c r="F5037" s="32">
        <f t="shared" ref="F5037:G5037" si="4893">SUM(F5038+F5040)</f>
        <v>0</v>
      </c>
      <c r="G5037" s="32">
        <f t="shared" si="4893"/>
        <v>0</v>
      </c>
      <c r="H5037" s="32">
        <f t="shared" ref="H5037" si="4894">SUM(H5038+H5040)</f>
        <v>0</v>
      </c>
      <c r="I5037" s="34">
        <v>2</v>
      </c>
      <c r="J5037" s="26"/>
    </row>
    <row r="5038" spans="1:10">
      <c r="A5038" s="210">
        <v>311</v>
      </c>
      <c r="B5038" s="211" t="s">
        <v>45</v>
      </c>
      <c r="C5038" s="30">
        <f t="shared" ref="C5038" si="4895">SUM(C5039)</f>
        <v>0</v>
      </c>
      <c r="D5038" s="30">
        <v>0</v>
      </c>
      <c r="F5038" s="30">
        <f t="shared" ref="F5038:H5038" si="4896">SUM(F5039)</f>
        <v>0</v>
      </c>
      <c r="G5038" s="30">
        <f t="shared" si="4896"/>
        <v>0</v>
      </c>
      <c r="H5038" s="30">
        <f t="shared" si="4896"/>
        <v>0</v>
      </c>
      <c r="I5038" s="34">
        <v>3</v>
      </c>
      <c r="J5038" s="26"/>
    </row>
    <row r="5039" spans="1:10">
      <c r="A5039" s="212">
        <v>3111</v>
      </c>
      <c r="B5039" s="216" t="s">
        <v>46</v>
      </c>
      <c r="C5039" s="29"/>
      <c r="D5039" s="175">
        <v>0</v>
      </c>
      <c r="F5039" s="175"/>
      <c r="G5039" s="175"/>
      <c r="H5039" s="175"/>
      <c r="I5039" s="34">
        <v>4</v>
      </c>
      <c r="J5039" s="217"/>
    </row>
    <row r="5040" spans="1:10">
      <c r="A5040" s="210">
        <v>313</v>
      </c>
      <c r="B5040" s="211" t="s">
        <v>48</v>
      </c>
      <c r="C5040" s="30">
        <f t="shared" ref="C5040" si="4897">SUM(C5041:C5041)</f>
        <v>0</v>
      </c>
      <c r="D5040" s="30">
        <v>0</v>
      </c>
      <c r="F5040" s="30">
        <f t="shared" ref="F5040:H5040" si="4898">SUM(F5041:F5041)</f>
        <v>0</v>
      </c>
      <c r="G5040" s="30">
        <f t="shared" si="4898"/>
        <v>0</v>
      </c>
      <c r="H5040" s="30">
        <f t="shared" si="4898"/>
        <v>0</v>
      </c>
      <c r="I5040" s="34">
        <v>3</v>
      </c>
      <c r="J5040" s="26"/>
    </row>
    <row r="5041" spans="1:10">
      <c r="A5041" s="212">
        <v>3132</v>
      </c>
      <c r="B5041" s="216" t="s">
        <v>49</v>
      </c>
      <c r="C5041" s="29"/>
      <c r="D5041" s="175">
        <v>0</v>
      </c>
      <c r="F5041" s="175"/>
      <c r="G5041" s="175"/>
      <c r="H5041" s="175"/>
      <c r="I5041" s="34">
        <v>4</v>
      </c>
      <c r="J5041" s="26"/>
    </row>
    <row r="5042" spans="1:10">
      <c r="A5042" s="208">
        <v>32</v>
      </c>
      <c r="B5042" s="209" t="s">
        <v>16</v>
      </c>
      <c r="C5042" s="182">
        <f t="shared" ref="C5042" si="4899">SUM(C5043+C5046+C5051+C5057+C5059)</f>
        <v>0</v>
      </c>
      <c r="D5042" s="32">
        <v>0</v>
      </c>
      <c r="F5042" s="32">
        <f t="shared" ref="F5042:G5042" si="4900">SUM(F5043+F5046+F5051+F5057+F5059)</f>
        <v>0</v>
      </c>
      <c r="G5042" s="32">
        <f t="shared" si="4900"/>
        <v>0</v>
      </c>
      <c r="H5042" s="32">
        <f t="shared" ref="H5042" si="4901">SUM(H5043+H5046+H5051+H5057+H5059)</f>
        <v>0</v>
      </c>
      <c r="I5042" s="34">
        <v>2</v>
      </c>
      <c r="J5042" s="26"/>
    </row>
    <row r="5043" spans="1:10">
      <c r="A5043" s="210">
        <v>321</v>
      </c>
      <c r="B5043" s="211" t="s">
        <v>27</v>
      </c>
      <c r="C5043" s="30">
        <f t="shared" ref="C5043" si="4902">SUM(C5044:C5045)</f>
        <v>0</v>
      </c>
      <c r="D5043" s="30">
        <v>0</v>
      </c>
      <c r="F5043" s="30">
        <f t="shared" ref="F5043:G5043" si="4903">SUM(F5044:F5045)</f>
        <v>0</v>
      </c>
      <c r="G5043" s="30">
        <f t="shared" si="4903"/>
        <v>0</v>
      </c>
      <c r="H5043" s="30">
        <f t="shared" ref="H5043" si="4904">SUM(H5044:H5045)</f>
        <v>0</v>
      </c>
      <c r="I5043" s="34">
        <v>3</v>
      </c>
      <c r="J5043" s="26"/>
    </row>
    <row r="5044" spans="1:10">
      <c r="A5044" s="212">
        <v>3211</v>
      </c>
      <c r="B5044" s="216" t="s">
        <v>28</v>
      </c>
      <c r="C5044" s="29"/>
      <c r="D5044" s="175">
        <v>0</v>
      </c>
      <c r="F5044" s="175"/>
      <c r="G5044" s="175"/>
      <c r="H5044" s="175"/>
      <c r="I5044" s="34">
        <v>4</v>
      </c>
      <c r="J5044" s="26"/>
    </row>
    <row r="5045" spans="1:10" ht="28.5">
      <c r="A5045" s="212">
        <v>3212</v>
      </c>
      <c r="B5045" s="216" t="s">
        <v>50</v>
      </c>
      <c r="C5045" s="29"/>
      <c r="D5045" s="175">
        <v>0</v>
      </c>
      <c r="F5045" s="175"/>
      <c r="G5045" s="175"/>
      <c r="H5045" s="175"/>
      <c r="I5045" s="34">
        <v>4</v>
      </c>
      <c r="J5045" s="26"/>
    </row>
    <row r="5046" spans="1:10">
      <c r="A5046" s="210">
        <v>322</v>
      </c>
      <c r="B5046" s="211" t="s">
        <v>42</v>
      </c>
      <c r="C5046" s="30">
        <f t="shared" ref="C5046" si="4905">SUM(C5047:C5049)</f>
        <v>0</v>
      </c>
      <c r="D5046" s="30">
        <v>0</v>
      </c>
      <c r="F5046" s="30">
        <f t="shared" ref="F5046:G5046" si="4906">SUM(F5047:F5049)</f>
        <v>0</v>
      </c>
      <c r="G5046" s="30">
        <f t="shared" si="4906"/>
        <v>0</v>
      </c>
      <c r="H5046" s="30">
        <f t="shared" ref="H5046" si="4907">SUM(H5047:H5049)</f>
        <v>0</v>
      </c>
      <c r="I5046" s="34">
        <v>3</v>
      </c>
      <c r="J5046" s="26"/>
    </row>
    <row r="5047" spans="1:10">
      <c r="A5047" s="212">
        <v>3221</v>
      </c>
      <c r="B5047" s="216" t="s">
        <v>43</v>
      </c>
      <c r="C5047" s="29"/>
      <c r="D5047" s="175">
        <v>0</v>
      </c>
      <c r="F5047" s="175"/>
      <c r="G5047" s="175"/>
      <c r="H5047" s="175"/>
      <c r="I5047" s="34">
        <v>4</v>
      </c>
      <c r="J5047" s="26"/>
    </row>
    <row r="5048" spans="1:10">
      <c r="A5048" s="212">
        <v>3222</v>
      </c>
      <c r="B5048" s="216" t="s">
        <v>91</v>
      </c>
      <c r="C5048" s="29"/>
      <c r="D5048" s="175">
        <v>0</v>
      </c>
      <c r="F5048" s="175"/>
      <c r="G5048" s="175"/>
      <c r="H5048" s="175"/>
      <c r="I5048" s="34">
        <v>4</v>
      </c>
      <c r="J5048" s="26"/>
    </row>
    <row r="5049" spans="1:10">
      <c r="A5049" s="212">
        <v>3223</v>
      </c>
      <c r="B5049" s="216" t="s">
        <v>109</v>
      </c>
      <c r="C5049" s="29"/>
      <c r="D5049" s="175">
        <v>0</v>
      </c>
      <c r="F5049" s="175"/>
      <c r="G5049" s="175"/>
      <c r="H5049" s="175"/>
      <c r="I5049" s="34">
        <v>4</v>
      </c>
      <c r="J5049" s="26"/>
    </row>
    <row r="5050" spans="1:10">
      <c r="A5050" s="212">
        <v>3225</v>
      </c>
      <c r="B5050" s="216" t="s">
        <v>301</v>
      </c>
      <c r="C5050" s="29"/>
      <c r="D5050" s="175">
        <v>0</v>
      </c>
      <c r="F5050" s="175"/>
      <c r="G5050" s="175"/>
      <c r="H5050" s="175"/>
      <c r="I5050" s="34">
        <v>4</v>
      </c>
      <c r="J5050" s="26"/>
    </row>
    <row r="5051" spans="1:10">
      <c r="A5051" s="210">
        <v>323</v>
      </c>
      <c r="B5051" s="211" t="s">
        <v>17</v>
      </c>
      <c r="C5051" s="30">
        <f t="shared" ref="C5051" si="4908">SUM(C5052:C5056)</f>
        <v>0</v>
      </c>
      <c r="D5051" s="30">
        <v>0</v>
      </c>
      <c r="F5051" s="30">
        <f t="shared" ref="F5051:G5051" si="4909">SUM(F5052:F5056)</f>
        <v>0</v>
      </c>
      <c r="G5051" s="30">
        <f t="shared" si="4909"/>
        <v>0</v>
      </c>
      <c r="H5051" s="30">
        <f t="shared" ref="H5051" si="4910">SUM(H5052:H5056)</f>
        <v>0</v>
      </c>
      <c r="I5051" s="34">
        <v>3</v>
      </c>
      <c r="J5051" s="26"/>
    </row>
    <row r="5052" spans="1:10">
      <c r="A5052" s="212">
        <v>3231</v>
      </c>
      <c r="B5052" s="216" t="s">
        <v>18</v>
      </c>
      <c r="C5052" s="29"/>
      <c r="D5052" s="175">
        <v>0</v>
      </c>
      <c r="F5052" s="175"/>
      <c r="G5052" s="175"/>
      <c r="H5052" s="175"/>
      <c r="I5052" s="34">
        <v>4</v>
      </c>
      <c r="J5052" s="26"/>
    </row>
    <row r="5053" spans="1:10">
      <c r="A5053" s="212">
        <v>3233</v>
      </c>
      <c r="B5053" s="216" t="s">
        <v>19</v>
      </c>
      <c r="C5053" s="29"/>
      <c r="D5053" s="175">
        <v>0</v>
      </c>
      <c r="F5053" s="175"/>
      <c r="G5053" s="175"/>
      <c r="H5053" s="175"/>
      <c r="I5053" s="34">
        <v>4</v>
      </c>
      <c r="J5053" s="26"/>
    </row>
    <row r="5054" spans="1:10">
      <c r="A5054" s="212">
        <v>3235</v>
      </c>
      <c r="B5054" s="216" t="s">
        <v>68</v>
      </c>
      <c r="C5054" s="29"/>
      <c r="D5054" s="175">
        <v>0</v>
      </c>
      <c r="F5054" s="175"/>
      <c r="G5054" s="175"/>
      <c r="H5054" s="175"/>
      <c r="I5054" s="34">
        <v>4</v>
      </c>
      <c r="J5054" s="26"/>
    </row>
    <row r="5055" spans="1:10">
      <c r="A5055" s="212">
        <v>3237</v>
      </c>
      <c r="B5055" s="216" t="s">
        <v>20</v>
      </c>
      <c r="C5055" s="29"/>
      <c r="D5055" s="175">
        <v>0</v>
      </c>
      <c r="F5055" s="175"/>
      <c r="G5055" s="175"/>
      <c r="H5055" s="175"/>
      <c r="I5055" s="34">
        <v>4</v>
      </c>
      <c r="J5055" s="26"/>
    </row>
    <row r="5056" spans="1:10">
      <c r="A5056" s="212">
        <v>3239</v>
      </c>
      <c r="B5056" s="216" t="s">
        <v>21</v>
      </c>
      <c r="C5056" s="29"/>
      <c r="D5056" s="175">
        <v>0</v>
      </c>
      <c r="F5056" s="175"/>
      <c r="G5056" s="175"/>
      <c r="H5056" s="175"/>
      <c r="I5056" s="34">
        <v>4</v>
      </c>
      <c r="J5056" s="26"/>
    </row>
    <row r="5057" spans="1:10" ht="28.5">
      <c r="A5057" s="210">
        <v>324</v>
      </c>
      <c r="B5057" s="211" t="s">
        <v>22</v>
      </c>
      <c r="C5057" s="30">
        <f t="shared" ref="C5057" si="4911">SUM(C5058)</f>
        <v>0</v>
      </c>
      <c r="D5057" s="30">
        <v>0</v>
      </c>
      <c r="F5057" s="30">
        <f t="shared" ref="F5057:H5057" si="4912">SUM(F5058)</f>
        <v>0</v>
      </c>
      <c r="G5057" s="30">
        <f t="shared" si="4912"/>
        <v>0</v>
      </c>
      <c r="H5057" s="30">
        <f t="shared" si="4912"/>
        <v>0</v>
      </c>
      <c r="I5057" s="34">
        <v>3</v>
      </c>
      <c r="J5057" s="26"/>
    </row>
    <row r="5058" spans="1:10" ht="28.5">
      <c r="A5058" s="212">
        <v>3241</v>
      </c>
      <c r="B5058" s="216" t="s">
        <v>22</v>
      </c>
      <c r="C5058" s="29"/>
      <c r="D5058" s="175">
        <v>0</v>
      </c>
      <c r="F5058" s="175"/>
      <c r="G5058" s="175"/>
      <c r="H5058" s="175"/>
      <c r="I5058" s="34">
        <v>4</v>
      </c>
      <c r="J5058" s="26"/>
    </row>
    <row r="5059" spans="1:10">
      <c r="A5059" s="210">
        <v>329</v>
      </c>
      <c r="B5059" s="211" t="s">
        <v>23</v>
      </c>
      <c r="C5059" s="30">
        <f t="shared" ref="C5059" si="4913">SUM(C5060)</f>
        <v>0</v>
      </c>
      <c r="D5059" s="30">
        <v>0</v>
      </c>
      <c r="F5059" s="30">
        <f t="shared" ref="F5059:H5059" si="4914">SUM(F5060)</f>
        <v>0</v>
      </c>
      <c r="G5059" s="30">
        <f t="shared" si="4914"/>
        <v>0</v>
      </c>
      <c r="H5059" s="30">
        <f t="shared" si="4914"/>
        <v>0</v>
      </c>
      <c r="I5059" s="34">
        <v>3</v>
      </c>
      <c r="J5059" s="26"/>
    </row>
    <row r="5060" spans="1:10">
      <c r="A5060" s="212">
        <v>3293</v>
      </c>
      <c r="B5060" s="216" t="s">
        <v>29</v>
      </c>
      <c r="C5060" s="29"/>
      <c r="D5060" s="175">
        <v>0</v>
      </c>
      <c r="F5060" s="175"/>
      <c r="G5060" s="175"/>
      <c r="H5060" s="175"/>
      <c r="I5060" s="34">
        <v>4</v>
      </c>
      <c r="J5060" s="26"/>
    </row>
    <row r="5061" spans="1:10" ht="28.5">
      <c r="A5061" s="208">
        <v>41</v>
      </c>
      <c r="B5061" s="209" t="s">
        <v>70</v>
      </c>
      <c r="C5061" s="182">
        <f t="shared" ref="C5061:C5062" si="4915">SUM(C5062)</f>
        <v>0</v>
      </c>
      <c r="D5061" s="32">
        <v>0</v>
      </c>
      <c r="F5061" s="32">
        <f t="shared" ref="F5061:H5062" si="4916">SUM(F5062)</f>
        <v>0</v>
      </c>
      <c r="G5061" s="32">
        <f t="shared" si="4916"/>
        <v>0</v>
      </c>
      <c r="H5061" s="32">
        <f t="shared" si="4916"/>
        <v>0</v>
      </c>
      <c r="I5061" s="34">
        <v>2</v>
      </c>
      <c r="J5061" s="26"/>
    </row>
    <row r="5062" spans="1:10">
      <c r="A5062" s="210">
        <v>412</v>
      </c>
      <c r="B5062" s="211" t="s">
        <v>71</v>
      </c>
      <c r="C5062" s="30">
        <f t="shared" si="4915"/>
        <v>0</v>
      </c>
      <c r="D5062" s="30">
        <v>0</v>
      </c>
      <c r="F5062" s="30">
        <f t="shared" si="4916"/>
        <v>0</v>
      </c>
      <c r="G5062" s="30">
        <f t="shared" si="4916"/>
        <v>0</v>
      </c>
      <c r="H5062" s="30">
        <f t="shared" si="4916"/>
        <v>0</v>
      </c>
      <c r="I5062" s="34">
        <v>3</v>
      </c>
      <c r="J5062" s="26"/>
    </row>
    <row r="5063" spans="1:10">
      <c r="A5063" s="212">
        <v>4123</v>
      </c>
      <c r="B5063" s="216" t="s">
        <v>72</v>
      </c>
      <c r="C5063" s="29"/>
      <c r="D5063" s="175">
        <v>0</v>
      </c>
      <c r="F5063" s="175"/>
      <c r="G5063" s="175"/>
      <c r="H5063" s="175"/>
      <c r="I5063" s="34">
        <v>4</v>
      </c>
      <c r="J5063" s="26"/>
    </row>
    <row r="5064" spans="1:10" ht="28.5">
      <c r="A5064" s="208">
        <v>42</v>
      </c>
      <c r="B5064" s="209" t="s">
        <v>30</v>
      </c>
      <c r="C5064" s="182">
        <f t="shared" ref="C5064" si="4917">SUM(C5065+C5069)</f>
        <v>0</v>
      </c>
      <c r="D5064" s="32">
        <v>0</v>
      </c>
      <c r="F5064" s="32">
        <f t="shared" ref="F5064:G5064" si="4918">SUM(F5065+F5069)</f>
        <v>0</v>
      </c>
      <c r="G5064" s="32">
        <f t="shared" si="4918"/>
        <v>0</v>
      </c>
      <c r="H5064" s="32">
        <f t="shared" ref="H5064" si="4919">SUM(H5065+H5069)</f>
        <v>0</v>
      </c>
      <c r="I5064" s="34">
        <v>2</v>
      </c>
      <c r="J5064" s="26"/>
    </row>
    <row r="5065" spans="1:10">
      <c r="A5065" s="210">
        <v>422</v>
      </c>
      <c r="B5065" s="211" t="s">
        <v>57</v>
      </c>
      <c r="C5065" s="30">
        <f t="shared" ref="C5065" si="4920">SUM(C5066:C5068)</f>
        <v>0</v>
      </c>
      <c r="D5065" s="30">
        <v>0</v>
      </c>
      <c r="F5065" s="30">
        <f t="shared" ref="F5065:G5065" si="4921">SUM(F5066:F5068)</f>
        <v>0</v>
      </c>
      <c r="G5065" s="30">
        <f t="shared" si="4921"/>
        <v>0</v>
      </c>
      <c r="H5065" s="30">
        <f t="shared" ref="H5065" si="4922">SUM(H5066:H5068)</f>
        <v>0</v>
      </c>
      <c r="I5065" s="34">
        <v>3</v>
      </c>
      <c r="J5065" s="26"/>
    </row>
    <row r="5066" spans="1:10">
      <c r="A5066" s="212">
        <v>4221</v>
      </c>
      <c r="B5066" s="216" t="s">
        <v>65</v>
      </c>
      <c r="C5066" s="29"/>
      <c r="D5066" s="175">
        <v>0</v>
      </c>
      <c r="F5066" s="175"/>
      <c r="G5066" s="175"/>
      <c r="H5066" s="175"/>
      <c r="I5066" s="34">
        <v>4</v>
      </c>
      <c r="J5066" s="26"/>
    </row>
    <row r="5067" spans="1:10">
      <c r="A5067" s="212">
        <v>4222</v>
      </c>
      <c r="B5067" s="216" t="s">
        <v>73</v>
      </c>
      <c r="C5067" s="29"/>
      <c r="D5067" s="175">
        <v>0</v>
      </c>
      <c r="F5067" s="175"/>
      <c r="G5067" s="175"/>
      <c r="H5067" s="175"/>
      <c r="I5067" s="34">
        <v>4</v>
      </c>
      <c r="J5067" s="26"/>
    </row>
    <row r="5068" spans="1:10">
      <c r="A5068" s="212">
        <v>4224</v>
      </c>
      <c r="B5068" s="216" t="s">
        <v>58</v>
      </c>
      <c r="C5068" s="29"/>
      <c r="D5068" s="175">
        <v>0</v>
      </c>
      <c r="F5068" s="175"/>
      <c r="G5068" s="175"/>
      <c r="H5068" s="175"/>
      <c r="I5068" s="34">
        <v>4</v>
      </c>
      <c r="J5068" s="26"/>
    </row>
    <row r="5069" spans="1:10">
      <c r="A5069" s="210">
        <v>426</v>
      </c>
      <c r="B5069" s="211" t="s">
        <v>31</v>
      </c>
      <c r="C5069" s="30">
        <f t="shared" ref="C5069" si="4923">SUM(C5070)</f>
        <v>0</v>
      </c>
      <c r="D5069" s="30">
        <v>0</v>
      </c>
      <c r="F5069" s="30">
        <f t="shared" ref="F5069:H5069" si="4924">SUM(F5070)</f>
        <v>0</v>
      </c>
      <c r="G5069" s="30">
        <f t="shared" si="4924"/>
        <v>0</v>
      </c>
      <c r="H5069" s="30">
        <f t="shared" si="4924"/>
        <v>0</v>
      </c>
      <c r="I5069" s="34">
        <v>3</v>
      </c>
      <c r="J5069" s="26"/>
    </row>
    <row r="5070" spans="1:10">
      <c r="A5070" s="212">
        <v>4262</v>
      </c>
      <c r="B5070" s="216" t="s">
        <v>32</v>
      </c>
      <c r="C5070" s="29"/>
      <c r="D5070" s="175">
        <v>0</v>
      </c>
      <c r="F5070" s="175"/>
      <c r="G5070" s="175"/>
      <c r="H5070" s="175"/>
      <c r="I5070" s="34">
        <v>4</v>
      </c>
      <c r="J5070" s="26"/>
    </row>
    <row r="5071" spans="1:10" ht="28.5">
      <c r="A5071" s="200">
        <v>3602</v>
      </c>
      <c r="B5071" s="201" t="s">
        <v>82</v>
      </c>
      <c r="C5071" s="202">
        <f t="shared" ref="C5071" si="4925">C5072</f>
        <v>350000</v>
      </c>
      <c r="D5071" s="202">
        <v>228410</v>
      </c>
      <c r="F5071" s="202">
        <f t="shared" ref="F5071:G5071" si="4926">F5072+F5102</f>
        <v>0</v>
      </c>
      <c r="G5071" s="202">
        <f t="shared" si="4926"/>
        <v>0</v>
      </c>
      <c r="H5071" s="202">
        <f t="shared" ref="H5071" si="4927">H5072+H5102</f>
        <v>0</v>
      </c>
      <c r="I5071" s="34" t="s">
        <v>7</v>
      </c>
      <c r="J5071" s="342"/>
    </row>
    <row r="5072" spans="1:10" ht="28.5">
      <c r="A5072" s="203" t="s">
        <v>302</v>
      </c>
      <c r="B5072" s="204" t="s">
        <v>303</v>
      </c>
      <c r="C5072" s="205">
        <f t="shared" ref="C5072" si="4928">C5073+C5084</f>
        <v>350000</v>
      </c>
      <c r="D5072" s="205">
        <v>222110</v>
      </c>
      <c r="F5072" s="205">
        <f t="shared" ref="F5072:G5072" si="4929">F5073+F5084</f>
        <v>0</v>
      </c>
      <c r="G5072" s="205">
        <f t="shared" si="4929"/>
        <v>0</v>
      </c>
      <c r="H5072" s="205">
        <f t="shared" ref="H5072" si="4930">H5073+H5084</f>
        <v>0</v>
      </c>
      <c r="I5072" s="34" t="s">
        <v>8</v>
      </c>
      <c r="J5072" s="26"/>
    </row>
    <row r="5073" spans="1:10">
      <c r="A5073" s="206">
        <v>11</v>
      </c>
      <c r="B5073" s="207" t="s">
        <v>14</v>
      </c>
      <c r="C5073" s="31">
        <f t="shared" ref="C5073" si="4931">C5074+C5077</f>
        <v>350000</v>
      </c>
      <c r="D5073" s="31">
        <v>222110</v>
      </c>
      <c r="F5073" s="31">
        <f t="shared" ref="F5073:G5073" si="4932">F5074+F5077</f>
        <v>0</v>
      </c>
      <c r="G5073" s="31">
        <f t="shared" si="4932"/>
        <v>0</v>
      </c>
      <c r="H5073" s="31">
        <f t="shared" ref="H5073" si="4933">H5074+H5077</f>
        <v>0</v>
      </c>
      <c r="I5073" s="34" t="s">
        <v>15</v>
      </c>
      <c r="J5073" s="26"/>
    </row>
    <row r="5074" spans="1:10">
      <c r="A5074" s="208">
        <v>32</v>
      </c>
      <c r="B5074" s="209" t="s">
        <v>16</v>
      </c>
      <c r="C5074" s="182">
        <f t="shared" ref="C5074:C5075" si="4934">C5075</f>
        <v>0</v>
      </c>
      <c r="D5074" s="32">
        <v>0</v>
      </c>
      <c r="F5074" s="32">
        <f t="shared" ref="F5074:H5075" si="4935">F5075</f>
        <v>0</v>
      </c>
      <c r="G5074" s="32">
        <f t="shared" si="4935"/>
        <v>0</v>
      </c>
      <c r="H5074" s="32">
        <f t="shared" si="4935"/>
        <v>0</v>
      </c>
      <c r="I5074" s="34">
        <v>2</v>
      </c>
      <c r="J5074" s="26"/>
    </row>
    <row r="5075" spans="1:10">
      <c r="A5075" s="210">
        <v>321</v>
      </c>
      <c r="B5075" s="211" t="s">
        <v>27</v>
      </c>
      <c r="C5075" s="30">
        <f t="shared" si="4934"/>
        <v>0</v>
      </c>
      <c r="D5075" s="30">
        <v>0</v>
      </c>
      <c r="F5075" s="30">
        <f t="shared" si="4935"/>
        <v>0</v>
      </c>
      <c r="G5075" s="30">
        <f t="shared" si="4935"/>
        <v>0</v>
      </c>
      <c r="H5075" s="30">
        <f t="shared" si="4935"/>
        <v>0</v>
      </c>
      <c r="I5075" s="34">
        <v>3</v>
      </c>
      <c r="J5075" s="26"/>
    </row>
    <row r="5076" spans="1:10">
      <c r="A5076" s="212">
        <v>3211</v>
      </c>
      <c r="B5076" s="216" t="s">
        <v>28</v>
      </c>
      <c r="C5076" s="261"/>
      <c r="D5076" s="175">
        <v>0</v>
      </c>
      <c r="F5076" s="160"/>
      <c r="G5076" s="160"/>
      <c r="H5076" s="160"/>
      <c r="I5076" s="34">
        <v>4</v>
      </c>
      <c r="J5076" s="26"/>
    </row>
    <row r="5077" spans="1:10" ht="28.5">
      <c r="A5077" s="208">
        <v>42</v>
      </c>
      <c r="B5077" s="209" t="s">
        <v>30</v>
      </c>
      <c r="C5077" s="182">
        <f>C5078+C5082</f>
        <v>350000</v>
      </c>
      <c r="D5077" s="32">
        <v>222110</v>
      </c>
      <c r="F5077" s="32">
        <f>F5078+F5082</f>
        <v>0</v>
      </c>
      <c r="G5077" s="32">
        <f>G5078+G5082</f>
        <v>0</v>
      </c>
      <c r="H5077" s="32">
        <f>H5078+H5082</f>
        <v>0</v>
      </c>
      <c r="I5077" s="34">
        <v>2</v>
      </c>
      <c r="J5077" s="26"/>
    </row>
    <row r="5078" spans="1:10">
      <c r="A5078" s="210">
        <v>422</v>
      </c>
      <c r="B5078" s="211" t="s">
        <v>57</v>
      </c>
      <c r="C5078" s="30">
        <f>SUM(C5079:C5081)</f>
        <v>307000</v>
      </c>
      <c r="D5078" s="30">
        <v>202785</v>
      </c>
      <c r="F5078" s="30">
        <f>SUM(F5079:F5081)</f>
        <v>0</v>
      </c>
      <c r="G5078" s="30">
        <f>SUM(G5079:G5081)</f>
        <v>0</v>
      </c>
      <c r="H5078" s="30">
        <f>SUM(H5079:H5081)</f>
        <v>0</v>
      </c>
      <c r="I5078" s="34">
        <v>3</v>
      </c>
      <c r="J5078" s="26"/>
    </row>
    <row r="5079" spans="1:10">
      <c r="A5079" s="335">
        <v>4221</v>
      </c>
      <c r="B5079" s="350" t="s">
        <v>65</v>
      </c>
      <c r="C5079" s="421">
        <v>18000</v>
      </c>
      <c r="D5079" s="175">
        <v>18000</v>
      </c>
      <c r="F5079" s="660"/>
      <c r="G5079" s="660"/>
      <c r="H5079" s="660"/>
      <c r="I5079" s="73">
        <v>4</v>
      </c>
      <c r="J5079" s="228"/>
    </row>
    <row r="5080" spans="1:10">
      <c r="A5080" s="212">
        <v>4222</v>
      </c>
      <c r="B5080" s="216" t="s">
        <v>73</v>
      </c>
      <c r="C5080" s="422">
        <v>9000</v>
      </c>
      <c r="D5080" s="175">
        <v>4275</v>
      </c>
      <c r="F5080" s="422"/>
      <c r="G5080" s="422"/>
      <c r="H5080" s="422"/>
      <c r="I5080" s="34">
        <v>4</v>
      </c>
      <c r="J5080" s="26"/>
    </row>
    <row r="5081" spans="1:10">
      <c r="A5081" s="212">
        <v>4224</v>
      </c>
      <c r="B5081" s="213" t="s">
        <v>58</v>
      </c>
      <c r="C5081" s="157">
        <v>280000</v>
      </c>
      <c r="D5081" s="175">
        <v>180510</v>
      </c>
      <c r="F5081" s="639"/>
      <c r="G5081" s="639"/>
      <c r="H5081" s="639"/>
      <c r="I5081" s="34">
        <v>4</v>
      </c>
      <c r="J5081" s="26"/>
    </row>
    <row r="5082" spans="1:10">
      <c r="A5082" s="338">
        <v>426</v>
      </c>
      <c r="B5082" s="339" t="s">
        <v>31</v>
      </c>
      <c r="C5082" s="423">
        <f>C5083</f>
        <v>43000</v>
      </c>
      <c r="D5082" s="423">
        <v>19325</v>
      </c>
      <c r="F5082" s="423">
        <f>F5083</f>
        <v>0</v>
      </c>
      <c r="G5082" s="423">
        <f>G5083</f>
        <v>0</v>
      </c>
      <c r="H5082" s="423">
        <f>H5083</f>
        <v>0</v>
      </c>
      <c r="I5082" s="73">
        <v>3</v>
      </c>
      <c r="J5082" s="228"/>
    </row>
    <row r="5083" spans="1:10">
      <c r="A5083" s="335">
        <v>4262</v>
      </c>
      <c r="B5083" s="350" t="s">
        <v>32</v>
      </c>
      <c r="C5083" s="351">
        <v>43000</v>
      </c>
      <c r="D5083" s="175">
        <v>19325</v>
      </c>
      <c r="F5083" s="650"/>
      <c r="G5083" s="650"/>
      <c r="H5083" s="650"/>
      <c r="I5083" s="73">
        <v>4</v>
      </c>
      <c r="J5083" s="228"/>
    </row>
    <row r="5084" spans="1:10">
      <c r="A5084" s="206">
        <v>581</v>
      </c>
      <c r="B5084" s="231" t="s">
        <v>102</v>
      </c>
      <c r="C5084" s="31">
        <f t="shared" ref="C5084" si="4936">SUM(C5085+C5090+C5095)</f>
        <v>0</v>
      </c>
      <c r="D5084" s="31">
        <v>0</v>
      </c>
      <c r="F5084" s="31">
        <f t="shared" ref="F5084:G5084" si="4937">SUM(F5085+F5090+F5095)</f>
        <v>0</v>
      </c>
      <c r="G5084" s="31">
        <f t="shared" si="4937"/>
        <v>0</v>
      </c>
      <c r="H5084" s="31">
        <f t="shared" ref="H5084" si="4938">SUM(H5085+H5090+H5095)</f>
        <v>0</v>
      </c>
      <c r="I5084" s="34" t="s">
        <v>103</v>
      </c>
      <c r="J5084" s="26"/>
    </row>
    <row r="5085" spans="1:10">
      <c r="A5085" s="208">
        <v>31</v>
      </c>
      <c r="B5085" s="209" t="s">
        <v>44</v>
      </c>
      <c r="C5085" s="182">
        <f t="shared" ref="C5085" si="4939">SUM(C5086+C5088)</f>
        <v>0</v>
      </c>
      <c r="D5085" s="32">
        <v>0</v>
      </c>
      <c r="F5085" s="32">
        <f t="shared" ref="F5085:G5085" si="4940">SUM(F5086+F5088)</f>
        <v>0</v>
      </c>
      <c r="G5085" s="32">
        <f t="shared" si="4940"/>
        <v>0</v>
      </c>
      <c r="H5085" s="32">
        <f t="shared" ref="H5085" si="4941">SUM(H5086+H5088)</f>
        <v>0</v>
      </c>
      <c r="I5085" s="295">
        <v>2</v>
      </c>
      <c r="J5085" s="218"/>
    </row>
    <row r="5086" spans="1:10">
      <c r="A5086" s="210">
        <v>311</v>
      </c>
      <c r="B5086" s="211" t="s">
        <v>45</v>
      </c>
      <c r="C5086" s="30">
        <f t="shared" ref="C5086" si="4942">SUM(C5087)</f>
        <v>0</v>
      </c>
      <c r="D5086" s="30">
        <v>0</v>
      </c>
      <c r="F5086" s="30">
        <f t="shared" ref="F5086:H5086" si="4943">SUM(F5087)</f>
        <v>0</v>
      </c>
      <c r="G5086" s="30">
        <f t="shared" si="4943"/>
        <v>0</v>
      </c>
      <c r="H5086" s="30">
        <f t="shared" si="4943"/>
        <v>0</v>
      </c>
      <c r="I5086" s="295">
        <v>3</v>
      </c>
      <c r="J5086" s="218"/>
    </row>
    <row r="5087" spans="1:10">
      <c r="A5087" s="212">
        <v>3111</v>
      </c>
      <c r="B5087" s="213" t="s">
        <v>46</v>
      </c>
      <c r="C5087" s="29"/>
      <c r="D5087" s="175">
        <v>0</v>
      </c>
      <c r="F5087" s="175"/>
      <c r="G5087" s="175"/>
      <c r="H5087" s="175"/>
      <c r="I5087" s="214">
        <v>4</v>
      </c>
      <c r="J5087" s="218"/>
    </row>
    <row r="5088" spans="1:10">
      <c r="A5088" s="210">
        <v>313</v>
      </c>
      <c r="B5088" s="211" t="s">
        <v>48</v>
      </c>
      <c r="C5088" s="30">
        <f t="shared" ref="C5088" si="4944">SUM(C5089:C5089)</f>
        <v>0</v>
      </c>
      <c r="D5088" s="30">
        <v>0</v>
      </c>
      <c r="F5088" s="30">
        <f t="shared" ref="F5088:H5088" si="4945">SUM(F5089:F5089)</f>
        <v>0</v>
      </c>
      <c r="G5088" s="30">
        <f t="shared" si="4945"/>
        <v>0</v>
      </c>
      <c r="H5088" s="30">
        <f t="shared" si="4945"/>
        <v>0</v>
      </c>
      <c r="I5088" s="295">
        <v>3</v>
      </c>
      <c r="J5088" s="218"/>
    </row>
    <row r="5089" spans="1:10">
      <c r="A5089" s="212">
        <v>3132</v>
      </c>
      <c r="B5089" s="213" t="s">
        <v>49</v>
      </c>
      <c r="C5089" s="29"/>
      <c r="D5089" s="175">
        <v>0</v>
      </c>
      <c r="F5089" s="175"/>
      <c r="G5089" s="175"/>
      <c r="H5089" s="175"/>
      <c r="I5089" s="214">
        <v>4</v>
      </c>
      <c r="J5089" s="218"/>
    </row>
    <row r="5090" spans="1:10">
      <c r="A5090" s="208">
        <v>32</v>
      </c>
      <c r="B5090" s="209" t="s">
        <v>16</v>
      </c>
      <c r="C5090" s="182">
        <f t="shared" ref="C5090" si="4946">SUM(C5091+C5093)</f>
        <v>0</v>
      </c>
      <c r="D5090" s="32">
        <v>0</v>
      </c>
      <c r="F5090" s="32">
        <f t="shared" ref="F5090:G5090" si="4947">SUM(F5091+F5093)</f>
        <v>0</v>
      </c>
      <c r="G5090" s="32">
        <f t="shared" si="4947"/>
        <v>0</v>
      </c>
      <c r="H5090" s="32">
        <f t="shared" ref="H5090" si="4948">SUM(H5091+H5093)</f>
        <v>0</v>
      </c>
      <c r="I5090" s="295">
        <v>2</v>
      </c>
      <c r="J5090" s="218"/>
    </row>
    <row r="5091" spans="1:10">
      <c r="A5091" s="210">
        <v>321</v>
      </c>
      <c r="B5091" s="211" t="s">
        <v>27</v>
      </c>
      <c r="C5091" s="30">
        <f t="shared" ref="C5091" si="4949">SUM(C5092:C5092)</f>
        <v>0</v>
      </c>
      <c r="D5091" s="30">
        <v>0</v>
      </c>
      <c r="F5091" s="30">
        <f t="shared" ref="F5091:H5091" si="4950">SUM(F5092:F5092)</f>
        <v>0</v>
      </c>
      <c r="G5091" s="30">
        <f t="shared" si="4950"/>
        <v>0</v>
      </c>
      <c r="H5091" s="30">
        <f t="shared" si="4950"/>
        <v>0</v>
      </c>
      <c r="I5091" s="295">
        <v>3</v>
      </c>
      <c r="J5091" s="218"/>
    </row>
    <row r="5092" spans="1:10">
      <c r="A5092" s="212">
        <v>3211</v>
      </c>
      <c r="B5092" s="213" t="s">
        <v>28</v>
      </c>
      <c r="C5092" s="29"/>
      <c r="D5092" s="175">
        <v>0</v>
      </c>
      <c r="F5092" s="175"/>
      <c r="G5092" s="175"/>
      <c r="H5092" s="175"/>
      <c r="I5092" s="214">
        <v>4</v>
      </c>
      <c r="J5092" s="218"/>
    </row>
    <row r="5093" spans="1:10">
      <c r="A5093" s="210">
        <v>322</v>
      </c>
      <c r="B5093" s="211" t="s">
        <v>42</v>
      </c>
      <c r="C5093" s="30">
        <f t="shared" ref="C5093" si="4951">SUM(C5094:C5094)</f>
        <v>0</v>
      </c>
      <c r="D5093" s="30">
        <v>0</v>
      </c>
      <c r="F5093" s="30">
        <f t="shared" ref="F5093:H5093" si="4952">SUM(F5094:F5094)</f>
        <v>0</v>
      </c>
      <c r="G5093" s="30">
        <f t="shared" si="4952"/>
        <v>0</v>
      </c>
      <c r="H5093" s="30">
        <f t="shared" si="4952"/>
        <v>0</v>
      </c>
      <c r="I5093" s="295">
        <v>3</v>
      </c>
      <c r="J5093" s="218"/>
    </row>
    <row r="5094" spans="1:10">
      <c r="A5094" s="212">
        <v>3223</v>
      </c>
      <c r="B5094" s="213" t="s">
        <v>109</v>
      </c>
      <c r="C5094" s="29"/>
      <c r="D5094" s="175">
        <v>0</v>
      </c>
      <c r="F5094" s="175"/>
      <c r="G5094" s="175"/>
      <c r="H5094" s="175"/>
      <c r="I5094" s="214">
        <v>4</v>
      </c>
      <c r="J5094" s="218"/>
    </row>
    <row r="5095" spans="1:10" ht="28.5">
      <c r="A5095" s="208">
        <v>42</v>
      </c>
      <c r="B5095" s="209" t="s">
        <v>30</v>
      </c>
      <c r="C5095" s="182">
        <f t="shared" ref="C5095" si="4953">SUM(C5096+C5100)</f>
        <v>0</v>
      </c>
      <c r="D5095" s="32">
        <v>0</v>
      </c>
      <c r="F5095" s="32">
        <f t="shared" ref="F5095:G5095" si="4954">SUM(F5096+F5100)</f>
        <v>0</v>
      </c>
      <c r="G5095" s="32">
        <f t="shared" si="4954"/>
        <v>0</v>
      </c>
      <c r="H5095" s="32">
        <f t="shared" ref="H5095" si="4955">SUM(H5096+H5100)</f>
        <v>0</v>
      </c>
      <c r="I5095" s="295">
        <v>2</v>
      </c>
      <c r="J5095" s="218"/>
    </row>
    <row r="5096" spans="1:10">
      <c r="A5096" s="210">
        <v>422</v>
      </c>
      <c r="B5096" s="211" t="s">
        <v>57</v>
      </c>
      <c r="C5096" s="30">
        <f t="shared" ref="C5096" si="4956">SUM(C5097:C5099)</f>
        <v>0</v>
      </c>
      <c r="D5096" s="30">
        <v>0</v>
      </c>
      <c r="F5096" s="30">
        <f t="shared" ref="F5096:G5096" si="4957">SUM(F5097:F5099)</f>
        <v>0</v>
      </c>
      <c r="G5096" s="30">
        <f t="shared" si="4957"/>
        <v>0</v>
      </c>
      <c r="H5096" s="30">
        <f t="shared" ref="H5096" si="4958">SUM(H5097:H5099)</f>
        <v>0</v>
      </c>
      <c r="I5096" s="295">
        <v>3</v>
      </c>
      <c r="J5096" s="218"/>
    </row>
    <row r="5097" spans="1:10">
      <c r="A5097" s="212">
        <v>4221</v>
      </c>
      <c r="B5097" s="213" t="s">
        <v>65</v>
      </c>
      <c r="C5097" s="29"/>
      <c r="D5097" s="175">
        <v>0</v>
      </c>
      <c r="F5097" s="175"/>
      <c r="G5097" s="175"/>
      <c r="H5097" s="175"/>
      <c r="I5097" s="424">
        <v>4</v>
      </c>
      <c r="J5097" s="425"/>
    </row>
    <row r="5098" spans="1:10">
      <c r="A5098" s="212">
        <v>4222</v>
      </c>
      <c r="B5098" s="213" t="s">
        <v>73</v>
      </c>
      <c r="C5098" s="29"/>
      <c r="D5098" s="175">
        <v>0</v>
      </c>
      <c r="F5098" s="175"/>
      <c r="G5098" s="175"/>
      <c r="H5098" s="175"/>
      <c r="I5098" s="424">
        <v>4</v>
      </c>
      <c r="J5098" s="426"/>
    </row>
    <row r="5099" spans="1:10">
      <c r="A5099" s="212">
        <v>4224</v>
      </c>
      <c r="B5099" s="213" t="s">
        <v>58</v>
      </c>
      <c r="C5099" s="29"/>
      <c r="D5099" s="175">
        <v>0</v>
      </c>
      <c r="F5099" s="175"/>
      <c r="G5099" s="175"/>
      <c r="H5099" s="175"/>
      <c r="I5099" s="424">
        <v>4</v>
      </c>
      <c r="J5099" s="425"/>
    </row>
    <row r="5100" spans="1:10">
      <c r="A5100" s="210">
        <v>426</v>
      </c>
      <c r="B5100" s="211" t="s">
        <v>31</v>
      </c>
      <c r="C5100" s="30">
        <f t="shared" ref="C5100" si="4959">SUM(C5101)</f>
        <v>0</v>
      </c>
      <c r="D5100" s="30">
        <v>0</v>
      </c>
      <c r="F5100" s="30">
        <f t="shared" ref="F5100:H5100" si="4960">SUM(F5101)</f>
        <v>0</v>
      </c>
      <c r="G5100" s="30">
        <f t="shared" si="4960"/>
        <v>0</v>
      </c>
      <c r="H5100" s="30">
        <f t="shared" si="4960"/>
        <v>0</v>
      </c>
      <c r="I5100" s="427">
        <v>3</v>
      </c>
      <c r="J5100" s="425"/>
    </row>
    <row r="5101" spans="1:10">
      <c r="A5101" s="212">
        <v>4262</v>
      </c>
      <c r="B5101" s="213" t="s">
        <v>32</v>
      </c>
      <c r="C5101" s="29"/>
      <c r="D5101" s="175">
        <v>0</v>
      </c>
      <c r="F5101" s="175"/>
      <c r="G5101" s="175"/>
      <c r="H5101" s="175"/>
      <c r="I5101" s="424">
        <v>4</v>
      </c>
      <c r="J5101" s="425"/>
    </row>
    <row r="5102" spans="1:10" ht="28.5">
      <c r="A5102" s="203" t="s">
        <v>584</v>
      </c>
      <c r="B5102" s="204" t="s">
        <v>585</v>
      </c>
      <c r="C5102" s="932"/>
      <c r="D5102" s="932">
        <v>6300</v>
      </c>
      <c r="F5102" s="932">
        <f t="shared" ref="F5102:G5102" si="4961">F5103+F5107+F5111</f>
        <v>0</v>
      </c>
      <c r="G5102" s="932">
        <f t="shared" si="4961"/>
        <v>0</v>
      </c>
      <c r="H5102" s="932">
        <f t="shared" ref="H5102" si="4962">H5103+H5107+H5111</f>
        <v>0</v>
      </c>
      <c r="I5102" s="930" t="s">
        <v>8</v>
      </c>
      <c r="J5102" s="931"/>
    </row>
    <row r="5103" spans="1:10">
      <c r="A5103" s="206">
        <v>11</v>
      </c>
      <c r="B5103" s="207" t="s">
        <v>14</v>
      </c>
      <c r="C5103" s="933">
        <f>C5106+C5111</f>
        <v>796337</v>
      </c>
      <c r="D5103" s="933">
        <v>1746</v>
      </c>
      <c r="F5103" s="933">
        <f>F5106+F5111</f>
        <v>0</v>
      </c>
      <c r="G5103" s="933">
        <f>G5106+G5111</f>
        <v>0</v>
      </c>
      <c r="H5103" s="933">
        <f>H5106+H5111</f>
        <v>0</v>
      </c>
      <c r="I5103" s="930" t="s">
        <v>15</v>
      </c>
      <c r="J5103" s="931"/>
    </row>
    <row r="5104" spans="1:10">
      <c r="A5104" s="208">
        <v>32</v>
      </c>
      <c r="B5104" s="209" t="s">
        <v>16</v>
      </c>
      <c r="C5104" s="182">
        <f>SUM(C5105+C5107)</f>
        <v>389394641</v>
      </c>
      <c r="D5104" s="32">
        <v>1746</v>
      </c>
      <c r="F5104" s="32">
        <f t="shared" ref="F5104:H5104" si="4963">SUM(F5105)</f>
        <v>0</v>
      </c>
      <c r="G5104" s="32">
        <f t="shared" si="4963"/>
        <v>0</v>
      </c>
      <c r="H5104" s="32">
        <f t="shared" si="4963"/>
        <v>0</v>
      </c>
      <c r="I5104" s="295">
        <v>2</v>
      </c>
      <c r="J5104" s="931"/>
    </row>
    <row r="5105" spans="1:10">
      <c r="A5105" s="210">
        <v>323</v>
      </c>
      <c r="B5105" s="211" t="s">
        <v>17</v>
      </c>
      <c r="C5105" s="30">
        <f>SUM(C5106:C5114)</f>
        <v>388598304</v>
      </c>
      <c r="D5105" s="30">
        <v>1746</v>
      </c>
      <c r="F5105" s="30">
        <f t="shared" ref="F5105:H5105" si="4964">SUM(F5106)</f>
        <v>0</v>
      </c>
      <c r="G5105" s="30">
        <f t="shared" si="4964"/>
        <v>0</v>
      </c>
      <c r="H5105" s="30">
        <f t="shared" si="4964"/>
        <v>0</v>
      </c>
      <c r="I5105" s="34">
        <v>3</v>
      </c>
      <c r="J5105" s="931"/>
    </row>
    <row r="5106" spans="1:10">
      <c r="A5106" s="212">
        <v>3237</v>
      </c>
      <c r="B5106" s="216" t="s">
        <v>20</v>
      </c>
      <c r="C5106" s="868"/>
      <c r="D5106" s="868">
        <v>1746</v>
      </c>
      <c r="F5106" s="868"/>
      <c r="G5106" s="868"/>
      <c r="H5106" s="868"/>
      <c r="I5106" s="930">
        <v>4</v>
      </c>
      <c r="J5106" s="931"/>
    </row>
    <row r="5107" spans="1:10">
      <c r="A5107" s="206">
        <v>12</v>
      </c>
      <c r="B5107" s="207" t="s">
        <v>61</v>
      </c>
      <c r="C5107" s="933">
        <f>SUM(C5110+C5116+C5121)</f>
        <v>796337</v>
      </c>
      <c r="D5107" s="933">
        <v>908</v>
      </c>
      <c r="F5107" s="933">
        <f t="shared" ref="F5107:H5107" si="4965">F5108</f>
        <v>0</v>
      </c>
      <c r="G5107" s="933">
        <f t="shared" si="4965"/>
        <v>0</v>
      </c>
      <c r="H5107" s="933">
        <f t="shared" si="4965"/>
        <v>0</v>
      </c>
      <c r="I5107" s="930" t="s">
        <v>62</v>
      </c>
      <c r="J5107" s="931"/>
    </row>
    <row r="5108" spans="1:10">
      <c r="A5108" s="208">
        <v>32</v>
      </c>
      <c r="B5108" s="209" t="s">
        <v>16</v>
      </c>
      <c r="C5108" s="182">
        <f>SUM(C5109+C5111)</f>
        <v>141525657</v>
      </c>
      <c r="D5108" s="32">
        <v>908</v>
      </c>
      <c r="F5108" s="32">
        <f t="shared" ref="F5108:H5108" si="4966">SUM(F5109)</f>
        <v>0</v>
      </c>
      <c r="G5108" s="32">
        <f t="shared" si="4966"/>
        <v>0</v>
      </c>
      <c r="H5108" s="32">
        <f t="shared" si="4966"/>
        <v>0</v>
      </c>
      <c r="I5108" s="295">
        <v>2</v>
      </c>
      <c r="J5108" s="931"/>
    </row>
    <row r="5109" spans="1:10">
      <c r="A5109" s="210">
        <v>323</v>
      </c>
      <c r="B5109" s="211" t="s">
        <v>17</v>
      </c>
      <c r="C5109" s="30">
        <f>SUM(C5110:C5118)</f>
        <v>140729320</v>
      </c>
      <c r="D5109" s="30">
        <v>908</v>
      </c>
      <c r="F5109" s="30">
        <f t="shared" ref="F5109:H5109" si="4967">SUM(F5110)</f>
        <v>0</v>
      </c>
      <c r="G5109" s="30">
        <f t="shared" si="4967"/>
        <v>0</v>
      </c>
      <c r="H5109" s="30">
        <f t="shared" si="4967"/>
        <v>0</v>
      </c>
      <c r="I5109" s="34">
        <v>3</v>
      </c>
      <c r="J5109" s="931"/>
    </row>
    <row r="5110" spans="1:10">
      <c r="A5110" s="212">
        <v>3237</v>
      </c>
      <c r="B5110" s="216" t="s">
        <v>20</v>
      </c>
      <c r="C5110" s="868"/>
      <c r="D5110" s="868">
        <v>908</v>
      </c>
      <c r="F5110" s="868"/>
      <c r="G5110" s="868"/>
      <c r="H5110" s="868"/>
      <c r="I5110" s="930">
        <v>4</v>
      </c>
      <c r="J5110" s="931"/>
    </row>
    <row r="5111" spans="1:10">
      <c r="A5111" s="206">
        <v>563</v>
      </c>
      <c r="B5111" s="207" t="s">
        <v>326</v>
      </c>
      <c r="C5111" s="933">
        <f>SUM(C5114+C5118+C5123)</f>
        <v>796337</v>
      </c>
      <c r="D5111" s="933">
        <v>3646</v>
      </c>
      <c r="F5111" s="933">
        <f t="shared" ref="F5111:H5112" si="4968">F5112</f>
        <v>0</v>
      </c>
      <c r="G5111" s="933">
        <f t="shared" si="4968"/>
        <v>0</v>
      </c>
      <c r="H5111" s="933">
        <f t="shared" si="4968"/>
        <v>0</v>
      </c>
      <c r="I5111" s="930" t="s">
        <v>104</v>
      </c>
      <c r="J5111" s="931"/>
    </row>
    <row r="5112" spans="1:10">
      <c r="A5112" s="208">
        <v>32</v>
      </c>
      <c r="B5112" s="209" t="s">
        <v>16</v>
      </c>
      <c r="C5112" s="182">
        <f>SUM(C5113+C5115)</f>
        <v>68771986</v>
      </c>
      <c r="D5112" s="32">
        <v>3646</v>
      </c>
      <c r="F5112" s="32">
        <f t="shared" si="4968"/>
        <v>0</v>
      </c>
      <c r="G5112" s="32">
        <f t="shared" si="4968"/>
        <v>0</v>
      </c>
      <c r="H5112" s="32">
        <f t="shared" si="4968"/>
        <v>0</v>
      </c>
      <c r="I5112" s="295">
        <v>2</v>
      </c>
      <c r="J5112" s="931"/>
    </row>
    <row r="5113" spans="1:10">
      <c r="A5113" s="210">
        <v>323</v>
      </c>
      <c r="B5113" s="211" t="s">
        <v>17</v>
      </c>
      <c r="C5113" s="30">
        <f>SUM(C5114:C5122)</f>
        <v>35978667</v>
      </c>
      <c r="D5113" s="30">
        <v>3646</v>
      </c>
      <c r="F5113" s="30">
        <f t="shared" ref="F5113:H5113" si="4969">SUM(F5114)</f>
        <v>0</v>
      </c>
      <c r="G5113" s="30">
        <f t="shared" si="4969"/>
        <v>0</v>
      </c>
      <c r="H5113" s="30">
        <f t="shared" si="4969"/>
        <v>0</v>
      </c>
      <c r="I5113" s="34">
        <v>3</v>
      </c>
      <c r="J5113" s="931"/>
    </row>
    <row r="5114" spans="1:10">
      <c r="A5114" s="212">
        <v>3237</v>
      </c>
      <c r="B5114" s="216" t="s">
        <v>20</v>
      </c>
      <c r="C5114" s="868"/>
      <c r="D5114" s="868">
        <v>3646</v>
      </c>
      <c r="F5114" s="868"/>
      <c r="G5114" s="868"/>
      <c r="H5114" s="868"/>
      <c r="I5114" s="930">
        <v>4</v>
      </c>
      <c r="J5114" s="931"/>
    </row>
    <row r="5115" spans="1:10" ht="28.5">
      <c r="A5115" s="264">
        <v>38028</v>
      </c>
      <c r="B5115" s="265" t="s">
        <v>535</v>
      </c>
      <c r="C5115" s="198">
        <f t="shared" ref="C5115" si="4970">C5116+C5141</f>
        <v>32793319</v>
      </c>
      <c r="D5115" s="198">
        <v>35079908</v>
      </c>
      <c r="F5115" s="198">
        <f t="shared" ref="F5115:G5115" si="4971">F5116+F5141</f>
        <v>0</v>
      </c>
      <c r="G5115" s="198">
        <f t="shared" si="4971"/>
        <v>0</v>
      </c>
      <c r="H5115" s="198">
        <f t="shared" ref="H5115" si="4972">H5116+H5141</f>
        <v>0</v>
      </c>
      <c r="I5115" s="199" t="s">
        <v>5</v>
      </c>
      <c r="J5115" s="26"/>
    </row>
    <row r="5116" spans="1:10" ht="28.5">
      <c r="A5116" s="200">
        <v>3602</v>
      </c>
      <c r="B5116" s="201" t="s">
        <v>82</v>
      </c>
      <c r="C5116" s="202">
        <f t="shared" ref="C5116" si="4973">C5117</f>
        <v>796337</v>
      </c>
      <c r="D5116" s="202">
        <v>796337</v>
      </c>
      <c r="F5116" s="202">
        <f t="shared" ref="F5116:H5116" si="4974">F5117</f>
        <v>0</v>
      </c>
      <c r="G5116" s="202">
        <f t="shared" si="4974"/>
        <v>0</v>
      </c>
      <c r="H5116" s="202">
        <f t="shared" si="4974"/>
        <v>0</v>
      </c>
      <c r="I5116" s="34" t="s">
        <v>7</v>
      </c>
      <c r="J5116" s="342"/>
    </row>
    <row r="5117" spans="1:10" ht="42.75">
      <c r="A5117" s="203" t="s">
        <v>304</v>
      </c>
      <c r="B5117" s="204" t="s">
        <v>305</v>
      </c>
      <c r="C5117" s="205">
        <f t="shared" ref="C5117" si="4975">C5118+C5132</f>
        <v>796337</v>
      </c>
      <c r="D5117" s="205">
        <v>796337</v>
      </c>
      <c r="F5117" s="205">
        <f t="shared" ref="F5117:G5117" si="4976">F5118+F5132</f>
        <v>0</v>
      </c>
      <c r="G5117" s="205">
        <f t="shared" si="4976"/>
        <v>0</v>
      </c>
      <c r="H5117" s="205">
        <f t="shared" ref="H5117" si="4977">H5118+H5132</f>
        <v>0</v>
      </c>
      <c r="I5117" s="34" t="s">
        <v>8</v>
      </c>
      <c r="J5117" s="26"/>
    </row>
    <row r="5118" spans="1:10">
      <c r="A5118" s="206">
        <v>11</v>
      </c>
      <c r="B5118" s="207" t="s">
        <v>14</v>
      </c>
      <c r="C5118" s="31">
        <f t="shared" ref="C5118" si="4978">C5119+C5122</f>
        <v>796337</v>
      </c>
      <c r="D5118" s="31">
        <v>796337</v>
      </c>
      <c r="F5118" s="31">
        <f t="shared" ref="F5118:G5118" si="4979">F5119+F5122</f>
        <v>0</v>
      </c>
      <c r="G5118" s="31">
        <f t="shared" si="4979"/>
        <v>0</v>
      </c>
      <c r="H5118" s="31">
        <f t="shared" ref="H5118" si="4980">H5119+H5122</f>
        <v>0</v>
      </c>
      <c r="I5118" s="34" t="s">
        <v>15</v>
      </c>
      <c r="J5118" s="26"/>
    </row>
    <row r="5119" spans="1:10" ht="28.5">
      <c r="A5119" s="208">
        <v>41</v>
      </c>
      <c r="B5119" s="209" t="s">
        <v>70</v>
      </c>
      <c r="C5119" s="182">
        <f t="shared" ref="C5119:C5120" si="4981">C5120</f>
        <v>0</v>
      </c>
      <c r="D5119" s="32">
        <v>0</v>
      </c>
      <c r="F5119" s="32">
        <f t="shared" ref="F5119:H5120" si="4982">F5120</f>
        <v>0</v>
      </c>
      <c r="G5119" s="32">
        <f t="shared" si="4982"/>
        <v>0</v>
      </c>
      <c r="H5119" s="32">
        <f t="shared" si="4982"/>
        <v>0</v>
      </c>
      <c r="I5119" s="34">
        <v>2</v>
      </c>
      <c r="J5119" s="26"/>
    </row>
    <row r="5120" spans="1:10">
      <c r="A5120" s="210">
        <v>412</v>
      </c>
      <c r="B5120" s="211" t="s">
        <v>71</v>
      </c>
      <c r="C5120" s="30">
        <f t="shared" si="4981"/>
        <v>0</v>
      </c>
      <c r="D5120" s="30">
        <v>0</v>
      </c>
      <c r="F5120" s="30">
        <f t="shared" si="4982"/>
        <v>0</v>
      </c>
      <c r="G5120" s="30">
        <f t="shared" si="4982"/>
        <v>0</v>
      </c>
      <c r="H5120" s="30">
        <f t="shared" si="4982"/>
        <v>0</v>
      </c>
      <c r="I5120" s="34">
        <v>3</v>
      </c>
      <c r="J5120" s="26"/>
    </row>
    <row r="5121" spans="1:10">
      <c r="A5121" s="212">
        <v>4123</v>
      </c>
      <c r="B5121" s="216" t="s">
        <v>72</v>
      </c>
      <c r="C5121" s="29"/>
      <c r="D5121" s="175">
        <v>0</v>
      </c>
      <c r="F5121" s="175"/>
      <c r="G5121" s="175"/>
      <c r="H5121" s="175"/>
      <c r="I5121" s="34">
        <v>4</v>
      </c>
      <c r="J5121" s="26"/>
    </row>
    <row r="5122" spans="1:10" ht="28.5">
      <c r="A5122" s="208">
        <v>42</v>
      </c>
      <c r="B5122" s="209" t="s">
        <v>30</v>
      </c>
      <c r="C5122" s="182">
        <f t="shared" ref="C5122" si="4983">C5123+C5125</f>
        <v>796337</v>
      </c>
      <c r="D5122" s="32">
        <v>796337</v>
      </c>
      <c r="F5122" s="32">
        <f t="shared" ref="F5122:G5122" si="4984">F5123+F5125</f>
        <v>0</v>
      </c>
      <c r="G5122" s="32">
        <f t="shared" si="4984"/>
        <v>0</v>
      </c>
      <c r="H5122" s="32">
        <f t="shared" ref="H5122" si="4985">H5123+H5125</f>
        <v>0</v>
      </c>
      <c r="I5122" s="34">
        <v>2</v>
      </c>
      <c r="J5122" s="26"/>
    </row>
    <row r="5123" spans="1:10">
      <c r="A5123" s="210">
        <v>421</v>
      </c>
      <c r="B5123" s="211" t="s">
        <v>96</v>
      </c>
      <c r="C5123" s="30">
        <f t="shared" ref="C5123" si="4986">C5124</f>
        <v>0</v>
      </c>
      <c r="D5123" s="30">
        <v>0</v>
      </c>
      <c r="F5123" s="30">
        <f t="shared" ref="F5123:H5123" si="4987">F5124</f>
        <v>0</v>
      </c>
      <c r="G5123" s="30">
        <f t="shared" si="4987"/>
        <v>0</v>
      </c>
      <c r="H5123" s="30">
        <f t="shared" si="4987"/>
        <v>0</v>
      </c>
      <c r="I5123" s="34">
        <v>3</v>
      </c>
      <c r="J5123" s="26"/>
    </row>
    <row r="5124" spans="1:10">
      <c r="A5124" s="212">
        <v>4212</v>
      </c>
      <c r="B5124" s="213" t="s">
        <v>96</v>
      </c>
      <c r="C5124" s="142"/>
      <c r="D5124" s="175">
        <v>0</v>
      </c>
      <c r="F5124" s="653"/>
      <c r="G5124" s="653"/>
      <c r="H5124" s="653"/>
      <c r="I5124" s="34">
        <v>4</v>
      </c>
      <c r="J5124" s="26"/>
    </row>
    <row r="5125" spans="1:10">
      <c r="A5125" s="210">
        <v>422</v>
      </c>
      <c r="B5125" s="211" t="s">
        <v>57</v>
      </c>
      <c r="C5125" s="30">
        <f t="shared" ref="C5125" si="4988">SUM(C5126:C5131)</f>
        <v>796337</v>
      </c>
      <c r="D5125" s="30">
        <v>796337</v>
      </c>
      <c r="F5125" s="30">
        <f t="shared" ref="F5125:G5125" si="4989">SUM(F5126:F5131)</f>
        <v>0</v>
      </c>
      <c r="G5125" s="30">
        <f t="shared" si="4989"/>
        <v>0</v>
      </c>
      <c r="H5125" s="30">
        <f t="shared" ref="H5125" si="4990">SUM(H5126:H5131)</f>
        <v>0</v>
      </c>
      <c r="I5125" s="34">
        <v>3</v>
      </c>
      <c r="J5125" s="26"/>
    </row>
    <row r="5126" spans="1:10">
      <c r="A5126" s="212">
        <v>4221</v>
      </c>
      <c r="B5126" s="216" t="s">
        <v>65</v>
      </c>
      <c r="C5126" s="29"/>
      <c r="D5126" s="175">
        <v>0</v>
      </c>
      <c r="F5126" s="175"/>
      <c r="G5126" s="175"/>
      <c r="H5126" s="175"/>
      <c r="I5126" s="34">
        <v>4</v>
      </c>
      <c r="J5126" s="26"/>
    </row>
    <row r="5127" spans="1:10">
      <c r="A5127" s="212">
        <v>4222</v>
      </c>
      <c r="B5127" s="216" t="s">
        <v>73</v>
      </c>
      <c r="C5127" s="29"/>
      <c r="D5127" s="175">
        <v>0</v>
      </c>
      <c r="F5127" s="175"/>
      <c r="G5127" s="175"/>
      <c r="H5127" s="175"/>
      <c r="I5127" s="34">
        <v>4</v>
      </c>
      <c r="J5127" s="26"/>
    </row>
    <row r="5128" spans="1:10">
      <c r="A5128" s="212">
        <v>4223</v>
      </c>
      <c r="B5128" s="216" t="s">
        <v>86</v>
      </c>
      <c r="C5128" s="29"/>
      <c r="D5128" s="175">
        <v>110975</v>
      </c>
      <c r="F5128" s="175"/>
      <c r="G5128" s="175"/>
      <c r="H5128" s="175"/>
      <c r="I5128" s="34">
        <v>4</v>
      </c>
      <c r="J5128" s="26"/>
    </row>
    <row r="5129" spans="1:10">
      <c r="A5129" s="212">
        <v>4224</v>
      </c>
      <c r="B5129" s="213" t="s">
        <v>58</v>
      </c>
      <c r="C5129" s="157">
        <v>796337</v>
      </c>
      <c r="D5129" s="175">
        <v>685362</v>
      </c>
      <c r="F5129" s="639"/>
      <c r="G5129" s="639"/>
      <c r="H5129" s="639"/>
      <c r="I5129" s="34">
        <v>4</v>
      </c>
      <c r="J5129" s="26"/>
    </row>
    <row r="5130" spans="1:10">
      <c r="A5130" s="212">
        <v>4225</v>
      </c>
      <c r="B5130" s="216" t="s">
        <v>87</v>
      </c>
      <c r="C5130" s="29"/>
      <c r="D5130" s="175">
        <v>0</v>
      </c>
      <c r="F5130" s="175"/>
      <c r="G5130" s="175"/>
      <c r="H5130" s="175"/>
      <c r="I5130" s="34">
        <v>4</v>
      </c>
      <c r="J5130" s="26"/>
    </row>
    <row r="5131" spans="1:10">
      <c r="A5131" s="212">
        <v>4227</v>
      </c>
      <c r="B5131" s="216" t="s">
        <v>88</v>
      </c>
      <c r="C5131" s="29"/>
      <c r="D5131" s="175">
        <v>0</v>
      </c>
      <c r="F5131" s="175"/>
      <c r="G5131" s="175"/>
      <c r="H5131" s="175"/>
      <c r="I5131" s="34">
        <v>4</v>
      </c>
      <c r="J5131" s="26"/>
    </row>
    <row r="5132" spans="1:10">
      <c r="A5132" s="206">
        <v>31</v>
      </c>
      <c r="B5132" s="207" t="s">
        <v>63</v>
      </c>
      <c r="C5132" s="31">
        <f t="shared" ref="C5132:C5133" si="4991">C5133</f>
        <v>0</v>
      </c>
      <c r="D5132" s="31">
        <v>0</v>
      </c>
      <c r="F5132" s="31">
        <f t="shared" ref="F5132:H5133" si="4992">F5133</f>
        <v>0</v>
      </c>
      <c r="G5132" s="31">
        <f t="shared" si="4992"/>
        <v>0</v>
      </c>
      <c r="H5132" s="31">
        <f t="shared" si="4992"/>
        <v>0</v>
      </c>
      <c r="I5132" s="34" t="s">
        <v>64</v>
      </c>
      <c r="J5132" s="26"/>
    </row>
    <row r="5133" spans="1:10" ht="28.5">
      <c r="A5133" s="208">
        <v>42</v>
      </c>
      <c r="B5133" s="209" t="s">
        <v>30</v>
      </c>
      <c r="C5133" s="182">
        <f t="shared" si="4991"/>
        <v>0</v>
      </c>
      <c r="D5133" s="32">
        <v>0</v>
      </c>
      <c r="F5133" s="32">
        <f t="shared" si="4992"/>
        <v>0</v>
      </c>
      <c r="G5133" s="32">
        <f t="shared" si="4992"/>
        <v>0</v>
      </c>
      <c r="H5133" s="32">
        <f t="shared" si="4992"/>
        <v>0</v>
      </c>
      <c r="I5133" s="34">
        <v>2</v>
      </c>
      <c r="J5133" s="26"/>
    </row>
    <row r="5134" spans="1:10">
      <c r="A5134" s="210">
        <v>422</v>
      </c>
      <c r="B5134" s="211" t="s">
        <v>57</v>
      </c>
      <c r="C5134" s="30">
        <f t="shared" ref="C5134" si="4993">SUM(C5135:C5140)</f>
        <v>0</v>
      </c>
      <c r="D5134" s="30">
        <v>0</v>
      </c>
      <c r="F5134" s="30">
        <f t="shared" ref="F5134:G5134" si="4994">SUM(F5135:F5140)</f>
        <v>0</v>
      </c>
      <c r="G5134" s="30">
        <f t="shared" si="4994"/>
        <v>0</v>
      </c>
      <c r="H5134" s="30">
        <f t="shared" ref="H5134" si="4995">SUM(H5135:H5140)</f>
        <v>0</v>
      </c>
      <c r="I5134" s="34">
        <v>3</v>
      </c>
      <c r="J5134" s="26"/>
    </row>
    <row r="5135" spans="1:10">
      <c r="A5135" s="212">
        <v>4221</v>
      </c>
      <c r="B5135" s="216" t="s">
        <v>65</v>
      </c>
      <c r="C5135" s="29"/>
      <c r="D5135" s="175">
        <v>0</v>
      </c>
      <c r="F5135" s="175"/>
      <c r="G5135" s="175"/>
      <c r="H5135" s="175"/>
      <c r="I5135" s="34">
        <v>4</v>
      </c>
      <c r="J5135" s="26"/>
    </row>
    <row r="5136" spans="1:10">
      <c r="A5136" s="212">
        <v>4222</v>
      </c>
      <c r="B5136" s="216" t="s">
        <v>73</v>
      </c>
      <c r="C5136" s="29"/>
      <c r="D5136" s="175">
        <v>0</v>
      </c>
      <c r="F5136" s="175"/>
      <c r="G5136" s="175"/>
      <c r="H5136" s="175"/>
      <c r="I5136" s="34">
        <v>4</v>
      </c>
      <c r="J5136" s="26"/>
    </row>
    <row r="5137" spans="1:10">
      <c r="A5137" s="212">
        <v>4223</v>
      </c>
      <c r="B5137" s="216" t="s">
        <v>86</v>
      </c>
      <c r="C5137" s="29"/>
      <c r="D5137" s="175">
        <v>0</v>
      </c>
      <c r="F5137" s="175"/>
      <c r="G5137" s="175"/>
      <c r="H5137" s="175"/>
      <c r="I5137" s="34">
        <v>4</v>
      </c>
      <c r="J5137" s="26"/>
    </row>
    <row r="5138" spans="1:10">
      <c r="A5138" s="212">
        <v>4224</v>
      </c>
      <c r="B5138" s="213" t="s">
        <v>58</v>
      </c>
      <c r="C5138" s="29"/>
      <c r="D5138" s="175">
        <v>0</v>
      </c>
      <c r="F5138" s="175"/>
      <c r="G5138" s="175"/>
      <c r="H5138" s="175"/>
      <c r="I5138" s="34">
        <v>4</v>
      </c>
      <c r="J5138" s="26"/>
    </row>
    <row r="5139" spans="1:10">
      <c r="A5139" s="212">
        <v>4225</v>
      </c>
      <c r="B5139" s="216" t="s">
        <v>87</v>
      </c>
      <c r="C5139" s="29"/>
      <c r="D5139" s="175">
        <v>0</v>
      </c>
      <c r="F5139" s="175"/>
      <c r="G5139" s="175"/>
      <c r="H5139" s="175"/>
      <c r="I5139" s="34">
        <v>4</v>
      </c>
      <c r="J5139" s="26"/>
    </row>
    <row r="5140" spans="1:10">
      <c r="A5140" s="212">
        <v>4227</v>
      </c>
      <c r="B5140" s="216" t="s">
        <v>88</v>
      </c>
      <c r="C5140" s="29"/>
      <c r="D5140" s="175">
        <v>0</v>
      </c>
      <c r="F5140" s="175"/>
      <c r="G5140" s="175"/>
      <c r="H5140" s="175"/>
      <c r="I5140" s="34">
        <v>4</v>
      </c>
      <c r="J5140" s="26"/>
    </row>
    <row r="5141" spans="1:10" ht="28.5">
      <c r="A5141" s="200">
        <v>3605</v>
      </c>
      <c r="B5141" s="201" t="s">
        <v>125</v>
      </c>
      <c r="C5141" s="202">
        <f t="shared" ref="C5141" si="4996">C5142+C5318</f>
        <v>31996982</v>
      </c>
      <c r="D5141" s="202">
        <v>34283571</v>
      </c>
      <c r="F5141" s="202">
        <f t="shared" ref="F5141:G5141" si="4997">F5142+F5311+F5318</f>
        <v>0</v>
      </c>
      <c r="G5141" s="202">
        <f t="shared" si="4997"/>
        <v>0</v>
      </c>
      <c r="H5141" s="202">
        <f t="shared" ref="H5141" si="4998">H5142+H5311+H5318</f>
        <v>0</v>
      </c>
      <c r="I5141" s="34" t="s">
        <v>7</v>
      </c>
      <c r="J5141" s="26"/>
    </row>
    <row r="5142" spans="1:10" ht="28.5">
      <c r="A5142" s="203" t="s">
        <v>306</v>
      </c>
      <c r="B5142" s="204" t="s">
        <v>137</v>
      </c>
      <c r="C5142" s="205">
        <f t="shared" ref="C5142" si="4999">C5143+C5208+C5266+C5287+C5302</f>
        <v>31996982</v>
      </c>
      <c r="D5142" s="205">
        <v>34068702</v>
      </c>
      <c r="F5142" s="205">
        <f t="shared" ref="F5142:G5142" si="5000">F5143+F5208+F5266+F5287+F5302</f>
        <v>0</v>
      </c>
      <c r="G5142" s="205">
        <f t="shared" si="5000"/>
        <v>0</v>
      </c>
      <c r="H5142" s="205">
        <f t="shared" ref="H5142" si="5001">H5143+H5208+H5266+H5287+H5302</f>
        <v>0</v>
      </c>
      <c r="I5142" s="34" t="s">
        <v>8</v>
      </c>
      <c r="J5142" s="26"/>
    </row>
    <row r="5143" spans="1:10">
      <c r="A5143" s="206">
        <v>31</v>
      </c>
      <c r="B5143" s="207" t="s">
        <v>63</v>
      </c>
      <c r="C5143" s="31">
        <f t="shared" ref="C5143" si="5002">C5144+C5152+C5182+C5187+C5190+C5195+C5198</f>
        <v>246258</v>
      </c>
      <c r="D5143" s="31">
        <v>455263</v>
      </c>
      <c r="F5143" s="31">
        <f t="shared" ref="F5143:G5143" si="5003">F5144+F5152+F5182+F5187+F5190+F5195+F5198</f>
        <v>0</v>
      </c>
      <c r="G5143" s="31">
        <f t="shared" si="5003"/>
        <v>0</v>
      </c>
      <c r="H5143" s="31">
        <f t="shared" ref="H5143" si="5004">H5144+H5152+H5182+H5187+H5190+H5195+H5198</f>
        <v>0</v>
      </c>
      <c r="I5143" s="34" t="s">
        <v>64</v>
      </c>
      <c r="J5143" s="26"/>
    </row>
    <row r="5144" spans="1:10">
      <c r="A5144" s="208">
        <v>31</v>
      </c>
      <c r="B5144" s="209" t="s">
        <v>44</v>
      </c>
      <c r="C5144" s="182">
        <f t="shared" ref="C5144" si="5005">C5145+C5148+C5150</f>
        <v>22558</v>
      </c>
      <c r="D5144" s="32">
        <v>35107</v>
      </c>
      <c r="F5144" s="32">
        <f t="shared" ref="F5144:G5144" si="5006">F5145+F5148+F5150</f>
        <v>0</v>
      </c>
      <c r="G5144" s="32">
        <f t="shared" si="5006"/>
        <v>0</v>
      </c>
      <c r="H5144" s="32">
        <f t="shared" ref="H5144" si="5007">H5145+H5148+H5150</f>
        <v>0</v>
      </c>
      <c r="I5144" s="34">
        <v>2</v>
      </c>
      <c r="J5144" s="26"/>
    </row>
    <row r="5145" spans="1:10">
      <c r="A5145" s="210">
        <v>311</v>
      </c>
      <c r="B5145" s="211" t="s">
        <v>45</v>
      </c>
      <c r="C5145" s="30">
        <f t="shared" ref="C5145" si="5008">SUM(C5146:C5147)</f>
        <v>19380</v>
      </c>
      <c r="D5145" s="30">
        <v>30135</v>
      </c>
      <c r="F5145" s="30">
        <f t="shared" ref="F5145:G5145" si="5009">SUM(F5146:F5147)</f>
        <v>0</v>
      </c>
      <c r="G5145" s="30">
        <f t="shared" si="5009"/>
        <v>0</v>
      </c>
      <c r="H5145" s="30">
        <f t="shared" ref="H5145" si="5010">SUM(H5146:H5147)</f>
        <v>0</v>
      </c>
      <c r="I5145" s="34">
        <v>3</v>
      </c>
      <c r="J5145" s="26"/>
    </row>
    <row r="5146" spans="1:10">
      <c r="A5146" s="212">
        <v>3111</v>
      </c>
      <c r="B5146" s="216" t="s">
        <v>46</v>
      </c>
      <c r="C5146" s="29">
        <v>19380</v>
      </c>
      <c r="D5146" s="175">
        <v>30135</v>
      </c>
      <c r="F5146" s="175"/>
      <c r="G5146" s="175"/>
      <c r="H5146" s="175"/>
      <c r="I5146" s="34">
        <v>4</v>
      </c>
      <c r="J5146" s="26"/>
    </row>
    <row r="5147" spans="1:10">
      <c r="A5147" s="212">
        <v>3113</v>
      </c>
      <c r="B5147" s="216" t="s">
        <v>202</v>
      </c>
      <c r="C5147" s="29"/>
      <c r="D5147" s="175">
        <v>0</v>
      </c>
      <c r="F5147" s="175"/>
      <c r="G5147" s="175"/>
      <c r="H5147" s="175"/>
      <c r="I5147" s="34">
        <v>4</v>
      </c>
      <c r="J5147" s="26"/>
    </row>
    <row r="5148" spans="1:10">
      <c r="A5148" s="210">
        <v>312</v>
      </c>
      <c r="B5148" s="211" t="s">
        <v>67</v>
      </c>
      <c r="C5148" s="30">
        <f t="shared" ref="C5148" si="5011">C5149</f>
        <v>0</v>
      </c>
      <c r="D5148" s="30">
        <v>0</v>
      </c>
      <c r="F5148" s="30">
        <f t="shared" ref="F5148:H5148" si="5012">F5149</f>
        <v>0</v>
      </c>
      <c r="G5148" s="30">
        <f t="shared" si="5012"/>
        <v>0</v>
      </c>
      <c r="H5148" s="30">
        <f t="shared" si="5012"/>
        <v>0</v>
      </c>
      <c r="I5148" s="34">
        <v>3</v>
      </c>
      <c r="J5148" s="26"/>
    </row>
    <row r="5149" spans="1:10">
      <c r="A5149" s="212">
        <v>3121</v>
      </c>
      <c r="B5149" s="216" t="s">
        <v>67</v>
      </c>
      <c r="C5149" s="29"/>
      <c r="D5149" s="175">
        <v>0</v>
      </c>
      <c r="F5149" s="175"/>
      <c r="G5149" s="175"/>
      <c r="H5149" s="175"/>
      <c r="I5149" s="34">
        <v>4</v>
      </c>
      <c r="J5149" s="26"/>
    </row>
    <row r="5150" spans="1:10">
      <c r="A5150" s="210">
        <v>313</v>
      </c>
      <c r="B5150" s="211" t="s">
        <v>48</v>
      </c>
      <c r="C5150" s="30">
        <f t="shared" ref="C5150" si="5013">SUM(C5151:C5151)</f>
        <v>3178</v>
      </c>
      <c r="D5150" s="30">
        <v>4972</v>
      </c>
      <c r="F5150" s="30">
        <f t="shared" ref="F5150:H5150" si="5014">SUM(F5151:F5151)</f>
        <v>0</v>
      </c>
      <c r="G5150" s="30">
        <f t="shared" si="5014"/>
        <v>0</v>
      </c>
      <c r="H5150" s="30">
        <f t="shared" si="5014"/>
        <v>0</v>
      </c>
      <c r="I5150" s="34">
        <v>3</v>
      </c>
      <c r="J5150" s="26"/>
    </row>
    <row r="5151" spans="1:10">
      <c r="A5151" s="212">
        <v>3132</v>
      </c>
      <c r="B5151" s="216" t="s">
        <v>49</v>
      </c>
      <c r="C5151" s="29">
        <v>3178</v>
      </c>
      <c r="D5151" s="175">
        <v>4972</v>
      </c>
      <c r="F5151" s="175"/>
      <c r="G5151" s="175"/>
      <c r="H5151" s="175"/>
      <c r="I5151" s="34">
        <v>4</v>
      </c>
      <c r="J5151" s="26"/>
    </row>
    <row r="5152" spans="1:10">
      <c r="A5152" s="208">
        <v>32</v>
      </c>
      <c r="B5152" s="209" t="s">
        <v>16</v>
      </c>
      <c r="C5152" s="182">
        <f t="shared" ref="C5152" si="5015">C5153+C5156+C5163+C5172+C5174</f>
        <v>80000</v>
      </c>
      <c r="D5152" s="32">
        <v>278197</v>
      </c>
      <c r="F5152" s="32">
        <f t="shared" ref="F5152:G5152" si="5016">F5153+F5156+F5163+F5172+F5174</f>
        <v>0</v>
      </c>
      <c r="G5152" s="32">
        <f t="shared" si="5016"/>
        <v>0</v>
      </c>
      <c r="H5152" s="32">
        <f t="shared" ref="H5152" si="5017">H5153+H5156+H5163+H5172+H5174</f>
        <v>0</v>
      </c>
      <c r="I5152" s="34">
        <v>2</v>
      </c>
      <c r="J5152" s="26"/>
    </row>
    <row r="5153" spans="1:10">
      <c r="A5153" s="210">
        <v>321</v>
      </c>
      <c r="B5153" s="211" t="s">
        <v>27</v>
      </c>
      <c r="C5153" s="30">
        <f t="shared" ref="C5153" si="5018">SUM(C5154:C5155)</f>
        <v>0</v>
      </c>
      <c r="D5153" s="30">
        <v>1200</v>
      </c>
      <c r="F5153" s="30">
        <f t="shared" ref="F5153:G5153" si="5019">SUM(F5154:F5155)</f>
        <v>0</v>
      </c>
      <c r="G5153" s="30">
        <f t="shared" si="5019"/>
        <v>0</v>
      </c>
      <c r="H5153" s="30">
        <f t="shared" ref="H5153" si="5020">SUM(H5154:H5155)</f>
        <v>0</v>
      </c>
      <c r="I5153" s="34">
        <v>3</v>
      </c>
      <c r="J5153" s="26"/>
    </row>
    <row r="5154" spans="1:10">
      <c r="A5154" s="212">
        <v>3211</v>
      </c>
      <c r="B5154" s="216" t="s">
        <v>28</v>
      </c>
      <c r="C5154" s="29"/>
      <c r="D5154" s="175">
        <v>0</v>
      </c>
      <c r="F5154" s="175"/>
      <c r="G5154" s="175"/>
      <c r="H5154" s="175"/>
      <c r="I5154" s="34">
        <v>4</v>
      </c>
      <c r="J5154" s="26"/>
    </row>
    <row r="5155" spans="1:10">
      <c r="A5155" s="212">
        <v>3213</v>
      </c>
      <c r="B5155" s="216" t="s">
        <v>54</v>
      </c>
      <c r="C5155" s="29"/>
      <c r="D5155" s="175">
        <v>1200</v>
      </c>
      <c r="F5155" s="175"/>
      <c r="G5155" s="175"/>
      <c r="H5155" s="175"/>
      <c r="I5155" s="34">
        <v>4</v>
      </c>
      <c r="J5155" s="26"/>
    </row>
    <row r="5156" spans="1:10">
      <c r="A5156" s="210">
        <v>322</v>
      </c>
      <c r="B5156" s="211" t="s">
        <v>42</v>
      </c>
      <c r="C5156" s="30">
        <f t="shared" ref="C5156" si="5021">SUM(C5157:C5162)</f>
        <v>70000</v>
      </c>
      <c r="D5156" s="30">
        <v>6840</v>
      </c>
      <c r="F5156" s="30">
        <f t="shared" ref="F5156:G5156" si="5022">SUM(F5157:F5162)</f>
        <v>0</v>
      </c>
      <c r="G5156" s="30">
        <f t="shared" si="5022"/>
        <v>0</v>
      </c>
      <c r="H5156" s="30">
        <f t="shared" ref="H5156" si="5023">SUM(H5157:H5162)</f>
        <v>0</v>
      </c>
      <c r="I5156" s="34">
        <v>3</v>
      </c>
      <c r="J5156" s="26"/>
    </row>
    <row r="5157" spans="1:10">
      <c r="A5157" s="212">
        <v>3221</v>
      </c>
      <c r="B5157" s="216" t="s">
        <v>43</v>
      </c>
      <c r="C5157" s="29"/>
      <c r="D5157" s="175">
        <v>0</v>
      </c>
      <c r="F5157" s="175"/>
      <c r="G5157" s="175"/>
      <c r="H5157" s="175"/>
      <c r="I5157" s="34">
        <v>4</v>
      </c>
      <c r="J5157" s="26"/>
    </row>
    <row r="5158" spans="1:10">
      <c r="A5158" s="212">
        <v>3222</v>
      </c>
      <c r="B5158" s="216" t="s">
        <v>91</v>
      </c>
      <c r="C5158" s="29"/>
      <c r="D5158" s="175">
        <v>1250</v>
      </c>
      <c r="F5158" s="175"/>
      <c r="G5158" s="175"/>
      <c r="H5158" s="175"/>
      <c r="I5158" s="34">
        <v>4</v>
      </c>
      <c r="J5158" s="26"/>
    </row>
    <row r="5159" spans="1:10">
      <c r="A5159" s="212">
        <v>3223</v>
      </c>
      <c r="B5159" s="216" t="s">
        <v>109</v>
      </c>
      <c r="C5159" s="29">
        <v>20000</v>
      </c>
      <c r="D5159" s="175">
        <v>5590</v>
      </c>
      <c r="F5159" s="175"/>
      <c r="G5159" s="175"/>
      <c r="H5159" s="175"/>
      <c r="I5159" s="34">
        <v>4</v>
      </c>
      <c r="J5159" s="26"/>
    </row>
    <row r="5160" spans="1:10">
      <c r="A5160" s="212">
        <v>3224</v>
      </c>
      <c r="B5160" s="216" t="s">
        <v>307</v>
      </c>
      <c r="C5160" s="29"/>
      <c r="D5160" s="175">
        <v>0</v>
      </c>
      <c r="F5160" s="175"/>
      <c r="G5160" s="175"/>
      <c r="H5160" s="175"/>
      <c r="I5160" s="34">
        <v>4</v>
      </c>
      <c r="J5160" s="26"/>
    </row>
    <row r="5161" spans="1:10">
      <c r="A5161" s="212">
        <v>3225</v>
      </c>
      <c r="B5161" s="216" t="s">
        <v>92</v>
      </c>
      <c r="C5161" s="29"/>
      <c r="D5161" s="175">
        <v>0</v>
      </c>
      <c r="F5161" s="175"/>
      <c r="G5161" s="175"/>
      <c r="H5161" s="175"/>
      <c r="I5161" s="34">
        <v>4</v>
      </c>
      <c r="J5161" s="26"/>
    </row>
    <row r="5162" spans="1:10">
      <c r="A5162" s="212">
        <v>3227</v>
      </c>
      <c r="B5162" s="216" t="s">
        <v>308</v>
      </c>
      <c r="C5162" s="29">
        <v>50000</v>
      </c>
      <c r="D5162" s="175">
        <v>0</v>
      </c>
      <c r="F5162" s="175"/>
      <c r="G5162" s="175"/>
      <c r="H5162" s="175"/>
      <c r="I5162" s="34">
        <v>4</v>
      </c>
      <c r="J5162" s="26"/>
    </row>
    <row r="5163" spans="1:10">
      <c r="A5163" s="210">
        <v>323</v>
      </c>
      <c r="B5163" s="211" t="s">
        <v>17</v>
      </c>
      <c r="C5163" s="30">
        <f t="shared" ref="C5163" si="5024">SUM(C5164:C5171)</f>
        <v>10000</v>
      </c>
      <c r="D5163" s="30">
        <v>269957</v>
      </c>
      <c r="F5163" s="30">
        <f t="shared" ref="F5163:G5163" si="5025">SUM(F5164:F5171)</f>
        <v>0</v>
      </c>
      <c r="G5163" s="30">
        <f t="shared" si="5025"/>
        <v>0</v>
      </c>
      <c r="H5163" s="30">
        <f t="shared" ref="H5163" si="5026">SUM(H5164:H5171)</f>
        <v>0</v>
      </c>
      <c r="I5163" s="34">
        <v>3</v>
      </c>
      <c r="J5163" s="26"/>
    </row>
    <row r="5164" spans="1:10">
      <c r="A5164" s="212">
        <v>3231</v>
      </c>
      <c r="B5164" s="216" t="s">
        <v>18</v>
      </c>
      <c r="C5164" s="29"/>
      <c r="D5164" s="175">
        <v>0</v>
      </c>
      <c r="F5164" s="175"/>
      <c r="G5164" s="175"/>
      <c r="H5164" s="175"/>
      <c r="I5164" s="34">
        <v>4</v>
      </c>
      <c r="J5164" s="26"/>
    </row>
    <row r="5165" spans="1:10">
      <c r="A5165" s="212">
        <v>3232</v>
      </c>
      <c r="B5165" s="216" t="s">
        <v>105</v>
      </c>
      <c r="C5165" s="29"/>
      <c r="D5165" s="175">
        <v>76020</v>
      </c>
      <c r="F5165" s="175"/>
      <c r="G5165" s="175"/>
      <c r="H5165" s="175"/>
      <c r="I5165" s="34">
        <v>4</v>
      </c>
      <c r="J5165" s="26"/>
    </row>
    <row r="5166" spans="1:10">
      <c r="A5166" s="212">
        <v>3234</v>
      </c>
      <c r="B5166" s="216" t="s">
        <v>111</v>
      </c>
      <c r="C5166" s="29">
        <v>10000</v>
      </c>
      <c r="D5166" s="175">
        <v>120</v>
      </c>
      <c r="F5166" s="175"/>
      <c r="G5166" s="175"/>
      <c r="H5166" s="175"/>
      <c r="I5166" s="34">
        <v>4</v>
      </c>
      <c r="J5166" s="26"/>
    </row>
    <row r="5167" spans="1:10">
      <c r="A5167" s="212">
        <v>3235</v>
      </c>
      <c r="B5167" s="216" t="s">
        <v>68</v>
      </c>
      <c r="C5167" s="29"/>
      <c r="D5167" s="175">
        <v>0</v>
      </c>
      <c r="F5167" s="175"/>
      <c r="G5167" s="175"/>
      <c r="H5167" s="175"/>
      <c r="I5167" s="34">
        <v>4</v>
      </c>
      <c r="J5167" s="26"/>
    </row>
    <row r="5168" spans="1:10">
      <c r="A5168" s="212">
        <v>3236</v>
      </c>
      <c r="B5168" s="216" t="s">
        <v>56</v>
      </c>
      <c r="C5168" s="29"/>
      <c r="D5168" s="175">
        <v>17810</v>
      </c>
      <c r="F5168" s="175"/>
      <c r="G5168" s="175"/>
      <c r="H5168" s="175"/>
      <c r="I5168" s="34">
        <v>4</v>
      </c>
      <c r="J5168" s="26"/>
    </row>
    <row r="5169" spans="1:10">
      <c r="A5169" s="212">
        <v>3237</v>
      </c>
      <c r="B5169" s="216" t="s">
        <v>20</v>
      </c>
      <c r="C5169" s="29"/>
      <c r="D5169" s="175">
        <v>23232</v>
      </c>
      <c r="F5169" s="175"/>
      <c r="G5169" s="175"/>
      <c r="H5169" s="175"/>
      <c r="I5169" s="34">
        <v>4</v>
      </c>
      <c r="J5169" s="26"/>
    </row>
    <row r="5170" spans="1:10">
      <c r="A5170" s="212">
        <v>3238</v>
      </c>
      <c r="B5170" s="216" t="s">
        <v>51</v>
      </c>
      <c r="C5170" s="29"/>
      <c r="D5170" s="175">
        <v>152775</v>
      </c>
      <c r="F5170" s="175"/>
      <c r="G5170" s="175"/>
      <c r="H5170" s="175"/>
      <c r="I5170" s="34">
        <v>4</v>
      </c>
      <c r="J5170" s="26"/>
    </row>
    <row r="5171" spans="1:10">
      <c r="A5171" s="212">
        <v>3239</v>
      </c>
      <c r="B5171" s="216" t="s">
        <v>21</v>
      </c>
      <c r="C5171" s="29"/>
      <c r="D5171" s="175">
        <v>0</v>
      </c>
      <c r="F5171" s="175"/>
      <c r="G5171" s="175"/>
      <c r="H5171" s="175"/>
      <c r="I5171" s="34">
        <v>4</v>
      </c>
      <c r="J5171" s="26"/>
    </row>
    <row r="5172" spans="1:10" ht="28.5">
      <c r="A5172" s="210">
        <v>324</v>
      </c>
      <c r="B5172" s="211" t="s">
        <v>22</v>
      </c>
      <c r="C5172" s="30">
        <f t="shared" ref="C5172" si="5027">C5173</f>
        <v>0</v>
      </c>
      <c r="D5172" s="30">
        <v>0</v>
      </c>
      <c r="F5172" s="30">
        <f t="shared" ref="F5172:H5172" si="5028">F5173</f>
        <v>0</v>
      </c>
      <c r="G5172" s="30">
        <f t="shared" si="5028"/>
        <v>0</v>
      </c>
      <c r="H5172" s="30">
        <f t="shared" si="5028"/>
        <v>0</v>
      </c>
      <c r="I5172" s="34">
        <v>3</v>
      </c>
      <c r="J5172" s="26"/>
    </row>
    <row r="5173" spans="1:10" ht="28.5">
      <c r="A5173" s="212">
        <v>3241</v>
      </c>
      <c r="B5173" s="216" t="s">
        <v>22</v>
      </c>
      <c r="C5173" s="29"/>
      <c r="D5173" s="175">
        <v>0</v>
      </c>
      <c r="F5173" s="175"/>
      <c r="G5173" s="175"/>
      <c r="H5173" s="175"/>
      <c r="I5173" s="34">
        <v>4</v>
      </c>
      <c r="J5173" s="26"/>
    </row>
    <row r="5174" spans="1:10">
      <c r="A5174" s="210">
        <v>329</v>
      </c>
      <c r="B5174" s="211" t="s">
        <v>23</v>
      </c>
      <c r="C5174" s="30">
        <f t="shared" ref="C5174" si="5029">SUM(C5175:C5181)</f>
        <v>0</v>
      </c>
      <c r="D5174" s="30">
        <v>200</v>
      </c>
      <c r="F5174" s="30">
        <f t="shared" ref="F5174:G5174" si="5030">SUM(F5175:F5181)</f>
        <v>0</v>
      </c>
      <c r="G5174" s="30">
        <f t="shared" si="5030"/>
        <v>0</v>
      </c>
      <c r="H5174" s="30">
        <f t="shared" ref="H5174" si="5031">SUM(H5175:H5181)</f>
        <v>0</v>
      </c>
      <c r="I5174" s="34">
        <v>3</v>
      </c>
      <c r="J5174" s="26"/>
    </row>
    <row r="5175" spans="1:10" ht="28.5">
      <c r="A5175" s="212">
        <v>3291</v>
      </c>
      <c r="B5175" s="216" t="s">
        <v>24</v>
      </c>
      <c r="C5175" s="29"/>
      <c r="D5175" s="175">
        <v>0</v>
      </c>
      <c r="F5175" s="175"/>
      <c r="G5175" s="175"/>
      <c r="H5175" s="175"/>
      <c r="I5175" s="34">
        <v>4</v>
      </c>
      <c r="J5175" s="26"/>
    </row>
    <row r="5176" spans="1:10">
      <c r="A5176" s="212">
        <v>3292</v>
      </c>
      <c r="B5176" s="216" t="s">
        <v>112</v>
      </c>
      <c r="C5176" s="29"/>
      <c r="D5176" s="175">
        <v>0</v>
      </c>
      <c r="F5176" s="175"/>
      <c r="G5176" s="175"/>
      <c r="H5176" s="175"/>
      <c r="I5176" s="34">
        <v>4</v>
      </c>
      <c r="J5176" s="26"/>
    </row>
    <row r="5177" spans="1:10">
      <c r="A5177" s="212">
        <v>3293</v>
      </c>
      <c r="B5177" s="216" t="s">
        <v>29</v>
      </c>
      <c r="C5177" s="29"/>
      <c r="D5177" s="175">
        <v>0</v>
      </c>
      <c r="F5177" s="175"/>
      <c r="G5177" s="175"/>
      <c r="H5177" s="175"/>
      <c r="I5177" s="34">
        <v>4</v>
      </c>
      <c r="J5177" s="26"/>
    </row>
    <row r="5178" spans="1:10">
      <c r="A5178" s="212">
        <v>3294</v>
      </c>
      <c r="B5178" s="216" t="s">
        <v>55</v>
      </c>
      <c r="C5178" s="29"/>
      <c r="D5178" s="175">
        <v>0</v>
      </c>
      <c r="F5178" s="175"/>
      <c r="G5178" s="175"/>
      <c r="H5178" s="175"/>
      <c r="I5178" s="34">
        <v>4</v>
      </c>
      <c r="J5178" s="26"/>
    </row>
    <row r="5179" spans="1:10">
      <c r="A5179" s="212">
        <v>3295</v>
      </c>
      <c r="B5179" s="216" t="s">
        <v>113</v>
      </c>
      <c r="C5179" s="29"/>
      <c r="D5179" s="175">
        <v>0</v>
      </c>
      <c r="F5179" s="175"/>
      <c r="G5179" s="175"/>
      <c r="H5179" s="175"/>
      <c r="I5179" s="34">
        <v>4</v>
      </c>
      <c r="J5179" s="26"/>
    </row>
    <row r="5180" spans="1:10">
      <c r="A5180" s="212">
        <v>3296</v>
      </c>
      <c r="B5180" s="216" t="s">
        <v>120</v>
      </c>
      <c r="C5180" s="29"/>
      <c r="D5180" s="175">
        <v>0</v>
      </c>
      <c r="F5180" s="175"/>
      <c r="G5180" s="175"/>
      <c r="H5180" s="175"/>
      <c r="I5180" s="34">
        <v>4</v>
      </c>
      <c r="J5180" s="26"/>
    </row>
    <row r="5181" spans="1:10">
      <c r="A5181" s="212">
        <v>3299</v>
      </c>
      <c r="B5181" s="216" t="s">
        <v>23</v>
      </c>
      <c r="C5181" s="29"/>
      <c r="D5181" s="175">
        <v>200</v>
      </c>
      <c r="F5181" s="175"/>
      <c r="G5181" s="175"/>
      <c r="H5181" s="175"/>
      <c r="I5181" s="34">
        <v>4</v>
      </c>
      <c r="J5181" s="26"/>
    </row>
    <row r="5182" spans="1:10">
      <c r="A5182" s="208">
        <v>34</v>
      </c>
      <c r="B5182" s="209" t="s">
        <v>114</v>
      </c>
      <c r="C5182" s="182">
        <f t="shared" ref="C5182" si="5032">C5183</f>
        <v>0</v>
      </c>
      <c r="D5182" s="32">
        <v>384</v>
      </c>
      <c r="F5182" s="32">
        <f t="shared" ref="F5182:H5182" si="5033">F5183</f>
        <v>0</v>
      </c>
      <c r="G5182" s="32">
        <f t="shared" si="5033"/>
        <v>0</v>
      </c>
      <c r="H5182" s="32">
        <f t="shared" si="5033"/>
        <v>0</v>
      </c>
      <c r="I5182" s="34">
        <v>2</v>
      </c>
      <c r="J5182" s="26"/>
    </row>
    <row r="5183" spans="1:10">
      <c r="A5183" s="210">
        <v>343</v>
      </c>
      <c r="B5183" s="211" t="s">
        <v>115</v>
      </c>
      <c r="C5183" s="30">
        <f t="shared" ref="C5183" si="5034">SUM(C5184:C5186)</f>
        <v>0</v>
      </c>
      <c r="D5183" s="30">
        <v>384</v>
      </c>
      <c r="F5183" s="30">
        <f t="shared" ref="F5183:G5183" si="5035">SUM(F5184:F5186)</f>
        <v>0</v>
      </c>
      <c r="G5183" s="30">
        <f t="shared" si="5035"/>
        <v>0</v>
      </c>
      <c r="H5183" s="30">
        <f t="shared" ref="H5183" si="5036">SUM(H5184:H5186)</f>
        <v>0</v>
      </c>
      <c r="I5183" s="34">
        <v>3</v>
      </c>
      <c r="J5183" s="26"/>
    </row>
    <row r="5184" spans="1:10">
      <c r="A5184" s="212">
        <v>3431</v>
      </c>
      <c r="B5184" s="216" t="s">
        <v>116</v>
      </c>
      <c r="C5184" s="29"/>
      <c r="D5184" s="175">
        <v>374</v>
      </c>
      <c r="F5184" s="175"/>
      <c r="G5184" s="175"/>
      <c r="H5184" s="175"/>
      <c r="I5184" s="34">
        <v>4</v>
      </c>
      <c r="J5184" s="26"/>
    </row>
    <row r="5185" spans="1:10" ht="28.5">
      <c r="A5185" s="212">
        <v>3432</v>
      </c>
      <c r="B5185" s="216" t="s">
        <v>135</v>
      </c>
      <c r="C5185" s="29"/>
      <c r="D5185" s="175">
        <v>0</v>
      </c>
      <c r="F5185" s="175"/>
      <c r="G5185" s="175"/>
      <c r="H5185" s="175"/>
      <c r="I5185" s="34">
        <v>4</v>
      </c>
      <c r="J5185" s="26"/>
    </row>
    <row r="5186" spans="1:10">
      <c r="A5186" s="212">
        <v>3433</v>
      </c>
      <c r="B5186" s="216" t="s">
        <v>117</v>
      </c>
      <c r="C5186" s="29"/>
      <c r="D5186" s="175">
        <v>10</v>
      </c>
      <c r="F5186" s="175"/>
      <c r="G5186" s="175"/>
      <c r="H5186" s="175"/>
      <c r="I5186" s="34">
        <v>4</v>
      </c>
      <c r="J5186" s="26"/>
    </row>
    <row r="5187" spans="1:10" ht="28.5">
      <c r="A5187" s="208">
        <v>37</v>
      </c>
      <c r="B5187" s="209" t="s">
        <v>34</v>
      </c>
      <c r="C5187" s="182">
        <f t="shared" ref="C5187:C5188" si="5037">C5188</f>
        <v>0</v>
      </c>
      <c r="D5187" s="32">
        <v>0</v>
      </c>
      <c r="F5187" s="32">
        <f t="shared" ref="F5187:H5188" si="5038">F5188</f>
        <v>0</v>
      </c>
      <c r="G5187" s="32">
        <f t="shared" si="5038"/>
        <v>0</v>
      </c>
      <c r="H5187" s="32">
        <f t="shared" si="5038"/>
        <v>0</v>
      </c>
      <c r="I5187" s="34">
        <v>2</v>
      </c>
      <c r="J5187" s="26"/>
    </row>
    <row r="5188" spans="1:10">
      <c r="A5188" s="210">
        <v>372</v>
      </c>
      <c r="B5188" s="211" t="s">
        <v>309</v>
      </c>
      <c r="C5188" s="30">
        <f t="shared" si="5037"/>
        <v>0</v>
      </c>
      <c r="D5188" s="30">
        <v>0</v>
      </c>
      <c r="F5188" s="30">
        <f t="shared" si="5038"/>
        <v>0</v>
      </c>
      <c r="G5188" s="30">
        <f t="shared" si="5038"/>
        <v>0</v>
      </c>
      <c r="H5188" s="30">
        <f t="shared" si="5038"/>
        <v>0</v>
      </c>
      <c r="I5188" s="34">
        <v>3</v>
      </c>
      <c r="J5188" s="26"/>
    </row>
    <row r="5189" spans="1:10" ht="28.5">
      <c r="A5189" s="212">
        <v>3721</v>
      </c>
      <c r="B5189" s="213" t="s">
        <v>310</v>
      </c>
      <c r="C5189" s="160"/>
      <c r="D5189" s="175">
        <v>0</v>
      </c>
      <c r="F5189" s="160"/>
      <c r="G5189" s="160"/>
      <c r="H5189" s="160"/>
      <c r="I5189" s="34">
        <v>4</v>
      </c>
      <c r="J5189" s="26"/>
    </row>
    <row r="5190" spans="1:10">
      <c r="A5190" s="208">
        <v>38</v>
      </c>
      <c r="B5190" s="209" t="s">
        <v>11</v>
      </c>
      <c r="C5190" s="182">
        <f t="shared" ref="C5190" si="5039">C5191</f>
        <v>0</v>
      </c>
      <c r="D5190" s="32">
        <v>0</v>
      </c>
      <c r="F5190" s="32">
        <f t="shared" ref="F5190:H5190" si="5040">F5191</f>
        <v>0</v>
      </c>
      <c r="G5190" s="32">
        <f t="shared" si="5040"/>
        <v>0</v>
      </c>
      <c r="H5190" s="32">
        <f t="shared" si="5040"/>
        <v>0</v>
      </c>
      <c r="I5190" s="34">
        <v>2</v>
      </c>
      <c r="J5190" s="26"/>
    </row>
    <row r="5191" spans="1:10">
      <c r="A5191" s="210">
        <v>383</v>
      </c>
      <c r="B5191" s="211" t="s">
        <v>121</v>
      </c>
      <c r="C5191" s="30">
        <f t="shared" ref="C5191" si="5041">SUM(C5192:C5194)</f>
        <v>0</v>
      </c>
      <c r="D5191" s="30">
        <v>0</v>
      </c>
      <c r="F5191" s="30">
        <f t="shared" ref="F5191:G5191" si="5042">SUM(F5192:F5194)</f>
        <v>0</v>
      </c>
      <c r="G5191" s="30">
        <f t="shared" si="5042"/>
        <v>0</v>
      </c>
      <c r="H5191" s="30">
        <f t="shared" ref="H5191" si="5043">SUM(H5192:H5194)</f>
        <v>0</v>
      </c>
      <c r="I5191" s="34">
        <v>3</v>
      </c>
      <c r="J5191" s="26"/>
    </row>
    <row r="5192" spans="1:10">
      <c r="A5192" s="212">
        <v>3831</v>
      </c>
      <c r="B5192" s="213" t="s">
        <v>122</v>
      </c>
      <c r="C5192" s="160"/>
      <c r="D5192" s="175">
        <v>0</v>
      </c>
      <c r="F5192" s="160"/>
      <c r="G5192" s="160"/>
      <c r="H5192" s="160"/>
      <c r="I5192" s="34">
        <v>4</v>
      </c>
      <c r="J5192" s="26"/>
    </row>
    <row r="5193" spans="1:10">
      <c r="A5193" s="212">
        <v>3834</v>
      </c>
      <c r="B5193" s="216" t="s">
        <v>123</v>
      </c>
      <c r="C5193" s="29"/>
      <c r="D5193" s="175">
        <v>0</v>
      </c>
      <c r="F5193" s="175"/>
      <c r="G5193" s="175"/>
      <c r="H5193" s="175"/>
      <c r="I5193" s="34">
        <v>4</v>
      </c>
      <c r="J5193" s="26"/>
    </row>
    <row r="5194" spans="1:10">
      <c r="A5194" s="212">
        <v>3835</v>
      </c>
      <c r="B5194" s="216" t="s">
        <v>124</v>
      </c>
      <c r="C5194" s="29"/>
      <c r="D5194" s="175">
        <v>0</v>
      </c>
      <c r="F5194" s="175"/>
      <c r="G5194" s="175"/>
      <c r="H5194" s="175"/>
      <c r="I5194" s="34">
        <v>4</v>
      </c>
      <c r="J5194" s="26"/>
    </row>
    <row r="5195" spans="1:10" ht="28.5">
      <c r="A5195" s="208">
        <v>41</v>
      </c>
      <c r="B5195" s="209" t="s">
        <v>70</v>
      </c>
      <c r="C5195" s="182">
        <f t="shared" ref="C5195:C5196" si="5044">C5196</f>
        <v>2200</v>
      </c>
      <c r="D5195" s="32">
        <v>3070</v>
      </c>
      <c r="F5195" s="32">
        <f t="shared" ref="F5195:H5196" si="5045">F5196</f>
        <v>0</v>
      </c>
      <c r="G5195" s="32">
        <f t="shared" si="5045"/>
        <v>0</v>
      </c>
      <c r="H5195" s="32">
        <f t="shared" si="5045"/>
        <v>0</v>
      </c>
      <c r="I5195" s="34">
        <v>2</v>
      </c>
      <c r="J5195" s="26"/>
    </row>
    <row r="5196" spans="1:10">
      <c r="A5196" s="210">
        <v>412</v>
      </c>
      <c r="B5196" s="211" t="s">
        <v>71</v>
      </c>
      <c r="C5196" s="30">
        <f t="shared" si="5044"/>
        <v>2200</v>
      </c>
      <c r="D5196" s="30">
        <v>3070</v>
      </c>
      <c r="F5196" s="30">
        <f t="shared" si="5045"/>
        <v>0</v>
      </c>
      <c r="G5196" s="30">
        <f t="shared" si="5045"/>
        <v>0</v>
      </c>
      <c r="H5196" s="30">
        <f t="shared" si="5045"/>
        <v>0</v>
      </c>
      <c r="I5196" s="34">
        <v>3</v>
      </c>
      <c r="J5196" s="26"/>
    </row>
    <row r="5197" spans="1:10">
      <c r="A5197" s="212">
        <v>4123</v>
      </c>
      <c r="B5197" s="216" t="s">
        <v>72</v>
      </c>
      <c r="C5197" s="29">
        <v>2200</v>
      </c>
      <c r="D5197" s="175">
        <v>3070</v>
      </c>
      <c r="F5197" s="175"/>
      <c r="G5197" s="175"/>
      <c r="H5197" s="175"/>
      <c r="I5197" s="34">
        <v>4</v>
      </c>
      <c r="J5197" s="26"/>
    </row>
    <row r="5198" spans="1:10" ht="28.5">
      <c r="A5198" s="208">
        <v>42</v>
      </c>
      <c r="B5198" s="209" t="s">
        <v>30</v>
      </c>
      <c r="C5198" s="32">
        <f>C5201+C5199</f>
        <v>141500</v>
      </c>
      <c r="D5198" s="32">
        <v>138505</v>
      </c>
      <c r="F5198" s="32">
        <f>F5201+F5199</f>
        <v>0</v>
      </c>
      <c r="G5198" s="32">
        <f>G5201+G5199</f>
        <v>0</v>
      </c>
      <c r="H5198" s="32">
        <f>H5201+H5199</f>
        <v>0</v>
      </c>
      <c r="I5198" s="34">
        <v>2</v>
      </c>
      <c r="J5198" s="26"/>
    </row>
    <row r="5199" spans="1:10" ht="15">
      <c r="A5199" s="210">
        <v>421</v>
      </c>
      <c r="B5199" s="211" t="s">
        <v>96</v>
      </c>
      <c r="C5199" s="792"/>
      <c r="D5199" s="151">
        <v>255</v>
      </c>
      <c r="F5199" s="151">
        <f>F5200</f>
        <v>0</v>
      </c>
      <c r="G5199" s="151">
        <f>G5200</f>
        <v>0</v>
      </c>
      <c r="H5199" s="151">
        <f>H5200</f>
        <v>0</v>
      </c>
      <c r="I5199" s="73">
        <v>3</v>
      </c>
      <c r="J5199" s="228"/>
    </row>
    <row r="5200" spans="1:10" ht="15">
      <c r="A5200" s="212">
        <v>4212</v>
      </c>
      <c r="B5200" s="216" t="s">
        <v>97</v>
      </c>
      <c r="C5200"/>
      <c r="D5200" s="491">
        <v>255</v>
      </c>
      <c r="F5200" s="801"/>
      <c r="G5200" s="801"/>
      <c r="H5200" s="801"/>
      <c r="I5200" s="73">
        <v>4</v>
      </c>
      <c r="J5200" s="228"/>
    </row>
    <row r="5201" spans="1:10">
      <c r="A5201" s="210">
        <v>422</v>
      </c>
      <c r="B5201" s="211" t="s">
        <v>57</v>
      </c>
      <c r="C5201" s="30">
        <f t="shared" ref="C5201" si="5046">SUM(C5202:C5207)</f>
        <v>141500</v>
      </c>
      <c r="D5201" s="30">
        <v>138250</v>
      </c>
      <c r="F5201" s="30">
        <f t="shared" ref="F5201:G5201" si="5047">SUM(F5202:F5207)</f>
        <v>0</v>
      </c>
      <c r="G5201" s="30">
        <f t="shared" si="5047"/>
        <v>0</v>
      </c>
      <c r="H5201" s="30">
        <f t="shared" ref="H5201" si="5048">SUM(H5202:H5207)</f>
        <v>0</v>
      </c>
      <c r="I5201" s="34">
        <v>3</v>
      </c>
      <c r="J5201" s="26"/>
    </row>
    <row r="5202" spans="1:10">
      <c r="A5202" s="212">
        <v>4221</v>
      </c>
      <c r="B5202" s="216" t="s">
        <v>65</v>
      </c>
      <c r="C5202" s="29">
        <v>55000</v>
      </c>
      <c r="D5202" s="175">
        <v>55000</v>
      </c>
      <c r="F5202" s="175"/>
      <c r="G5202" s="175"/>
      <c r="H5202" s="175"/>
      <c r="I5202" s="34">
        <v>4</v>
      </c>
      <c r="J5202" s="26"/>
    </row>
    <row r="5203" spans="1:10">
      <c r="A5203" s="212">
        <v>4222</v>
      </c>
      <c r="B5203" s="216" t="s">
        <v>73</v>
      </c>
      <c r="C5203" s="29">
        <v>1000</v>
      </c>
      <c r="D5203" s="175">
        <v>1000</v>
      </c>
      <c r="F5203" s="175"/>
      <c r="G5203" s="175"/>
      <c r="H5203" s="175"/>
      <c r="I5203" s="34">
        <v>4</v>
      </c>
      <c r="J5203" s="26"/>
    </row>
    <row r="5204" spans="1:10">
      <c r="A5204" s="212">
        <v>4223</v>
      </c>
      <c r="B5204" s="216" t="s">
        <v>86</v>
      </c>
      <c r="C5204" s="29"/>
      <c r="D5204" s="175">
        <v>1750</v>
      </c>
      <c r="F5204" s="175"/>
      <c r="G5204" s="175"/>
      <c r="H5204" s="175"/>
      <c r="I5204" s="34">
        <v>4</v>
      </c>
      <c r="J5204" s="26"/>
    </row>
    <row r="5205" spans="1:10">
      <c r="A5205" s="212">
        <v>4224</v>
      </c>
      <c r="B5205" s="213" t="s">
        <v>58</v>
      </c>
      <c r="C5205" s="157">
        <v>75000</v>
      </c>
      <c r="D5205" s="175">
        <v>75000</v>
      </c>
      <c r="F5205" s="639"/>
      <c r="G5205" s="639"/>
      <c r="H5205" s="639"/>
      <c r="I5205" s="34">
        <v>4</v>
      </c>
      <c r="J5205" s="26"/>
    </row>
    <row r="5206" spans="1:10">
      <c r="A5206" s="212">
        <v>4225</v>
      </c>
      <c r="B5206" s="216" t="s">
        <v>87</v>
      </c>
      <c r="C5206" s="29">
        <v>5000</v>
      </c>
      <c r="D5206" s="175">
        <v>0</v>
      </c>
      <c r="F5206" s="175"/>
      <c r="G5206" s="175"/>
      <c r="H5206" s="175"/>
      <c r="I5206" s="34">
        <v>4</v>
      </c>
      <c r="J5206" s="26"/>
    </row>
    <row r="5207" spans="1:10">
      <c r="A5207" s="212">
        <v>4227</v>
      </c>
      <c r="B5207" s="216" t="s">
        <v>88</v>
      </c>
      <c r="C5207" s="29">
        <v>5500</v>
      </c>
      <c r="D5207" s="175">
        <v>5500</v>
      </c>
      <c r="F5207" s="175"/>
      <c r="G5207" s="175"/>
      <c r="H5207" s="175"/>
      <c r="I5207" s="34">
        <v>4</v>
      </c>
      <c r="J5207" s="26"/>
    </row>
    <row r="5208" spans="1:10">
      <c r="A5208" s="206">
        <v>43</v>
      </c>
      <c r="B5208" s="207" t="s">
        <v>40</v>
      </c>
      <c r="C5208" s="31">
        <f t="shared" ref="C5208" si="5049">C5209+C5218+C5251+C5255+C5258</f>
        <v>31108308</v>
      </c>
      <c r="D5208" s="31">
        <v>32541558</v>
      </c>
      <c r="F5208" s="31">
        <f t="shared" ref="F5208:G5208" si="5050">F5209+F5218+F5251+F5255+F5258</f>
        <v>0</v>
      </c>
      <c r="G5208" s="31">
        <f t="shared" si="5050"/>
        <v>0</v>
      </c>
      <c r="H5208" s="31">
        <f t="shared" ref="H5208" si="5051">H5209+H5218+H5251+H5255+H5258</f>
        <v>0</v>
      </c>
      <c r="I5208" s="34" t="s">
        <v>41</v>
      </c>
      <c r="J5208" s="26"/>
    </row>
    <row r="5209" spans="1:10">
      <c r="A5209" s="208">
        <v>31</v>
      </c>
      <c r="B5209" s="209" t="s">
        <v>44</v>
      </c>
      <c r="C5209" s="182">
        <f t="shared" ref="C5209" si="5052">C5210+C5213+C5215</f>
        <v>22260927</v>
      </c>
      <c r="D5209" s="32">
        <v>23972676</v>
      </c>
      <c r="F5209" s="32">
        <f t="shared" ref="F5209:G5209" si="5053">F5210+F5213+F5215</f>
        <v>0</v>
      </c>
      <c r="G5209" s="32">
        <f t="shared" si="5053"/>
        <v>0</v>
      </c>
      <c r="H5209" s="32">
        <f t="shared" ref="H5209" si="5054">H5210+H5213+H5215</f>
        <v>0</v>
      </c>
      <c r="I5209" s="34">
        <v>2</v>
      </c>
      <c r="J5209" s="26"/>
    </row>
    <row r="5210" spans="1:10">
      <c r="A5210" s="210">
        <v>311</v>
      </c>
      <c r="B5210" s="211" t="s">
        <v>45</v>
      </c>
      <c r="C5210" s="30">
        <f t="shared" ref="C5210" si="5055">SUM(C5211:C5212)</f>
        <v>18830186</v>
      </c>
      <c r="D5210" s="30">
        <v>20480470</v>
      </c>
      <c r="F5210" s="30">
        <f t="shared" ref="F5210:G5210" si="5056">SUM(F5211:F5212)</f>
        <v>0</v>
      </c>
      <c r="G5210" s="30">
        <f t="shared" si="5056"/>
        <v>0</v>
      </c>
      <c r="H5210" s="30">
        <f t="shared" ref="H5210" si="5057">SUM(H5211:H5212)</f>
        <v>0</v>
      </c>
      <c r="I5210" s="34">
        <v>3</v>
      </c>
      <c r="J5210" s="26"/>
    </row>
    <row r="5211" spans="1:10">
      <c r="A5211" s="212">
        <v>3111</v>
      </c>
      <c r="B5211" s="216" t="s">
        <v>46</v>
      </c>
      <c r="C5211" s="29">
        <v>18830186</v>
      </c>
      <c r="D5211" s="175">
        <v>20470660</v>
      </c>
      <c r="F5211" s="175"/>
      <c r="G5211" s="175"/>
      <c r="H5211" s="175"/>
      <c r="I5211" s="34">
        <v>4</v>
      </c>
      <c r="J5211" s="26"/>
    </row>
    <row r="5212" spans="1:10">
      <c r="A5212" s="212">
        <v>3113</v>
      </c>
      <c r="B5212" s="216" t="s">
        <v>202</v>
      </c>
      <c r="C5212" s="29"/>
      <c r="D5212" s="175">
        <v>9810</v>
      </c>
      <c r="F5212" s="175"/>
      <c r="G5212" s="175"/>
      <c r="H5212" s="175"/>
      <c r="I5212" s="34">
        <v>4</v>
      </c>
      <c r="J5212" s="26"/>
    </row>
    <row r="5213" spans="1:10">
      <c r="A5213" s="210">
        <v>312</v>
      </c>
      <c r="B5213" s="211" t="s">
        <v>67</v>
      </c>
      <c r="C5213" s="30">
        <f t="shared" ref="C5213" si="5058">C5214</f>
        <v>583300</v>
      </c>
      <c r="D5213" s="30">
        <v>644150</v>
      </c>
      <c r="F5213" s="30">
        <f t="shared" ref="F5213:H5213" si="5059">F5214</f>
        <v>0</v>
      </c>
      <c r="G5213" s="30">
        <f t="shared" si="5059"/>
        <v>0</v>
      </c>
      <c r="H5213" s="30">
        <f t="shared" si="5059"/>
        <v>0</v>
      </c>
      <c r="I5213" s="34">
        <v>3</v>
      </c>
      <c r="J5213" s="26"/>
    </row>
    <row r="5214" spans="1:10">
      <c r="A5214" s="212">
        <v>3121</v>
      </c>
      <c r="B5214" s="213" t="s">
        <v>67</v>
      </c>
      <c r="C5214" s="143">
        <v>583300</v>
      </c>
      <c r="D5214" s="175">
        <v>644150</v>
      </c>
      <c r="F5214" s="143"/>
      <c r="G5214" s="143"/>
      <c r="H5214" s="143"/>
      <c r="I5214" s="34">
        <v>4</v>
      </c>
      <c r="J5214" s="26"/>
    </row>
    <row r="5215" spans="1:10">
      <c r="A5215" s="210">
        <v>313</v>
      </c>
      <c r="B5215" s="211" t="s">
        <v>48</v>
      </c>
      <c r="C5215" s="30">
        <f t="shared" ref="C5215" si="5060">SUM(C5216:C5217)</f>
        <v>2847441</v>
      </c>
      <c r="D5215" s="30">
        <v>2848056</v>
      </c>
      <c r="F5215" s="30">
        <f t="shared" ref="F5215:G5215" si="5061">SUM(F5216:F5217)</f>
        <v>0</v>
      </c>
      <c r="G5215" s="30">
        <f t="shared" si="5061"/>
        <v>0</v>
      </c>
      <c r="H5215" s="30">
        <f t="shared" ref="H5215" si="5062">SUM(H5216:H5217)</f>
        <v>0</v>
      </c>
      <c r="I5215" s="34">
        <v>3</v>
      </c>
      <c r="J5215" s="26"/>
    </row>
    <row r="5216" spans="1:10">
      <c r="A5216" s="212">
        <v>3132</v>
      </c>
      <c r="B5216" s="216" t="s">
        <v>49</v>
      </c>
      <c r="C5216" s="29">
        <v>2847441</v>
      </c>
      <c r="D5216" s="175">
        <v>2847441</v>
      </c>
      <c r="F5216" s="175"/>
      <c r="G5216" s="175"/>
      <c r="H5216" s="175"/>
      <c r="I5216" s="34">
        <v>4</v>
      </c>
      <c r="J5216" s="26"/>
    </row>
    <row r="5217" spans="1:10" ht="28.5">
      <c r="A5217" s="212">
        <v>3133</v>
      </c>
      <c r="B5217" s="216" t="s">
        <v>119</v>
      </c>
      <c r="C5217" s="29">
        <v>0</v>
      </c>
      <c r="D5217" s="175">
        <v>615</v>
      </c>
      <c r="F5217" s="175"/>
      <c r="G5217" s="175"/>
      <c r="H5217" s="175"/>
      <c r="I5217" s="34">
        <v>4</v>
      </c>
      <c r="J5217" s="26"/>
    </row>
    <row r="5218" spans="1:10">
      <c r="A5218" s="208">
        <v>32</v>
      </c>
      <c r="B5218" s="209" t="s">
        <v>16</v>
      </c>
      <c r="C5218" s="182">
        <f t="shared" ref="C5218" si="5063">C5219+C5224+C5231+C5241+C5243</f>
        <v>8508186</v>
      </c>
      <c r="D5218" s="32">
        <v>7883157</v>
      </c>
      <c r="F5218" s="32">
        <f t="shared" ref="F5218:G5218" si="5064">F5219+F5224+F5231+F5241+F5243</f>
        <v>0</v>
      </c>
      <c r="G5218" s="32">
        <f t="shared" si="5064"/>
        <v>0</v>
      </c>
      <c r="H5218" s="32">
        <f t="shared" ref="H5218" si="5065">H5219+H5224+H5231+H5241+H5243</f>
        <v>0</v>
      </c>
      <c r="I5218" s="34">
        <v>2</v>
      </c>
      <c r="J5218" s="26"/>
    </row>
    <row r="5219" spans="1:10">
      <c r="A5219" s="210">
        <v>321</v>
      </c>
      <c r="B5219" s="211" t="s">
        <v>27</v>
      </c>
      <c r="C5219" s="30">
        <f t="shared" ref="C5219" si="5066">SUM(C5220:C5223)</f>
        <v>562373</v>
      </c>
      <c r="D5219" s="30">
        <v>574922</v>
      </c>
      <c r="F5219" s="30">
        <f t="shared" ref="F5219:G5219" si="5067">SUM(F5220:F5223)</f>
        <v>0</v>
      </c>
      <c r="G5219" s="30">
        <f t="shared" si="5067"/>
        <v>0</v>
      </c>
      <c r="H5219" s="30">
        <f t="shared" ref="H5219" si="5068">SUM(H5220:H5223)</f>
        <v>0</v>
      </c>
      <c r="I5219" s="34">
        <v>3</v>
      </c>
      <c r="J5219" s="26"/>
    </row>
    <row r="5220" spans="1:10">
      <c r="A5220" s="212">
        <v>3211</v>
      </c>
      <c r="B5220" s="216" t="s">
        <v>28</v>
      </c>
      <c r="C5220" s="29">
        <v>15000</v>
      </c>
      <c r="D5220" s="175">
        <v>5340</v>
      </c>
      <c r="F5220" s="175"/>
      <c r="G5220" s="175"/>
      <c r="H5220" s="175"/>
      <c r="I5220" s="34">
        <v>4</v>
      </c>
      <c r="J5220" s="26"/>
    </row>
    <row r="5221" spans="1:10">
      <c r="A5221" s="212">
        <v>3212</v>
      </c>
      <c r="B5221" s="216" t="s">
        <v>311</v>
      </c>
      <c r="C5221" s="29">
        <v>534873</v>
      </c>
      <c r="D5221" s="175">
        <v>550940</v>
      </c>
      <c r="F5221" s="175"/>
      <c r="G5221" s="175"/>
      <c r="H5221" s="175"/>
      <c r="I5221" s="34">
        <v>4</v>
      </c>
      <c r="J5221" s="26"/>
    </row>
    <row r="5222" spans="1:10">
      <c r="A5222" s="212">
        <v>3213</v>
      </c>
      <c r="B5222" s="216" t="s">
        <v>54</v>
      </c>
      <c r="C5222" s="29">
        <v>12000</v>
      </c>
      <c r="D5222" s="175">
        <v>18642</v>
      </c>
      <c r="F5222" s="175"/>
      <c r="G5222" s="175"/>
      <c r="H5222" s="175"/>
      <c r="I5222" s="34">
        <v>4</v>
      </c>
      <c r="J5222" s="26"/>
    </row>
    <row r="5223" spans="1:10">
      <c r="A5223" s="212">
        <v>3214</v>
      </c>
      <c r="B5223" s="216" t="s">
        <v>108</v>
      </c>
      <c r="C5223" s="29">
        <v>500</v>
      </c>
      <c r="D5223" s="175">
        <v>0</v>
      </c>
      <c r="F5223" s="175"/>
      <c r="G5223" s="175"/>
      <c r="H5223" s="175"/>
      <c r="I5223" s="34">
        <v>4</v>
      </c>
      <c r="J5223" s="26"/>
    </row>
    <row r="5224" spans="1:10">
      <c r="A5224" s="210">
        <v>322</v>
      </c>
      <c r="B5224" s="211" t="s">
        <v>42</v>
      </c>
      <c r="C5224" s="30">
        <f t="shared" ref="C5224" si="5069">SUM(C5225:C5230)</f>
        <v>5061033</v>
      </c>
      <c r="D5224" s="30">
        <v>3911583</v>
      </c>
      <c r="F5224" s="30">
        <f t="shared" ref="F5224:G5224" si="5070">SUM(F5225:F5230)</f>
        <v>0</v>
      </c>
      <c r="G5224" s="30">
        <f t="shared" si="5070"/>
        <v>0</v>
      </c>
      <c r="H5224" s="30">
        <f t="shared" ref="H5224" si="5071">SUM(H5225:H5230)</f>
        <v>0</v>
      </c>
      <c r="I5224" s="34">
        <v>3</v>
      </c>
      <c r="J5224" s="26"/>
    </row>
    <row r="5225" spans="1:10">
      <c r="A5225" s="212">
        <v>3221</v>
      </c>
      <c r="B5225" s="216" t="s">
        <v>43</v>
      </c>
      <c r="C5225" s="29">
        <v>115000</v>
      </c>
      <c r="D5225" s="175">
        <v>95730</v>
      </c>
      <c r="F5225" s="175"/>
      <c r="G5225" s="175"/>
      <c r="H5225" s="175"/>
      <c r="I5225" s="34">
        <v>4</v>
      </c>
      <c r="J5225" s="26"/>
    </row>
    <row r="5226" spans="1:10">
      <c r="A5226" s="212">
        <v>3222</v>
      </c>
      <c r="B5226" s="216" t="s">
        <v>91</v>
      </c>
      <c r="C5226" s="29">
        <v>4081333</v>
      </c>
      <c r="D5226" s="175">
        <v>3141183</v>
      </c>
      <c r="F5226" s="175"/>
      <c r="G5226" s="175"/>
      <c r="H5226" s="175"/>
      <c r="I5226" s="34">
        <v>4</v>
      </c>
      <c r="J5226" s="26"/>
    </row>
    <row r="5227" spans="1:10">
      <c r="A5227" s="212">
        <v>3223</v>
      </c>
      <c r="B5227" s="216" t="s">
        <v>109</v>
      </c>
      <c r="C5227" s="29">
        <v>800000</v>
      </c>
      <c r="D5227" s="175">
        <v>625700</v>
      </c>
      <c r="F5227" s="175"/>
      <c r="G5227" s="175"/>
      <c r="H5227" s="175"/>
      <c r="I5227" s="34">
        <v>4</v>
      </c>
      <c r="J5227" s="26"/>
    </row>
    <row r="5228" spans="1:10">
      <c r="A5228" s="212">
        <v>3224</v>
      </c>
      <c r="B5228" s="216" t="s">
        <v>307</v>
      </c>
      <c r="C5228" s="29">
        <v>16900</v>
      </c>
      <c r="D5228" s="175">
        <v>30770</v>
      </c>
      <c r="F5228" s="175"/>
      <c r="G5228" s="175"/>
      <c r="H5228" s="175"/>
      <c r="I5228" s="34">
        <v>4</v>
      </c>
      <c r="J5228" s="26"/>
    </row>
    <row r="5229" spans="1:10">
      <c r="A5229" s="212">
        <v>3225</v>
      </c>
      <c r="B5229" s="216" t="s">
        <v>92</v>
      </c>
      <c r="C5229" s="29">
        <v>12500</v>
      </c>
      <c r="D5229" s="175">
        <v>9400</v>
      </c>
      <c r="F5229" s="175"/>
      <c r="G5229" s="175"/>
      <c r="H5229" s="175"/>
      <c r="I5229" s="34">
        <v>4</v>
      </c>
      <c r="J5229" s="26"/>
    </row>
    <row r="5230" spans="1:10">
      <c r="A5230" s="212">
        <v>3227</v>
      </c>
      <c r="B5230" s="216" t="s">
        <v>308</v>
      </c>
      <c r="C5230" s="29">
        <v>35300</v>
      </c>
      <c r="D5230" s="175">
        <v>8800</v>
      </c>
      <c r="F5230" s="175"/>
      <c r="G5230" s="175"/>
      <c r="H5230" s="175"/>
      <c r="I5230" s="34">
        <v>4</v>
      </c>
      <c r="J5230" s="26"/>
    </row>
    <row r="5231" spans="1:10">
      <c r="A5231" s="210">
        <v>323</v>
      </c>
      <c r="B5231" s="211" t="s">
        <v>17</v>
      </c>
      <c r="C5231" s="30">
        <f t="shared" ref="C5231" si="5072">SUM(C5232:C5240)</f>
        <v>2723153</v>
      </c>
      <c r="D5231" s="30">
        <v>2946395</v>
      </c>
      <c r="F5231" s="30">
        <f t="shared" ref="F5231:G5231" si="5073">SUM(F5232:F5240)</f>
        <v>0</v>
      </c>
      <c r="G5231" s="30">
        <f t="shared" si="5073"/>
        <v>0</v>
      </c>
      <c r="H5231" s="30">
        <f t="shared" ref="H5231" si="5074">SUM(H5232:H5240)</f>
        <v>0</v>
      </c>
      <c r="I5231" s="34">
        <v>3</v>
      </c>
      <c r="J5231" s="26"/>
    </row>
    <row r="5232" spans="1:10">
      <c r="A5232" s="212">
        <v>3231</v>
      </c>
      <c r="B5232" s="216" t="s">
        <v>18</v>
      </c>
      <c r="C5232" s="29">
        <v>84950</v>
      </c>
      <c r="D5232" s="175">
        <v>54950</v>
      </c>
      <c r="F5232" s="175"/>
      <c r="G5232" s="175"/>
      <c r="H5232" s="175"/>
      <c r="I5232" s="34">
        <v>4</v>
      </c>
      <c r="J5232" s="26"/>
    </row>
    <row r="5233" spans="1:10">
      <c r="A5233" s="212">
        <v>3232</v>
      </c>
      <c r="B5233" s="216" t="s">
        <v>105</v>
      </c>
      <c r="C5233" s="29">
        <v>987413</v>
      </c>
      <c r="D5233" s="175">
        <v>1000705</v>
      </c>
      <c r="F5233" s="175"/>
      <c r="G5233" s="175"/>
      <c r="H5233" s="175"/>
      <c r="I5233" s="34">
        <v>4</v>
      </c>
      <c r="J5233" s="26"/>
    </row>
    <row r="5234" spans="1:10">
      <c r="A5234" s="212">
        <v>3233</v>
      </c>
      <c r="B5234" s="216" t="s">
        <v>19</v>
      </c>
      <c r="C5234" s="29">
        <v>18500</v>
      </c>
      <c r="D5234" s="175">
        <v>12350</v>
      </c>
      <c r="F5234" s="175"/>
      <c r="G5234" s="175"/>
      <c r="H5234" s="175"/>
      <c r="I5234" s="34">
        <v>4</v>
      </c>
      <c r="J5234" s="26"/>
    </row>
    <row r="5235" spans="1:10">
      <c r="A5235" s="212">
        <v>3234</v>
      </c>
      <c r="B5235" s="216" t="s">
        <v>111</v>
      </c>
      <c r="C5235" s="29">
        <v>191110</v>
      </c>
      <c r="D5235" s="175">
        <v>229910</v>
      </c>
      <c r="F5235" s="175"/>
      <c r="G5235" s="175"/>
      <c r="H5235" s="175"/>
      <c r="I5235" s="34">
        <v>4</v>
      </c>
      <c r="J5235" s="26"/>
    </row>
    <row r="5236" spans="1:10">
      <c r="A5236" s="212">
        <v>3235</v>
      </c>
      <c r="B5236" s="216" t="s">
        <v>68</v>
      </c>
      <c r="C5236" s="29">
        <v>16500</v>
      </c>
      <c r="D5236" s="175">
        <v>17700</v>
      </c>
      <c r="F5236" s="175"/>
      <c r="G5236" s="175"/>
      <c r="H5236" s="175"/>
      <c r="I5236" s="34">
        <v>4</v>
      </c>
      <c r="J5236" s="26"/>
    </row>
    <row r="5237" spans="1:10">
      <c r="A5237" s="212">
        <v>3236</v>
      </c>
      <c r="B5237" s="216" t="s">
        <v>56</v>
      </c>
      <c r="C5237" s="29">
        <v>500000</v>
      </c>
      <c r="D5237" s="175">
        <v>575000</v>
      </c>
      <c r="F5237" s="175"/>
      <c r="G5237" s="175"/>
      <c r="H5237" s="175"/>
      <c r="I5237" s="34">
        <v>4</v>
      </c>
      <c r="J5237" s="26"/>
    </row>
    <row r="5238" spans="1:10">
      <c r="A5238" s="212">
        <v>3237</v>
      </c>
      <c r="B5238" s="216" t="s">
        <v>20</v>
      </c>
      <c r="C5238" s="29">
        <v>354230</v>
      </c>
      <c r="D5238" s="175">
        <v>420780</v>
      </c>
      <c r="F5238" s="175"/>
      <c r="G5238" s="175"/>
      <c r="H5238" s="175"/>
      <c r="I5238" s="34">
        <v>4</v>
      </c>
      <c r="J5238" s="26"/>
    </row>
    <row r="5239" spans="1:10">
      <c r="A5239" s="212">
        <v>3238</v>
      </c>
      <c r="B5239" s="216" t="s">
        <v>51</v>
      </c>
      <c r="C5239" s="29">
        <v>170450</v>
      </c>
      <c r="D5239" s="175">
        <v>65000</v>
      </c>
      <c r="F5239" s="175"/>
      <c r="G5239" s="175"/>
      <c r="H5239" s="175"/>
      <c r="I5239" s="34">
        <v>4</v>
      </c>
      <c r="J5239" s="26"/>
    </row>
    <row r="5240" spans="1:10">
      <c r="A5240" s="212">
        <v>3239</v>
      </c>
      <c r="B5240" s="216" t="s">
        <v>21</v>
      </c>
      <c r="C5240" s="29">
        <v>400000</v>
      </c>
      <c r="D5240" s="175">
        <v>570000</v>
      </c>
      <c r="F5240" s="175"/>
      <c r="G5240" s="175"/>
      <c r="H5240" s="175"/>
      <c r="I5240" s="34">
        <v>4</v>
      </c>
      <c r="J5240" s="26"/>
    </row>
    <row r="5241" spans="1:10" ht="28.5">
      <c r="A5241" s="210">
        <v>324</v>
      </c>
      <c r="B5241" s="211" t="s">
        <v>22</v>
      </c>
      <c r="C5241" s="30">
        <f t="shared" ref="C5241" si="5075">C5242</f>
        <v>0</v>
      </c>
      <c r="D5241" s="30">
        <v>0</v>
      </c>
      <c r="F5241" s="30">
        <f t="shared" ref="F5241:H5241" si="5076">F5242</f>
        <v>0</v>
      </c>
      <c r="G5241" s="30">
        <f t="shared" si="5076"/>
        <v>0</v>
      </c>
      <c r="H5241" s="30">
        <f t="shared" si="5076"/>
        <v>0</v>
      </c>
      <c r="I5241" s="34">
        <v>3</v>
      </c>
      <c r="J5241" s="26"/>
    </row>
    <row r="5242" spans="1:10" ht="28.5">
      <c r="A5242" s="212">
        <v>3241</v>
      </c>
      <c r="B5242" s="216" t="s">
        <v>22</v>
      </c>
      <c r="C5242" s="29"/>
      <c r="D5242" s="175">
        <v>0</v>
      </c>
      <c r="F5242" s="175"/>
      <c r="G5242" s="175"/>
      <c r="H5242" s="175"/>
      <c r="I5242" s="34">
        <v>4</v>
      </c>
      <c r="J5242" s="26"/>
    </row>
    <row r="5243" spans="1:10">
      <c r="A5243" s="210">
        <v>329</v>
      </c>
      <c r="B5243" s="211" t="s">
        <v>23</v>
      </c>
      <c r="C5243" s="30">
        <f t="shared" ref="C5243" si="5077">SUM(C5244:C5250)</f>
        <v>161627</v>
      </c>
      <c r="D5243" s="30">
        <v>450257</v>
      </c>
      <c r="F5243" s="30">
        <f t="shared" ref="F5243:G5243" si="5078">SUM(F5244:F5250)</f>
        <v>0</v>
      </c>
      <c r="G5243" s="30">
        <f t="shared" si="5078"/>
        <v>0</v>
      </c>
      <c r="H5243" s="30">
        <f t="shared" ref="H5243" si="5079">SUM(H5244:H5250)</f>
        <v>0</v>
      </c>
      <c r="I5243" s="34">
        <v>3</v>
      </c>
      <c r="J5243" s="26"/>
    </row>
    <row r="5244" spans="1:10" ht="28.5">
      <c r="A5244" s="212">
        <v>3291</v>
      </c>
      <c r="B5244" s="216" t="s">
        <v>24</v>
      </c>
      <c r="C5244" s="29">
        <v>7357</v>
      </c>
      <c r="D5244" s="175">
        <v>7357</v>
      </c>
      <c r="F5244" s="175"/>
      <c r="G5244" s="175"/>
      <c r="H5244" s="175"/>
      <c r="I5244" s="34">
        <v>4</v>
      </c>
      <c r="J5244" s="26"/>
    </row>
    <row r="5245" spans="1:10">
      <c r="A5245" s="212">
        <v>3292</v>
      </c>
      <c r="B5245" s="216" t="s">
        <v>112</v>
      </c>
      <c r="C5245" s="29">
        <v>107880</v>
      </c>
      <c r="D5245" s="175">
        <v>130880</v>
      </c>
      <c r="F5245" s="175"/>
      <c r="G5245" s="175"/>
      <c r="H5245" s="175"/>
      <c r="I5245" s="34">
        <v>4</v>
      </c>
      <c r="J5245" s="26"/>
    </row>
    <row r="5246" spans="1:10">
      <c r="A5246" s="212">
        <v>3293</v>
      </c>
      <c r="B5246" s="216" t="s">
        <v>29</v>
      </c>
      <c r="C5246" s="29">
        <v>4000</v>
      </c>
      <c r="D5246" s="175">
        <v>4000</v>
      </c>
      <c r="F5246" s="175"/>
      <c r="G5246" s="175"/>
      <c r="H5246" s="175"/>
      <c r="I5246" s="34">
        <v>4</v>
      </c>
      <c r="J5246" s="26"/>
    </row>
    <row r="5247" spans="1:10">
      <c r="A5247" s="212">
        <v>3294</v>
      </c>
      <c r="B5247" s="216" t="s">
        <v>55</v>
      </c>
      <c r="C5247" s="29">
        <v>6600</v>
      </c>
      <c r="D5247" s="175">
        <v>8480</v>
      </c>
      <c r="F5247" s="175"/>
      <c r="G5247" s="175"/>
      <c r="H5247" s="175"/>
      <c r="I5247" s="34">
        <v>4</v>
      </c>
      <c r="J5247" s="26"/>
    </row>
    <row r="5248" spans="1:10">
      <c r="A5248" s="212">
        <v>3295</v>
      </c>
      <c r="B5248" s="216" t="s">
        <v>113</v>
      </c>
      <c r="C5248" s="29">
        <v>12000</v>
      </c>
      <c r="D5248" s="175">
        <v>11300</v>
      </c>
      <c r="F5248" s="175"/>
      <c r="G5248" s="175"/>
      <c r="H5248" s="175"/>
      <c r="I5248" s="34">
        <v>4</v>
      </c>
      <c r="J5248" s="26"/>
    </row>
    <row r="5249" spans="1:10">
      <c r="A5249" s="212">
        <v>3296</v>
      </c>
      <c r="B5249" s="216" t="s">
        <v>120</v>
      </c>
      <c r="C5249" s="29">
        <v>21200</v>
      </c>
      <c r="D5249" s="175">
        <v>286850</v>
      </c>
      <c r="F5249" s="175"/>
      <c r="G5249" s="175"/>
      <c r="H5249" s="175"/>
      <c r="I5249" s="34">
        <v>4</v>
      </c>
      <c r="J5249" s="26"/>
    </row>
    <row r="5250" spans="1:10">
      <c r="A5250" s="212">
        <v>3299</v>
      </c>
      <c r="B5250" s="216" t="s">
        <v>23</v>
      </c>
      <c r="C5250" s="29">
        <v>2590</v>
      </c>
      <c r="D5250" s="175">
        <v>1390</v>
      </c>
      <c r="F5250" s="175"/>
      <c r="G5250" s="175"/>
      <c r="H5250" s="175"/>
      <c r="I5250" s="34">
        <v>4</v>
      </c>
      <c r="J5250" s="26"/>
    </row>
    <row r="5251" spans="1:10">
      <c r="A5251" s="208">
        <v>34</v>
      </c>
      <c r="B5251" s="209" t="s">
        <v>114</v>
      </c>
      <c r="C5251" s="182">
        <f t="shared" ref="C5251" si="5080">C5252</f>
        <v>318250</v>
      </c>
      <c r="D5251" s="32">
        <v>638180</v>
      </c>
      <c r="F5251" s="32">
        <f t="shared" ref="F5251:H5251" si="5081">F5252</f>
        <v>0</v>
      </c>
      <c r="G5251" s="32">
        <f t="shared" si="5081"/>
        <v>0</v>
      </c>
      <c r="H5251" s="32">
        <f t="shared" si="5081"/>
        <v>0</v>
      </c>
      <c r="I5251" s="34">
        <v>2</v>
      </c>
      <c r="J5251" s="26"/>
    </row>
    <row r="5252" spans="1:10">
      <c r="A5252" s="210">
        <v>343</v>
      </c>
      <c r="B5252" s="211" t="s">
        <v>115</v>
      </c>
      <c r="C5252" s="30">
        <f t="shared" ref="C5252" si="5082">SUM(C5253:C5254)</f>
        <v>318250</v>
      </c>
      <c r="D5252" s="30">
        <v>638180</v>
      </c>
      <c r="F5252" s="30">
        <f t="shared" ref="F5252:G5252" si="5083">SUM(F5253:F5254)</f>
        <v>0</v>
      </c>
      <c r="G5252" s="30">
        <f t="shared" si="5083"/>
        <v>0</v>
      </c>
      <c r="H5252" s="30">
        <f t="shared" ref="H5252" si="5084">SUM(H5253:H5254)</f>
        <v>0</v>
      </c>
      <c r="I5252" s="34">
        <v>3</v>
      </c>
      <c r="J5252" s="26"/>
    </row>
    <row r="5253" spans="1:10">
      <c r="A5253" s="212">
        <v>3431</v>
      </c>
      <c r="B5253" s="216" t="s">
        <v>116</v>
      </c>
      <c r="C5253" s="29">
        <v>18250</v>
      </c>
      <c r="D5253" s="175">
        <v>22930</v>
      </c>
      <c r="F5253" s="175"/>
      <c r="G5253" s="175"/>
      <c r="H5253" s="175"/>
      <c r="I5253" s="34">
        <v>4</v>
      </c>
      <c r="J5253" s="26"/>
    </row>
    <row r="5254" spans="1:10">
      <c r="A5254" s="212">
        <v>3433</v>
      </c>
      <c r="B5254" s="216" t="s">
        <v>117</v>
      </c>
      <c r="C5254" s="29">
        <v>300000</v>
      </c>
      <c r="D5254" s="175">
        <v>615250</v>
      </c>
      <c r="F5254" s="175"/>
      <c r="G5254" s="175"/>
      <c r="H5254" s="175"/>
      <c r="I5254" s="34">
        <v>4</v>
      </c>
      <c r="J5254" s="26"/>
    </row>
    <row r="5255" spans="1:10" ht="28.5">
      <c r="A5255" s="208">
        <v>37</v>
      </c>
      <c r="B5255" s="209" t="s">
        <v>34</v>
      </c>
      <c r="C5255" s="182">
        <f t="shared" ref="C5255:C5256" si="5085">C5256</f>
        <v>0</v>
      </c>
      <c r="D5255" s="32">
        <v>10000</v>
      </c>
      <c r="F5255" s="32">
        <f t="shared" ref="F5255:H5256" si="5086">F5256</f>
        <v>0</v>
      </c>
      <c r="G5255" s="32">
        <f t="shared" si="5086"/>
        <v>0</v>
      </c>
      <c r="H5255" s="32">
        <f t="shared" si="5086"/>
        <v>0</v>
      </c>
      <c r="I5255" s="34">
        <v>2</v>
      </c>
      <c r="J5255" s="26"/>
    </row>
    <row r="5256" spans="1:10">
      <c r="A5256" s="210">
        <v>372</v>
      </c>
      <c r="B5256" s="211" t="s">
        <v>309</v>
      </c>
      <c r="C5256" s="30">
        <f t="shared" si="5085"/>
        <v>0</v>
      </c>
      <c r="D5256" s="30">
        <v>10000</v>
      </c>
      <c r="F5256" s="30">
        <f t="shared" si="5086"/>
        <v>0</v>
      </c>
      <c r="G5256" s="30">
        <f t="shared" si="5086"/>
        <v>0</v>
      </c>
      <c r="H5256" s="30">
        <f t="shared" si="5086"/>
        <v>0</v>
      </c>
      <c r="I5256" s="34">
        <v>3</v>
      </c>
      <c r="J5256" s="26"/>
    </row>
    <row r="5257" spans="1:10" ht="28.5">
      <c r="A5257" s="212">
        <v>3721</v>
      </c>
      <c r="B5257" s="216" t="s">
        <v>310</v>
      </c>
      <c r="C5257" s="29"/>
      <c r="D5257" s="175">
        <v>10000</v>
      </c>
      <c r="F5257" s="175"/>
      <c r="G5257" s="175"/>
      <c r="H5257" s="175"/>
      <c r="I5257" s="34">
        <v>4</v>
      </c>
      <c r="J5257" s="26"/>
    </row>
    <row r="5258" spans="1:10">
      <c r="A5258" s="208">
        <v>38</v>
      </c>
      <c r="B5258" s="209" t="s">
        <v>11</v>
      </c>
      <c r="C5258" s="182">
        <f t="shared" ref="C5258" si="5087">C5259</f>
        <v>20945</v>
      </c>
      <c r="D5258" s="32">
        <v>37545</v>
      </c>
      <c r="F5258" s="32">
        <f t="shared" ref="F5258:H5258" si="5088">F5259</f>
        <v>0</v>
      </c>
      <c r="G5258" s="32">
        <f t="shared" si="5088"/>
        <v>0</v>
      </c>
      <c r="H5258" s="32">
        <f t="shared" si="5088"/>
        <v>0</v>
      </c>
      <c r="I5258" s="34">
        <v>2</v>
      </c>
      <c r="J5258" s="26"/>
    </row>
    <row r="5259" spans="1:10">
      <c r="A5259" s="210">
        <v>383</v>
      </c>
      <c r="B5259" s="211" t="s">
        <v>121</v>
      </c>
      <c r="C5259" s="30">
        <f t="shared" ref="C5259" si="5089">SUM(C5260:C5262)</f>
        <v>20945</v>
      </c>
      <c r="D5259" s="30">
        <v>37545</v>
      </c>
      <c r="F5259" s="30">
        <f t="shared" ref="F5259:G5259" si="5090">SUM(F5260:F5262)</f>
        <v>0</v>
      </c>
      <c r="G5259" s="30">
        <f t="shared" si="5090"/>
        <v>0</v>
      </c>
      <c r="H5259" s="30">
        <f t="shared" ref="H5259" si="5091">SUM(H5260:H5262)</f>
        <v>0</v>
      </c>
      <c r="I5259" s="34">
        <v>3</v>
      </c>
      <c r="J5259" s="26"/>
    </row>
    <row r="5260" spans="1:10">
      <c r="A5260" s="212">
        <v>3831</v>
      </c>
      <c r="B5260" s="213" t="s">
        <v>122</v>
      </c>
      <c r="C5260" s="160"/>
      <c r="D5260" s="175">
        <v>0</v>
      </c>
      <c r="F5260" s="160"/>
      <c r="G5260" s="160"/>
      <c r="H5260" s="160"/>
      <c r="I5260" s="34">
        <v>4</v>
      </c>
      <c r="J5260" s="26"/>
    </row>
    <row r="5261" spans="1:10">
      <c r="A5261" s="212">
        <v>3834</v>
      </c>
      <c r="B5261" s="216" t="s">
        <v>123</v>
      </c>
      <c r="C5261" s="29">
        <v>20945</v>
      </c>
      <c r="D5261" s="175">
        <v>37545</v>
      </c>
      <c r="F5261" s="175"/>
      <c r="G5261" s="175"/>
      <c r="H5261" s="175"/>
      <c r="I5261" s="34">
        <v>4</v>
      </c>
      <c r="J5261" s="26"/>
    </row>
    <row r="5262" spans="1:10">
      <c r="A5262" s="212">
        <v>3835</v>
      </c>
      <c r="B5262" s="216" t="s">
        <v>124</v>
      </c>
      <c r="C5262" s="29"/>
      <c r="D5262" s="175">
        <v>0</v>
      </c>
      <c r="F5262" s="175"/>
      <c r="G5262" s="175"/>
      <c r="H5262" s="175"/>
      <c r="I5262" s="34">
        <v>4</v>
      </c>
      <c r="J5262" s="26"/>
    </row>
    <row r="5263" spans="1:10" ht="28.5">
      <c r="A5263" s="208">
        <v>42</v>
      </c>
      <c r="B5263" s="209" t="s">
        <v>30</v>
      </c>
      <c r="C5263" s="182"/>
      <c r="D5263" s="32"/>
      <c r="F5263" s="32"/>
      <c r="G5263" s="32"/>
      <c r="H5263" s="32"/>
      <c r="I5263" s="34">
        <v>2</v>
      </c>
      <c r="J5263" s="26"/>
    </row>
    <row r="5264" spans="1:10">
      <c r="A5264" s="210">
        <v>421</v>
      </c>
      <c r="B5264" s="211" t="s">
        <v>96</v>
      </c>
      <c r="C5264" s="30">
        <f t="shared" ref="C5264" si="5092">C5265</f>
        <v>0</v>
      </c>
      <c r="D5264" s="30">
        <v>0</v>
      </c>
      <c r="F5264" s="30">
        <f t="shared" ref="F5264:H5264" si="5093">F5265</f>
        <v>0</v>
      </c>
      <c r="G5264" s="30">
        <f t="shared" si="5093"/>
        <v>0</v>
      </c>
      <c r="H5264" s="30">
        <f t="shared" si="5093"/>
        <v>0</v>
      </c>
      <c r="I5264" s="34">
        <v>3</v>
      </c>
      <c r="J5264" s="26"/>
    </row>
    <row r="5265" spans="1:10">
      <c r="A5265" s="212">
        <v>4212</v>
      </c>
      <c r="B5265" s="213" t="s">
        <v>96</v>
      </c>
      <c r="C5265" s="160"/>
      <c r="D5265" s="175">
        <v>0</v>
      </c>
      <c r="F5265" s="160"/>
      <c r="G5265" s="160"/>
      <c r="H5265" s="160"/>
      <c r="I5265" s="34">
        <v>4</v>
      </c>
      <c r="J5265" s="26"/>
    </row>
    <row r="5266" spans="1:10">
      <c r="A5266" s="206">
        <v>52</v>
      </c>
      <c r="B5266" s="207" t="s">
        <v>52</v>
      </c>
      <c r="C5266" s="31">
        <f t="shared" ref="C5266" si="5094">C5267+C5276+C5282</f>
        <v>632416</v>
      </c>
      <c r="D5266" s="31">
        <v>1061467</v>
      </c>
      <c r="F5266" s="31">
        <f t="shared" ref="F5266:G5266" si="5095">F5267+F5276+F5282</f>
        <v>0</v>
      </c>
      <c r="G5266" s="31">
        <f t="shared" si="5095"/>
        <v>0</v>
      </c>
      <c r="H5266" s="31">
        <f t="shared" ref="H5266" si="5096">H5267+H5276+H5282</f>
        <v>0</v>
      </c>
      <c r="I5266" s="34" t="s">
        <v>53</v>
      </c>
      <c r="J5266" s="26"/>
    </row>
    <row r="5267" spans="1:10">
      <c r="A5267" s="208">
        <v>31</v>
      </c>
      <c r="B5267" s="209" t="s">
        <v>44</v>
      </c>
      <c r="C5267" s="182">
        <f t="shared" ref="C5267" si="5097">C5268+C5272+C5274</f>
        <v>109416</v>
      </c>
      <c r="D5267" s="32">
        <v>227159</v>
      </c>
      <c r="F5267" s="32">
        <f t="shared" ref="F5267:G5267" si="5098">F5268+F5272+F5274</f>
        <v>0</v>
      </c>
      <c r="G5267" s="32">
        <f t="shared" si="5098"/>
        <v>0</v>
      </c>
      <c r="H5267" s="32">
        <f t="shared" ref="H5267" si="5099">H5268+H5272+H5274</f>
        <v>0</v>
      </c>
      <c r="I5267" s="34">
        <v>2</v>
      </c>
      <c r="J5267" s="26"/>
    </row>
    <row r="5268" spans="1:10">
      <c r="A5268" s="210">
        <v>311</v>
      </c>
      <c r="B5268" s="211" t="s">
        <v>45</v>
      </c>
      <c r="C5268" s="30">
        <f t="shared" ref="C5268" si="5100">C5269+C5271</f>
        <v>94000</v>
      </c>
      <c r="D5268" s="30">
        <v>210033</v>
      </c>
      <c r="F5268" s="30">
        <f t="shared" ref="F5268:G5268" si="5101">F5269+F5271</f>
        <v>0</v>
      </c>
      <c r="G5268" s="30">
        <f t="shared" si="5101"/>
        <v>0</v>
      </c>
      <c r="H5268" s="30">
        <f t="shared" ref="H5268" si="5102">H5269+H5271</f>
        <v>0</v>
      </c>
      <c r="I5268" s="34">
        <v>3</v>
      </c>
      <c r="J5268" s="26"/>
    </row>
    <row r="5269" spans="1:10">
      <c r="A5269" s="212">
        <v>3111</v>
      </c>
      <c r="B5269" s="213" t="s">
        <v>46</v>
      </c>
      <c r="C5269" s="160">
        <v>70000</v>
      </c>
      <c r="D5269" s="175">
        <v>172773</v>
      </c>
      <c r="F5269" s="160"/>
      <c r="G5269" s="160"/>
      <c r="H5269" s="160"/>
      <c r="I5269" s="34">
        <v>4</v>
      </c>
      <c r="J5269" s="26"/>
    </row>
    <row r="5270" spans="1:10">
      <c r="A5270" s="212">
        <v>3113</v>
      </c>
      <c r="B5270" s="213" t="s">
        <v>202</v>
      </c>
      <c r="C5270" s="222"/>
      <c r="D5270" s="175">
        <v>0</v>
      </c>
      <c r="F5270" s="222"/>
      <c r="G5270" s="222"/>
      <c r="H5270" s="222"/>
      <c r="I5270" s="34">
        <v>4</v>
      </c>
      <c r="J5270" s="26"/>
    </row>
    <row r="5271" spans="1:10">
      <c r="A5271" s="212">
        <v>3114</v>
      </c>
      <c r="B5271" s="213" t="s">
        <v>47</v>
      </c>
      <c r="C5271" s="222">
        <v>24000</v>
      </c>
      <c r="D5271" s="175">
        <v>37260</v>
      </c>
      <c r="F5271" s="222"/>
      <c r="G5271" s="222"/>
      <c r="H5271" s="222"/>
      <c r="I5271" s="34">
        <v>4</v>
      </c>
      <c r="J5271" s="26"/>
    </row>
    <row r="5272" spans="1:10">
      <c r="A5272" s="210">
        <v>312</v>
      </c>
      <c r="B5272" s="211" t="s">
        <v>67</v>
      </c>
      <c r="C5272" s="30">
        <f t="shared" ref="C5272" si="5103">C5273</f>
        <v>0</v>
      </c>
      <c r="D5272" s="30">
        <v>0</v>
      </c>
      <c r="F5272" s="30">
        <f t="shared" ref="F5272:H5272" si="5104">F5273</f>
        <v>0</v>
      </c>
      <c r="G5272" s="30">
        <f t="shared" si="5104"/>
        <v>0</v>
      </c>
      <c r="H5272" s="30">
        <f t="shared" si="5104"/>
        <v>0</v>
      </c>
      <c r="I5272" s="34">
        <v>3</v>
      </c>
      <c r="J5272" s="26"/>
    </row>
    <row r="5273" spans="1:10">
      <c r="A5273" s="212">
        <v>3121</v>
      </c>
      <c r="B5273" s="213" t="s">
        <v>67</v>
      </c>
      <c r="C5273" s="222"/>
      <c r="D5273" s="175">
        <v>0</v>
      </c>
      <c r="F5273" s="222"/>
      <c r="G5273" s="222"/>
      <c r="H5273" s="222"/>
      <c r="I5273" s="34">
        <v>4</v>
      </c>
      <c r="J5273" s="26"/>
    </row>
    <row r="5274" spans="1:10">
      <c r="A5274" s="210">
        <v>313</v>
      </c>
      <c r="B5274" s="211" t="s">
        <v>48</v>
      </c>
      <c r="C5274" s="30">
        <f t="shared" ref="C5274" si="5105">C5275</f>
        <v>15416</v>
      </c>
      <c r="D5274" s="30">
        <v>17126</v>
      </c>
      <c r="F5274" s="30">
        <f t="shared" ref="F5274:H5274" si="5106">F5275</f>
        <v>0</v>
      </c>
      <c r="G5274" s="30">
        <f t="shared" si="5106"/>
        <v>0</v>
      </c>
      <c r="H5274" s="30">
        <f t="shared" si="5106"/>
        <v>0</v>
      </c>
      <c r="I5274" s="34">
        <v>3</v>
      </c>
      <c r="J5274" s="26"/>
    </row>
    <row r="5275" spans="1:10">
      <c r="A5275" s="212">
        <v>3132</v>
      </c>
      <c r="B5275" s="213" t="s">
        <v>49</v>
      </c>
      <c r="C5275" s="222">
        <v>15416</v>
      </c>
      <c r="D5275" s="175">
        <v>17126</v>
      </c>
      <c r="F5275" s="222"/>
      <c r="G5275" s="222"/>
      <c r="H5275" s="222"/>
      <c r="I5275" s="34">
        <v>4</v>
      </c>
      <c r="J5275" s="26"/>
    </row>
    <row r="5276" spans="1:10">
      <c r="A5276" s="208">
        <v>32</v>
      </c>
      <c r="B5276" s="209" t="s">
        <v>16</v>
      </c>
      <c r="C5276" s="182">
        <f t="shared" ref="C5276" si="5107">C5277+C5280</f>
        <v>23000</v>
      </c>
      <c r="D5276" s="32">
        <v>334308</v>
      </c>
      <c r="F5276" s="32">
        <f t="shared" ref="F5276:G5276" si="5108">F5277+F5280</f>
        <v>0</v>
      </c>
      <c r="G5276" s="32">
        <f t="shared" si="5108"/>
        <v>0</v>
      </c>
      <c r="H5276" s="32">
        <f t="shared" ref="H5276" si="5109">H5277+H5280</f>
        <v>0</v>
      </c>
      <c r="I5276" s="34">
        <v>2</v>
      </c>
      <c r="J5276" s="26"/>
    </row>
    <row r="5277" spans="1:10">
      <c r="A5277" s="210">
        <v>321</v>
      </c>
      <c r="B5277" s="211" t="s">
        <v>27</v>
      </c>
      <c r="C5277" s="30">
        <f t="shared" ref="C5277" si="5110">C5278+C5279</f>
        <v>23000</v>
      </c>
      <c r="D5277" s="30">
        <v>17600</v>
      </c>
      <c r="F5277" s="30">
        <f t="shared" ref="F5277:G5277" si="5111">F5278+F5279</f>
        <v>0</v>
      </c>
      <c r="G5277" s="30">
        <f t="shared" si="5111"/>
        <v>0</v>
      </c>
      <c r="H5277" s="30">
        <f t="shared" ref="H5277" si="5112">H5278+H5279</f>
        <v>0</v>
      </c>
      <c r="I5277" s="34">
        <v>3</v>
      </c>
      <c r="J5277" s="26"/>
    </row>
    <row r="5278" spans="1:10">
      <c r="A5278" s="212">
        <v>3211</v>
      </c>
      <c r="B5278" s="213" t="s">
        <v>28</v>
      </c>
      <c r="C5278" s="222"/>
      <c r="D5278" s="175">
        <v>0</v>
      </c>
      <c r="F5278" s="222"/>
      <c r="G5278" s="222"/>
      <c r="H5278" s="222"/>
      <c r="I5278" s="34">
        <v>4</v>
      </c>
      <c r="J5278" s="26"/>
    </row>
    <row r="5279" spans="1:10">
      <c r="A5279" s="212">
        <v>3212</v>
      </c>
      <c r="B5279" s="213" t="s">
        <v>311</v>
      </c>
      <c r="C5279" s="222">
        <v>23000</v>
      </c>
      <c r="D5279" s="175">
        <v>17600</v>
      </c>
      <c r="F5279" s="222"/>
      <c r="G5279" s="222"/>
      <c r="H5279" s="222"/>
      <c r="I5279" s="34">
        <v>4</v>
      </c>
      <c r="J5279" s="26"/>
    </row>
    <row r="5280" spans="1:10">
      <c r="A5280" s="210">
        <v>322</v>
      </c>
      <c r="B5280" s="211" t="s">
        <v>42</v>
      </c>
      <c r="C5280" s="30">
        <f t="shared" ref="C5280" si="5113">C5281</f>
        <v>0</v>
      </c>
      <c r="D5280" s="30">
        <v>316708</v>
      </c>
      <c r="F5280" s="30">
        <f t="shared" ref="F5280:H5280" si="5114">F5281</f>
        <v>0</v>
      </c>
      <c r="G5280" s="30">
        <f t="shared" si="5114"/>
        <v>0</v>
      </c>
      <c r="H5280" s="30">
        <f t="shared" si="5114"/>
        <v>0</v>
      </c>
      <c r="I5280" s="34">
        <v>3</v>
      </c>
      <c r="J5280" s="26"/>
    </row>
    <row r="5281" spans="1:10">
      <c r="A5281" s="212">
        <v>3222</v>
      </c>
      <c r="B5281" s="216" t="s">
        <v>91</v>
      </c>
      <c r="C5281" s="222"/>
      <c r="D5281" s="175">
        <v>316708</v>
      </c>
      <c r="F5281" s="222"/>
      <c r="G5281" s="222"/>
      <c r="H5281" s="222"/>
      <c r="I5281" s="34">
        <v>4</v>
      </c>
      <c r="J5281" s="26"/>
    </row>
    <row r="5282" spans="1:10" ht="28.5">
      <c r="A5282" s="208">
        <v>42</v>
      </c>
      <c r="B5282" s="209" t="s">
        <v>30</v>
      </c>
      <c r="C5282" s="182">
        <f>C5283+C5285</f>
        <v>500000</v>
      </c>
      <c r="D5282" s="32">
        <v>500000</v>
      </c>
      <c r="F5282" s="32">
        <f>F5283+F5285</f>
        <v>0</v>
      </c>
      <c r="G5282" s="32">
        <f>G5283+G5285</f>
        <v>0</v>
      </c>
      <c r="H5282" s="32">
        <f>H5283+H5285</f>
        <v>0</v>
      </c>
      <c r="I5282" s="34">
        <v>2</v>
      </c>
      <c r="J5282" s="26"/>
    </row>
    <row r="5283" spans="1:10">
      <c r="A5283" s="210">
        <v>421</v>
      </c>
      <c r="B5283" s="211" t="s">
        <v>96</v>
      </c>
      <c r="C5283" s="30">
        <f t="shared" ref="C5283" si="5115">C5284</f>
        <v>0</v>
      </c>
      <c r="D5283" s="30">
        <v>0</v>
      </c>
      <c r="F5283" s="30">
        <f t="shared" ref="F5283:H5283" si="5116">F5284</f>
        <v>0</v>
      </c>
      <c r="G5283" s="30">
        <f t="shared" si="5116"/>
        <v>0</v>
      </c>
      <c r="H5283" s="30">
        <f t="shared" si="5116"/>
        <v>0</v>
      </c>
      <c r="I5283" s="34">
        <v>3</v>
      </c>
      <c r="J5283" s="26"/>
    </row>
    <row r="5284" spans="1:10">
      <c r="A5284" s="212">
        <v>4212</v>
      </c>
      <c r="B5284" s="213" t="s">
        <v>96</v>
      </c>
      <c r="C5284" s="160"/>
      <c r="D5284" s="175">
        <v>0</v>
      </c>
      <c r="F5284" s="160"/>
      <c r="G5284" s="160"/>
      <c r="H5284" s="160"/>
      <c r="I5284" s="34">
        <v>4</v>
      </c>
      <c r="J5284" s="26"/>
    </row>
    <row r="5285" spans="1:10">
      <c r="A5285" s="210">
        <v>422</v>
      </c>
      <c r="B5285" s="211" t="s">
        <v>57</v>
      </c>
      <c r="C5285" s="30">
        <f>C5286</f>
        <v>500000</v>
      </c>
      <c r="D5285" s="30">
        <v>500000</v>
      </c>
      <c r="F5285" s="30">
        <f>F5286</f>
        <v>0</v>
      </c>
      <c r="G5285" s="30">
        <f>G5286</f>
        <v>0</v>
      </c>
      <c r="H5285" s="30">
        <f>H5286</f>
        <v>0</v>
      </c>
      <c r="I5285" s="34">
        <v>3</v>
      </c>
      <c r="J5285" s="26"/>
    </row>
    <row r="5286" spans="1:10">
      <c r="A5286" s="212">
        <v>4224</v>
      </c>
      <c r="B5286" s="216" t="s">
        <v>58</v>
      </c>
      <c r="C5286" s="29">
        <v>500000</v>
      </c>
      <c r="D5286" s="175">
        <v>500000</v>
      </c>
      <c r="F5286" s="175"/>
      <c r="G5286" s="175"/>
      <c r="H5286" s="175"/>
      <c r="I5286" s="34">
        <v>4</v>
      </c>
      <c r="J5286" s="26"/>
    </row>
    <row r="5287" spans="1:10">
      <c r="A5287" s="206">
        <v>61</v>
      </c>
      <c r="B5287" s="207" t="s">
        <v>80</v>
      </c>
      <c r="C5287" s="31">
        <f t="shared" ref="C5287" si="5117">C5288+C5296</f>
        <v>10000</v>
      </c>
      <c r="D5287" s="31">
        <v>10000</v>
      </c>
      <c r="F5287" s="31">
        <f t="shared" ref="F5287:G5287" si="5118">F5288+F5296</f>
        <v>0</v>
      </c>
      <c r="G5287" s="31">
        <f t="shared" si="5118"/>
        <v>0</v>
      </c>
      <c r="H5287" s="31">
        <f t="shared" ref="H5287" si="5119">H5288+H5296</f>
        <v>0</v>
      </c>
      <c r="I5287" s="34" t="s">
        <v>81</v>
      </c>
      <c r="J5287" s="26"/>
    </row>
    <row r="5288" spans="1:10">
      <c r="A5288" s="208">
        <v>32</v>
      </c>
      <c r="B5288" s="209" t="s">
        <v>16</v>
      </c>
      <c r="C5288" s="182">
        <f t="shared" ref="C5288" si="5120">C5289+C5293</f>
        <v>10000</v>
      </c>
      <c r="D5288" s="32">
        <v>8240</v>
      </c>
      <c r="F5288" s="32">
        <f t="shared" ref="F5288:G5288" si="5121">F5289+F5293</f>
        <v>0</v>
      </c>
      <c r="G5288" s="32">
        <f t="shared" si="5121"/>
        <v>0</v>
      </c>
      <c r="H5288" s="32">
        <f t="shared" ref="H5288" si="5122">H5289+H5293</f>
        <v>0</v>
      </c>
      <c r="I5288" s="34">
        <v>2</v>
      </c>
      <c r="J5288" s="26"/>
    </row>
    <row r="5289" spans="1:10">
      <c r="A5289" s="210">
        <v>321</v>
      </c>
      <c r="B5289" s="211" t="s">
        <v>27</v>
      </c>
      <c r="C5289" s="30">
        <f t="shared" ref="C5289" si="5123">SUM(C5290:C5292)</f>
        <v>10000</v>
      </c>
      <c r="D5289" s="30">
        <v>8240</v>
      </c>
      <c r="F5289" s="30">
        <f t="shared" ref="F5289:G5289" si="5124">SUM(F5290:F5292)</f>
        <v>0</v>
      </c>
      <c r="G5289" s="30">
        <f t="shared" si="5124"/>
        <v>0</v>
      </c>
      <c r="H5289" s="30">
        <f t="shared" ref="H5289" si="5125">SUM(H5290:H5292)</f>
        <v>0</v>
      </c>
      <c r="I5289" s="34">
        <v>3</v>
      </c>
      <c r="J5289" s="26"/>
    </row>
    <row r="5290" spans="1:10">
      <c r="A5290" s="212">
        <v>3211</v>
      </c>
      <c r="B5290" s="216" t="s">
        <v>28</v>
      </c>
      <c r="C5290" s="29"/>
      <c r="D5290" s="175">
        <v>4740</v>
      </c>
      <c r="F5290" s="175"/>
      <c r="G5290" s="175"/>
      <c r="H5290" s="175"/>
      <c r="I5290" s="34">
        <v>4</v>
      </c>
      <c r="J5290" s="26"/>
    </row>
    <row r="5291" spans="1:10">
      <c r="A5291" s="212">
        <v>3212</v>
      </c>
      <c r="B5291" s="213" t="s">
        <v>311</v>
      </c>
      <c r="C5291" s="157"/>
      <c r="D5291" s="175">
        <v>0</v>
      </c>
      <c r="F5291" s="639"/>
      <c r="G5291" s="639"/>
      <c r="H5291" s="639"/>
      <c r="I5291" s="34">
        <v>4</v>
      </c>
      <c r="J5291" s="26"/>
    </row>
    <row r="5292" spans="1:10">
      <c r="A5292" s="212">
        <v>3213</v>
      </c>
      <c r="B5292" s="213" t="s">
        <v>54</v>
      </c>
      <c r="C5292" s="157">
        <v>10000</v>
      </c>
      <c r="D5292" s="175">
        <v>3500</v>
      </c>
      <c r="F5292" s="639"/>
      <c r="G5292" s="639"/>
      <c r="H5292" s="639"/>
      <c r="I5292" s="34">
        <v>4</v>
      </c>
      <c r="J5292" s="26"/>
    </row>
    <row r="5293" spans="1:10">
      <c r="A5293" s="210">
        <v>322</v>
      </c>
      <c r="B5293" s="211" t="s">
        <v>42</v>
      </c>
      <c r="C5293" s="30">
        <f t="shared" ref="C5293" si="5126">SUM(C5294:C5295)</f>
        <v>0</v>
      </c>
      <c r="D5293" s="30">
        <v>0</v>
      </c>
      <c r="F5293" s="30">
        <f t="shared" ref="F5293:G5293" si="5127">SUM(F5294:F5295)</f>
        <v>0</v>
      </c>
      <c r="G5293" s="30">
        <f t="shared" si="5127"/>
        <v>0</v>
      </c>
      <c r="H5293" s="30">
        <f t="shared" ref="H5293" si="5128">SUM(H5294:H5295)</f>
        <v>0</v>
      </c>
      <c r="I5293" s="34">
        <v>3</v>
      </c>
      <c r="J5293" s="26"/>
    </row>
    <row r="5294" spans="1:10">
      <c r="A5294" s="212">
        <v>3221</v>
      </c>
      <c r="B5294" s="216" t="s">
        <v>43</v>
      </c>
      <c r="C5294" s="29"/>
      <c r="D5294" s="175">
        <v>0</v>
      </c>
      <c r="F5294" s="175"/>
      <c r="G5294" s="175"/>
      <c r="H5294" s="175"/>
      <c r="I5294" s="34">
        <v>4</v>
      </c>
      <c r="J5294" s="26"/>
    </row>
    <row r="5295" spans="1:10">
      <c r="A5295" s="212">
        <v>3222</v>
      </c>
      <c r="B5295" s="216" t="s">
        <v>91</v>
      </c>
      <c r="C5295" s="29"/>
      <c r="D5295" s="175">
        <v>0</v>
      </c>
      <c r="F5295" s="175"/>
      <c r="G5295" s="175"/>
      <c r="H5295" s="175"/>
      <c r="I5295" s="34">
        <v>4</v>
      </c>
      <c r="J5295" s="26"/>
    </row>
    <row r="5296" spans="1:10" ht="28.5">
      <c r="A5296" s="208">
        <v>42</v>
      </c>
      <c r="B5296" s="209" t="s">
        <v>30</v>
      </c>
      <c r="C5296" s="182">
        <f t="shared" ref="C5296" si="5129">C5297</f>
        <v>0</v>
      </c>
      <c r="D5296" s="32">
        <v>1760</v>
      </c>
      <c r="F5296" s="32">
        <f t="shared" ref="F5296:H5296" si="5130">F5297</f>
        <v>0</v>
      </c>
      <c r="G5296" s="32">
        <f t="shared" si="5130"/>
        <v>0</v>
      </c>
      <c r="H5296" s="32">
        <f t="shared" si="5130"/>
        <v>0</v>
      </c>
      <c r="I5296" s="428">
        <v>2</v>
      </c>
      <c r="J5296" s="26"/>
    </row>
    <row r="5297" spans="1:10">
      <c r="A5297" s="210">
        <v>422</v>
      </c>
      <c r="B5297" s="211" t="s">
        <v>57</v>
      </c>
      <c r="C5297" s="30">
        <f>SUM(C5298:C5301)</f>
        <v>0</v>
      </c>
      <c r="D5297" s="30">
        <v>1760</v>
      </c>
      <c r="F5297" s="30">
        <f>SUM(F5298:F5301)</f>
        <v>0</v>
      </c>
      <c r="G5297" s="30">
        <f>SUM(G5298:G5301)</f>
        <v>0</v>
      </c>
      <c r="H5297" s="30">
        <f>SUM(H5298:H5301)</f>
        <v>0</v>
      </c>
      <c r="I5297" s="34">
        <v>3</v>
      </c>
      <c r="J5297" s="26"/>
    </row>
    <row r="5298" spans="1:10" ht="15">
      <c r="A5298" s="212">
        <v>4221</v>
      </c>
      <c r="B5298" s="213" t="s">
        <v>65</v>
      </c>
      <c r="C5298"/>
      <c r="D5298">
        <v>726</v>
      </c>
      <c r="F5298"/>
      <c r="G5298"/>
      <c r="H5298"/>
      <c r="I5298" s="73">
        <v>4</v>
      </c>
      <c r="J5298" s="228"/>
    </row>
    <row r="5299" spans="1:10" ht="15">
      <c r="A5299" s="212">
        <v>4222</v>
      </c>
      <c r="B5299" s="213" t="s">
        <v>73</v>
      </c>
      <c r="C5299"/>
      <c r="D5299">
        <v>950</v>
      </c>
      <c r="F5299"/>
      <c r="G5299"/>
      <c r="H5299"/>
      <c r="I5299" s="73">
        <v>4</v>
      </c>
      <c r="J5299" s="228"/>
    </row>
    <row r="5300" spans="1:10" ht="15">
      <c r="A5300" s="212">
        <v>4224</v>
      </c>
      <c r="B5300" s="213" t="s">
        <v>58</v>
      </c>
      <c r="C5300"/>
      <c r="D5300">
        <v>0</v>
      </c>
      <c r="F5300"/>
      <c r="G5300"/>
      <c r="H5300"/>
      <c r="I5300" s="223">
        <v>4</v>
      </c>
      <c r="J5300" s="224"/>
    </row>
    <row r="5301" spans="1:10" ht="15">
      <c r="A5301" s="212">
        <v>4227</v>
      </c>
      <c r="B5301" s="213" t="s">
        <v>88</v>
      </c>
      <c r="C5301"/>
      <c r="D5301">
        <v>84</v>
      </c>
      <c r="F5301"/>
      <c r="G5301"/>
      <c r="H5301"/>
      <c r="I5301" s="34">
        <v>4</v>
      </c>
      <c r="J5301" s="26"/>
    </row>
    <row r="5302" spans="1:10" ht="28.5">
      <c r="A5302" s="206">
        <v>71</v>
      </c>
      <c r="B5302" s="207" t="s">
        <v>349</v>
      </c>
      <c r="C5302" s="31">
        <f t="shared" ref="C5302" si="5131">C5303+C5306</f>
        <v>0</v>
      </c>
      <c r="D5302" s="31">
        <v>414</v>
      </c>
      <c r="F5302" s="31">
        <f t="shared" ref="F5302:G5302" si="5132">F5303+F5306</f>
        <v>0</v>
      </c>
      <c r="G5302" s="31">
        <f t="shared" si="5132"/>
        <v>0</v>
      </c>
      <c r="H5302" s="31">
        <f t="shared" ref="H5302" si="5133">H5303+H5306</f>
        <v>0</v>
      </c>
      <c r="I5302" s="34" t="s">
        <v>145</v>
      </c>
      <c r="J5302" s="26"/>
    </row>
    <row r="5303" spans="1:10">
      <c r="A5303" s="208">
        <v>32</v>
      </c>
      <c r="B5303" s="209" t="s">
        <v>16</v>
      </c>
      <c r="C5303" s="182">
        <f t="shared" ref="C5303:C5304" si="5134">C5304</f>
        <v>0</v>
      </c>
      <c r="D5303" s="32">
        <v>380</v>
      </c>
      <c r="F5303" s="32">
        <f t="shared" ref="F5303:H5304" si="5135">F5304</f>
        <v>0</v>
      </c>
      <c r="G5303" s="32">
        <f t="shared" si="5135"/>
        <v>0</v>
      </c>
      <c r="H5303" s="32">
        <f t="shared" si="5135"/>
        <v>0</v>
      </c>
      <c r="I5303" s="34">
        <v>2</v>
      </c>
      <c r="J5303" s="26"/>
    </row>
    <row r="5304" spans="1:10">
      <c r="A5304" s="210">
        <v>323</v>
      </c>
      <c r="B5304" s="211" t="s">
        <v>17</v>
      </c>
      <c r="C5304" s="30">
        <f t="shared" si="5134"/>
        <v>0</v>
      </c>
      <c r="D5304" s="30">
        <v>380</v>
      </c>
      <c r="F5304" s="30">
        <f t="shared" si="5135"/>
        <v>0</v>
      </c>
      <c r="G5304" s="30">
        <f t="shared" si="5135"/>
        <v>0</v>
      </c>
      <c r="H5304" s="30">
        <f t="shared" si="5135"/>
        <v>0</v>
      </c>
      <c r="I5304" s="34">
        <v>3</v>
      </c>
      <c r="J5304" s="26"/>
    </row>
    <row r="5305" spans="1:10">
      <c r="A5305" s="212">
        <v>3232</v>
      </c>
      <c r="B5305" s="216" t="s">
        <v>105</v>
      </c>
      <c r="C5305" s="29"/>
      <c r="D5305" s="175">
        <v>380</v>
      </c>
      <c r="F5305" s="175"/>
      <c r="G5305" s="175"/>
      <c r="H5305" s="175"/>
      <c r="I5305" s="34">
        <v>4</v>
      </c>
      <c r="J5305" s="26"/>
    </row>
    <row r="5306" spans="1:10" ht="28.5">
      <c r="A5306" s="208">
        <v>42</v>
      </c>
      <c r="B5306" s="209" t="s">
        <v>30</v>
      </c>
      <c r="C5306" s="182">
        <f t="shared" ref="C5306" si="5136">SUM(C5307)</f>
        <v>0</v>
      </c>
      <c r="D5306" s="32">
        <v>34</v>
      </c>
      <c r="F5306" s="32">
        <f t="shared" ref="F5306:H5306" si="5137">SUM(F5307)</f>
        <v>0</v>
      </c>
      <c r="G5306" s="32">
        <f t="shared" si="5137"/>
        <v>0</v>
      </c>
      <c r="H5306" s="32">
        <f t="shared" si="5137"/>
        <v>0</v>
      </c>
      <c r="I5306" s="34">
        <v>2</v>
      </c>
      <c r="J5306" s="26"/>
    </row>
    <row r="5307" spans="1:10">
      <c r="A5307" s="210">
        <v>421</v>
      </c>
      <c r="B5307" s="211" t="s">
        <v>96</v>
      </c>
      <c r="C5307" s="30">
        <f t="shared" ref="C5307" si="5138">C5308</f>
        <v>0</v>
      </c>
      <c r="D5307" s="30">
        <v>0</v>
      </c>
      <c r="F5307" s="30">
        <f t="shared" ref="F5307:H5307" si="5139">F5308</f>
        <v>0</v>
      </c>
      <c r="G5307" s="30">
        <f t="shared" si="5139"/>
        <v>0</v>
      </c>
      <c r="H5307" s="30">
        <f t="shared" si="5139"/>
        <v>0</v>
      </c>
      <c r="I5307" s="34">
        <v>3</v>
      </c>
      <c r="J5307" s="26"/>
    </row>
    <row r="5308" spans="1:10">
      <c r="A5308" s="212">
        <v>4212</v>
      </c>
      <c r="B5308" s="213" t="s">
        <v>96</v>
      </c>
      <c r="C5308" s="142"/>
      <c r="D5308" s="175">
        <v>0</v>
      </c>
      <c r="F5308" s="653"/>
      <c r="G5308" s="653"/>
      <c r="H5308" s="653"/>
      <c r="I5308" s="149">
        <v>4</v>
      </c>
      <c r="J5308" s="27"/>
    </row>
    <row r="5309" spans="1:10" ht="15">
      <c r="A5309" s="210">
        <v>422</v>
      </c>
      <c r="B5309" s="211" t="s">
        <v>57</v>
      </c>
      <c r="C5309" s="792"/>
      <c r="D5309" s="792">
        <v>34</v>
      </c>
      <c r="F5309" s="72">
        <f>SUM(F5310)</f>
        <v>0</v>
      </c>
      <c r="G5309" s="72">
        <f>SUM(G5310)</f>
        <v>0</v>
      </c>
      <c r="H5309" s="72">
        <f>SUM(H5310)</f>
        <v>0</v>
      </c>
      <c r="I5309" s="827">
        <v>3</v>
      </c>
      <c r="J5309" s="828"/>
    </row>
    <row r="5310" spans="1:10">
      <c r="A5310" s="212">
        <v>4221</v>
      </c>
      <c r="B5310" s="213" t="s">
        <v>65</v>
      </c>
      <c r="C5310" s="146"/>
      <c r="D5310" s="39">
        <v>34</v>
      </c>
      <c r="F5310" s="146"/>
      <c r="G5310" s="146"/>
      <c r="H5310" s="146"/>
      <c r="I5310" s="827">
        <v>4</v>
      </c>
      <c r="J5310" s="828"/>
    </row>
    <row r="5311" spans="1:10">
      <c r="A5311" s="203" t="s">
        <v>312</v>
      </c>
      <c r="B5311" s="204" t="s">
        <v>313</v>
      </c>
      <c r="C5311" s="205">
        <f t="shared" ref="C5311" si="5140">C5312</f>
        <v>0</v>
      </c>
      <c r="D5311" s="205">
        <v>214869</v>
      </c>
      <c r="F5311" s="205">
        <f t="shared" ref="F5311:H5312" si="5141">F5312</f>
        <v>0</v>
      </c>
      <c r="G5311" s="205">
        <f t="shared" si="5141"/>
        <v>0</v>
      </c>
      <c r="H5311" s="205">
        <f t="shared" si="5141"/>
        <v>0</v>
      </c>
      <c r="I5311" s="34" t="s">
        <v>8</v>
      </c>
      <c r="J5311" s="26"/>
    </row>
    <row r="5312" spans="1:10">
      <c r="A5312" s="206">
        <v>11</v>
      </c>
      <c r="B5312" s="207" t="s">
        <v>14</v>
      </c>
      <c r="C5312" s="31">
        <f t="shared" ref="C5312" si="5142">C5313</f>
        <v>0</v>
      </c>
      <c r="D5312" s="31">
        <v>214869</v>
      </c>
      <c r="F5312" s="31">
        <f t="shared" si="5141"/>
        <v>0</v>
      </c>
      <c r="G5312" s="31">
        <f t="shared" si="5141"/>
        <v>0</v>
      </c>
      <c r="H5312" s="31">
        <f t="shared" si="5141"/>
        <v>0</v>
      </c>
      <c r="I5312" s="34" t="s">
        <v>15</v>
      </c>
      <c r="J5312" s="26"/>
    </row>
    <row r="5313" spans="1:10">
      <c r="A5313" s="208">
        <v>32</v>
      </c>
      <c r="B5313" s="209" t="s">
        <v>16</v>
      </c>
      <c r="C5313" s="32">
        <f>C5314+C5316</f>
        <v>0</v>
      </c>
      <c r="D5313" s="32">
        <v>214869</v>
      </c>
      <c r="F5313" s="32">
        <f>F5314+F5316</f>
        <v>0</v>
      </c>
      <c r="G5313" s="32">
        <f>G5314+G5316</f>
        <v>0</v>
      </c>
      <c r="H5313" s="32">
        <f>H5314+H5316</f>
        <v>0</v>
      </c>
      <c r="I5313" s="34">
        <v>2</v>
      </c>
      <c r="J5313" s="26"/>
    </row>
    <row r="5314" spans="1:10">
      <c r="A5314" s="210">
        <v>322</v>
      </c>
      <c r="B5314" s="211" t="s">
        <v>42</v>
      </c>
      <c r="C5314" s="30">
        <f t="shared" ref="C5314" si="5143">SUM(C5315:C5315)</f>
        <v>0</v>
      </c>
      <c r="D5314" s="30">
        <v>86692</v>
      </c>
      <c r="F5314" s="30">
        <f t="shared" ref="F5314:H5314" si="5144">SUM(F5315:F5315)</f>
        <v>0</v>
      </c>
      <c r="G5314" s="30">
        <f t="shared" si="5144"/>
        <v>0</v>
      </c>
      <c r="H5314" s="30">
        <f t="shared" si="5144"/>
        <v>0</v>
      </c>
      <c r="I5314" s="34">
        <v>3</v>
      </c>
      <c r="J5314" s="26"/>
    </row>
    <row r="5315" spans="1:10">
      <c r="A5315" s="212">
        <v>3222</v>
      </c>
      <c r="B5315" s="216" t="s">
        <v>91</v>
      </c>
      <c r="C5315" s="29"/>
      <c r="D5315" s="175">
        <v>86692</v>
      </c>
      <c r="F5315" s="175"/>
      <c r="G5315" s="175"/>
      <c r="H5315" s="175"/>
      <c r="I5315" s="34">
        <v>4</v>
      </c>
      <c r="J5315" s="26"/>
    </row>
    <row r="5316" spans="1:10" ht="15">
      <c r="A5316" s="210">
        <v>329</v>
      </c>
      <c r="B5316" s="211" t="s">
        <v>23</v>
      </c>
      <c r="C5316" s="792">
        <f>C5317</f>
        <v>0</v>
      </c>
      <c r="D5316" s="792">
        <v>128177</v>
      </c>
      <c r="F5316" s="792">
        <f>F5317</f>
        <v>0</v>
      </c>
      <c r="G5316" s="792">
        <f>G5317</f>
        <v>0</v>
      </c>
      <c r="H5316" s="792">
        <f>H5317</f>
        <v>0</v>
      </c>
      <c r="I5316" s="870">
        <v>3</v>
      </c>
      <c r="J5316" s="751"/>
    </row>
    <row r="5317" spans="1:10">
      <c r="A5317" s="212">
        <v>3292</v>
      </c>
      <c r="B5317" s="216" t="s">
        <v>112</v>
      </c>
      <c r="C5317" s="868"/>
      <c r="D5317" s="863">
        <v>128177</v>
      </c>
      <c r="F5317" s="863"/>
      <c r="G5317" s="863"/>
      <c r="H5317" s="863"/>
      <c r="I5317" s="870">
        <v>4</v>
      </c>
      <c r="J5317" s="751"/>
    </row>
    <row r="5318" spans="1:10" ht="57">
      <c r="A5318" s="203" t="s">
        <v>314</v>
      </c>
      <c r="B5318" s="204" t="s">
        <v>315</v>
      </c>
      <c r="C5318" s="205">
        <f t="shared" ref="C5318" si="5145">C5319+C5331</f>
        <v>0</v>
      </c>
      <c r="D5318" s="205">
        <v>0</v>
      </c>
      <c r="F5318" s="205">
        <f t="shared" ref="F5318:G5318" si="5146">F5319+F5331</f>
        <v>0</v>
      </c>
      <c r="G5318" s="205">
        <f t="shared" si="5146"/>
        <v>0</v>
      </c>
      <c r="H5318" s="205">
        <f t="shared" ref="H5318" si="5147">H5319+H5331</f>
        <v>0</v>
      </c>
      <c r="I5318" s="34" t="s">
        <v>8</v>
      </c>
      <c r="J5318" s="26"/>
    </row>
    <row r="5319" spans="1:10">
      <c r="A5319" s="206">
        <v>12</v>
      </c>
      <c r="B5319" s="207" t="s">
        <v>61</v>
      </c>
      <c r="C5319" s="31">
        <f t="shared" ref="C5319" si="5148">C5320+C5325</f>
        <v>0</v>
      </c>
      <c r="D5319" s="31">
        <v>0</v>
      </c>
      <c r="F5319" s="31">
        <f t="shared" ref="F5319:G5319" si="5149">F5320+F5325</f>
        <v>0</v>
      </c>
      <c r="G5319" s="31">
        <f t="shared" si="5149"/>
        <v>0</v>
      </c>
      <c r="H5319" s="31">
        <f t="shared" ref="H5319" si="5150">H5320+H5325</f>
        <v>0</v>
      </c>
      <c r="I5319" s="34" t="s">
        <v>62</v>
      </c>
      <c r="J5319" s="26"/>
    </row>
    <row r="5320" spans="1:10">
      <c r="A5320" s="208">
        <v>32</v>
      </c>
      <c r="B5320" s="209" t="s">
        <v>16</v>
      </c>
      <c r="C5320" s="182">
        <f t="shared" ref="C5320" si="5151">C5321+C5323</f>
        <v>0</v>
      </c>
      <c r="D5320" s="32">
        <v>0</v>
      </c>
      <c r="F5320" s="32">
        <f t="shared" ref="F5320:G5320" si="5152">F5321+F5323</f>
        <v>0</v>
      </c>
      <c r="G5320" s="32">
        <f t="shared" si="5152"/>
        <v>0</v>
      </c>
      <c r="H5320" s="32">
        <f t="shared" ref="H5320" si="5153">H5321+H5323</f>
        <v>0</v>
      </c>
      <c r="I5320" s="34">
        <v>2</v>
      </c>
      <c r="J5320" s="26"/>
    </row>
    <row r="5321" spans="1:10">
      <c r="A5321" s="210">
        <v>321</v>
      </c>
      <c r="B5321" s="211" t="s">
        <v>27</v>
      </c>
      <c r="C5321" s="30">
        <f t="shared" ref="C5321" si="5154">C5322</f>
        <v>0</v>
      </c>
      <c r="D5321" s="30">
        <v>0</v>
      </c>
      <c r="F5321" s="30">
        <f t="shared" ref="F5321:H5321" si="5155">F5322</f>
        <v>0</v>
      </c>
      <c r="G5321" s="30">
        <f t="shared" si="5155"/>
        <v>0</v>
      </c>
      <c r="H5321" s="30">
        <f t="shared" si="5155"/>
        <v>0</v>
      </c>
      <c r="I5321" s="34">
        <v>3</v>
      </c>
      <c r="J5321" s="26"/>
    </row>
    <row r="5322" spans="1:10">
      <c r="A5322" s="212">
        <v>3211</v>
      </c>
      <c r="B5322" s="216" t="s">
        <v>28</v>
      </c>
      <c r="C5322" s="29"/>
      <c r="D5322" s="175">
        <v>0</v>
      </c>
      <c r="F5322" s="175"/>
      <c r="G5322" s="175"/>
      <c r="H5322" s="175"/>
      <c r="I5322" s="34">
        <v>4</v>
      </c>
      <c r="J5322" s="26"/>
    </row>
    <row r="5323" spans="1:10">
      <c r="A5323" s="210">
        <v>323</v>
      </c>
      <c r="B5323" s="211" t="s">
        <v>17</v>
      </c>
      <c r="C5323" s="30">
        <f t="shared" ref="C5323" si="5156">C5324</f>
        <v>0</v>
      </c>
      <c r="D5323" s="30">
        <v>0</v>
      </c>
      <c r="F5323" s="30">
        <f t="shared" ref="F5323:H5323" si="5157">F5324</f>
        <v>0</v>
      </c>
      <c r="G5323" s="30">
        <f t="shared" si="5157"/>
        <v>0</v>
      </c>
      <c r="H5323" s="30">
        <f t="shared" si="5157"/>
        <v>0</v>
      </c>
      <c r="I5323" s="34">
        <v>3</v>
      </c>
      <c r="J5323" s="26"/>
    </row>
    <row r="5324" spans="1:10">
      <c r="A5324" s="212">
        <v>3237</v>
      </c>
      <c r="B5324" s="216" t="s">
        <v>20</v>
      </c>
      <c r="C5324" s="29"/>
      <c r="D5324" s="175">
        <v>0</v>
      </c>
      <c r="F5324" s="175"/>
      <c r="G5324" s="175"/>
      <c r="H5324" s="175"/>
      <c r="I5324" s="34">
        <v>4</v>
      </c>
      <c r="J5324" s="26"/>
    </row>
    <row r="5325" spans="1:10" ht="28.5">
      <c r="A5325" s="208">
        <v>42</v>
      </c>
      <c r="B5325" s="209" t="s">
        <v>30</v>
      </c>
      <c r="C5325" s="182">
        <f t="shared" ref="C5325" si="5158">C5326+C5328</f>
        <v>0</v>
      </c>
      <c r="D5325" s="32">
        <v>0</v>
      </c>
      <c r="F5325" s="32">
        <f t="shared" ref="F5325:G5325" si="5159">F5326+F5328</f>
        <v>0</v>
      </c>
      <c r="G5325" s="32">
        <f t="shared" si="5159"/>
        <v>0</v>
      </c>
      <c r="H5325" s="32">
        <f t="shared" ref="H5325" si="5160">H5326+H5328</f>
        <v>0</v>
      </c>
      <c r="I5325" s="34">
        <v>2</v>
      </c>
      <c r="J5325" s="26"/>
    </row>
    <row r="5326" spans="1:10">
      <c r="A5326" s="210">
        <v>421</v>
      </c>
      <c r="B5326" s="211" t="s">
        <v>96</v>
      </c>
      <c r="C5326" s="30">
        <f t="shared" ref="C5326" si="5161">C5327</f>
        <v>0</v>
      </c>
      <c r="D5326" s="30">
        <v>0</v>
      </c>
      <c r="F5326" s="30">
        <f t="shared" ref="F5326:H5326" si="5162">F5327</f>
        <v>0</v>
      </c>
      <c r="G5326" s="30">
        <f t="shared" si="5162"/>
        <v>0</v>
      </c>
      <c r="H5326" s="30">
        <f t="shared" si="5162"/>
        <v>0</v>
      </c>
      <c r="I5326" s="34">
        <v>3</v>
      </c>
      <c r="J5326" s="26"/>
    </row>
    <row r="5327" spans="1:10">
      <c r="A5327" s="212">
        <v>4212</v>
      </c>
      <c r="B5327" s="213" t="s">
        <v>96</v>
      </c>
      <c r="C5327" s="160"/>
      <c r="D5327" s="175">
        <v>0</v>
      </c>
      <c r="F5327" s="160"/>
      <c r="G5327" s="160"/>
      <c r="H5327" s="160"/>
      <c r="I5327" s="34">
        <v>4</v>
      </c>
      <c r="J5327" s="26"/>
    </row>
    <row r="5328" spans="1:10">
      <c r="A5328" s="210">
        <v>422</v>
      </c>
      <c r="B5328" s="211" t="s">
        <v>57</v>
      </c>
      <c r="C5328" s="30">
        <f t="shared" ref="C5328" si="5163">SUM(C5329:C5330)</f>
        <v>0</v>
      </c>
      <c r="D5328" s="30">
        <v>0</v>
      </c>
      <c r="F5328" s="30">
        <f t="shared" ref="F5328:G5328" si="5164">SUM(F5329:F5330)</f>
        <v>0</v>
      </c>
      <c r="G5328" s="30">
        <f t="shared" si="5164"/>
        <v>0</v>
      </c>
      <c r="H5328" s="30">
        <f t="shared" ref="H5328" si="5165">SUM(H5329:H5330)</f>
        <v>0</v>
      </c>
      <c r="I5328" s="34">
        <v>3</v>
      </c>
      <c r="J5328" s="26"/>
    </row>
    <row r="5329" spans="1:10">
      <c r="A5329" s="212">
        <v>4222</v>
      </c>
      <c r="B5329" s="216" t="s">
        <v>73</v>
      </c>
      <c r="C5329" s="29"/>
      <c r="D5329" s="175">
        <v>0</v>
      </c>
      <c r="F5329" s="175"/>
      <c r="G5329" s="175"/>
      <c r="H5329" s="175"/>
      <c r="I5329" s="34">
        <v>4</v>
      </c>
      <c r="J5329" s="26"/>
    </row>
    <row r="5330" spans="1:10">
      <c r="A5330" s="212">
        <v>4224</v>
      </c>
      <c r="B5330" s="213" t="s">
        <v>58</v>
      </c>
      <c r="C5330" s="157"/>
      <c r="D5330" s="175">
        <v>0</v>
      </c>
      <c r="F5330" s="639"/>
      <c r="G5330" s="639"/>
      <c r="H5330" s="639"/>
      <c r="I5330" s="34">
        <v>4</v>
      </c>
      <c r="J5330" s="26"/>
    </row>
    <row r="5331" spans="1:10">
      <c r="A5331" s="206">
        <v>51</v>
      </c>
      <c r="B5331" s="207" t="s">
        <v>25</v>
      </c>
      <c r="C5331" s="31">
        <f t="shared" ref="C5331" si="5166">C5332+C5337</f>
        <v>0</v>
      </c>
      <c r="D5331" s="31">
        <v>0</v>
      </c>
      <c r="F5331" s="31">
        <f t="shared" ref="F5331:G5331" si="5167">F5332+F5337</f>
        <v>0</v>
      </c>
      <c r="G5331" s="31">
        <f t="shared" si="5167"/>
        <v>0</v>
      </c>
      <c r="H5331" s="31">
        <f t="shared" ref="H5331" si="5168">H5332+H5337</f>
        <v>0</v>
      </c>
      <c r="I5331" s="34" t="s">
        <v>26</v>
      </c>
      <c r="J5331" s="26"/>
    </row>
    <row r="5332" spans="1:10">
      <c r="A5332" s="208">
        <v>32</v>
      </c>
      <c r="B5332" s="209" t="s">
        <v>16</v>
      </c>
      <c r="C5332" s="182">
        <f t="shared" ref="C5332" si="5169">C5333+C5335</f>
        <v>0</v>
      </c>
      <c r="D5332" s="32">
        <v>0</v>
      </c>
      <c r="F5332" s="32">
        <f t="shared" ref="F5332:G5332" si="5170">F5333+F5335</f>
        <v>0</v>
      </c>
      <c r="G5332" s="32">
        <f t="shared" si="5170"/>
        <v>0</v>
      </c>
      <c r="H5332" s="32">
        <f t="shared" ref="H5332" si="5171">H5333+H5335</f>
        <v>0</v>
      </c>
      <c r="I5332" s="34">
        <v>2</v>
      </c>
      <c r="J5332" s="26"/>
    </row>
    <row r="5333" spans="1:10">
      <c r="A5333" s="210">
        <v>321</v>
      </c>
      <c r="B5333" s="211" t="s">
        <v>27</v>
      </c>
      <c r="C5333" s="30">
        <f t="shared" ref="C5333" si="5172">C5334</f>
        <v>0</v>
      </c>
      <c r="D5333" s="30">
        <v>0</v>
      </c>
      <c r="F5333" s="30">
        <f t="shared" ref="F5333:H5333" si="5173">F5334</f>
        <v>0</v>
      </c>
      <c r="G5333" s="30">
        <f t="shared" si="5173"/>
        <v>0</v>
      </c>
      <c r="H5333" s="30">
        <f t="shared" si="5173"/>
        <v>0</v>
      </c>
      <c r="I5333" s="34">
        <v>3</v>
      </c>
      <c r="J5333" s="26"/>
    </row>
    <row r="5334" spans="1:10">
      <c r="A5334" s="212">
        <v>3211</v>
      </c>
      <c r="B5334" s="216" t="s">
        <v>28</v>
      </c>
      <c r="C5334" s="29"/>
      <c r="D5334" s="175">
        <v>0</v>
      </c>
      <c r="F5334" s="175"/>
      <c r="G5334" s="175"/>
      <c r="H5334" s="175"/>
      <c r="I5334" s="34">
        <v>4</v>
      </c>
      <c r="J5334" s="26"/>
    </row>
    <row r="5335" spans="1:10">
      <c r="A5335" s="210">
        <v>323</v>
      </c>
      <c r="B5335" s="211" t="s">
        <v>17</v>
      </c>
      <c r="C5335" s="30">
        <f t="shared" ref="C5335" si="5174">C5336</f>
        <v>0</v>
      </c>
      <c r="D5335" s="30">
        <v>0</v>
      </c>
      <c r="F5335" s="30">
        <f t="shared" ref="F5335:H5335" si="5175">F5336</f>
        <v>0</v>
      </c>
      <c r="G5335" s="30">
        <f t="shared" si="5175"/>
        <v>0</v>
      </c>
      <c r="H5335" s="30">
        <f t="shared" si="5175"/>
        <v>0</v>
      </c>
      <c r="I5335" s="34">
        <v>3</v>
      </c>
      <c r="J5335" s="26"/>
    </row>
    <row r="5336" spans="1:10">
      <c r="A5336" s="243">
        <v>3237</v>
      </c>
      <c r="B5336" s="429" t="s">
        <v>20</v>
      </c>
      <c r="C5336" s="29"/>
      <c r="D5336" s="175">
        <v>0</v>
      </c>
      <c r="F5336" s="175"/>
      <c r="G5336" s="175"/>
      <c r="H5336" s="175"/>
      <c r="I5336" s="34">
        <v>4</v>
      </c>
      <c r="J5336" s="26"/>
    </row>
    <row r="5337" spans="1:10" ht="28.5">
      <c r="A5337" s="208">
        <v>42</v>
      </c>
      <c r="B5337" s="209" t="s">
        <v>30</v>
      </c>
      <c r="C5337" s="182">
        <f t="shared" ref="C5337" si="5176">C5338+C5340</f>
        <v>0</v>
      </c>
      <c r="D5337" s="32">
        <v>0</v>
      </c>
      <c r="F5337" s="32">
        <f t="shared" ref="F5337:G5337" si="5177">F5338+F5340</f>
        <v>0</v>
      </c>
      <c r="G5337" s="32">
        <f t="shared" si="5177"/>
        <v>0</v>
      </c>
      <c r="H5337" s="32">
        <f t="shared" ref="H5337" si="5178">H5338+H5340</f>
        <v>0</v>
      </c>
      <c r="I5337" s="34">
        <v>2</v>
      </c>
      <c r="J5337" s="26"/>
    </row>
    <row r="5338" spans="1:10">
      <c r="A5338" s="210">
        <v>421</v>
      </c>
      <c r="B5338" s="211" t="s">
        <v>96</v>
      </c>
      <c r="C5338" s="30">
        <f t="shared" ref="C5338" si="5179">C5339</f>
        <v>0</v>
      </c>
      <c r="D5338" s="30">
        <v>0</v>
      </c>
      <c r="F5338" s="30">
        <f t="shared" ref="F5338:H5338" si="5180">F5339</f>
        <v>0</v>
      </c>
      <c r="G5338" s="30">
        <f t="shared" si="5180"/>
        <v>0</v>
      </c>
      <c r="H5338" s="30">
        <f t="shared" si="5180"/>
        <v>0</v>
      </c>
      <c r="I5338" s="34">
        <v>3</v>
      </c>
      <c r="J5338" s="26"/>
    </row>
    <row r="5339" spans="1:10">
      <c r="A5339" s="212">
        <v>4212</v>
      </c>
      <c r="B5339" s="213" t="s">
        <v>96</v>
      </c>
      <c r="C5339" s="160"/>
      <c r="D5339" s="175">
        <v>0</v>
      </c>
      <c r="F5339" s="160"/>
      <c r="G5339" s="160"/>
      <c r="H5339" s="160"/>
      <c r="I5339" s="34">
        <v>4</v>
      </c>
      <c r="J5339" s="26"/>
    </row>
    <row r="5340" spans="1:10">
      <c r="A5340" s="210">
        <v>422</v>
      </c>
      <c r="B5340" s="211" t="s">
        <v>57</v>
      </c>
      <c r="C5340" s="30">
        <f t="shared" ref="C5340" si="5181">SUM(C5341:C5342)</f>
        <v>0</v>
      </c>
      <c r="D5340" s="30">
        <v>0</v>
      </c>
      <c r="F5340" s="30">
        <f t="shared" ref="F5340:G5340" si="5182">SUM(F5341:F5342)</f>
        <v>0</v>
      </c>
      <c r="G5340" s="30">
        <f t="shared" si="5182"/>
        <v>0</v>
      </c>
      <c r="H5340" s="30">
        <f t="shared" ref="H5340" si="5183">SUM(H5341:H5342)</f>
        <v>0</v>
      </c>
      <c r="I5340" s="34">
        <v>3</v>
      </c>
      <c r="J5340" s="26"/>
    </row>
    <row r="5341" spans="1:10">
      <c r="A5341" s="212">
        <v>4222</v>
      </c>
      <c r="B5341" s="216" t="s">
        <v>73</v>
      </c>
      <c r="C5341" s="29"/>
      <c r="D5341" s="175">
        <v>0</v>
      </c>
      <c r="F5341" s="175"/>
      <c r="G5341" s="175"/>
      <c r="H5341" s="175"/>
      <c r="I5341" s="34">
        <v>4</v>
      </c>
      <c r="J5341" s="26"/>
    </row>
    <row r="5342" spans="1:10">
      <c r="A5342" s="212">
        <v>4224</v>
      </c>
      <c r="B5342" s="213" t="s">
        <v>58</v>
      </c>
      <c r="C5342" s="157"/>
      <c r="D5342" s="175">
        <v>0</v>
      </c>
      <c r="F5342" s="639"/>
      <c r="G5342" s="639"/>
      <c r="H5342" s="639"/>
      <c r="I5342" s="34">
        <v>4</v>
      </c>
      <c r="J5342" s="26"/>
    </row>
    <row r="5343" spans="1:10">
      <c r="A5343" s="206">
        <v>559</v>
      </c>
      <c r="B5343" s="207" t="s">
        <v>221</v>
      </c>
      <c r="C5343" s="31">
        <f t="shared" ref="C5343" si="5184">C5344+C5349</f>
        <v>0</v>
      </c>
      <c r="D5343" s="31">
        <v>0</v>
      </c>
      <c r="F5343" s="31">
        <f t="shared" ref="F5343:G5343" si="5185">F5344+F5349</f>
        <v>0</v>
      </c>
      <c r="G5343" s="31">
        <f t="shared" si="5185"/>
        <v>0</v>
      </c>
      <c r="H5343" s="31">
        <f t="shared" ref="H5343" si="5186">H5344+H5349</f>
        <v>0</v>
      </c>
      <c r="I5343" s="34" t="s">
        <v>33</v>
      </c>
      <c r="J5343" s="26"/>
    </row>
    <row r="5344" spans="1:10">
      <c r="A5344" s="208">
        <v>32</v>
      </c>
      <c r="B5344" s="209" t="s">
        <v>16</v>
      </c>
      <c r="C5344" s="182">
        <f t="shared" ref="C5344" si="5187">C5345+C5347</f>
        <v>0</v>
      </c>
      <c r="D5344" s="32">
        <v>0</v>
      </c>
      <c r="F5344" s="32">
        <f t="shared" ref="F5344:G5344" si="5188">F5345+F5347</f>
        <v>0</v>
      </c>
      <c r="G5344" s="32">
        <f t="shared" si="5188"/>
        <v>0</v>
      </c>
      <c r="H5344" s="32">
        <f t="shared" ref="H5344" si="5189">H5345+H5347</f>
        <v>0</v>
      </c>
      <c r="I5344" s="34">
        <v>2</v>
      </c>
      <c r="J5344" s="26"/>
    </row>
    <row r="5345" spans="1:10">
      <c r="A5345" s="210">
        <v>321</v>
      </c>
      <c r="B5345" s="211" t="s">
        <v>27</v>
      </c>
      <c r="C5345" s="30">
        <f t="shared" ref="C5345" si="5190">C5346</f>
        <v>0</v>
      </c>
      <c r="D5345" s="30">
        <v>0</v>
      </c>
      <c r="F5345" s="30">
        <f t="shared" ref="F5345:H5345" si="5191">F5346</f>
        <v>0</v>
      </c>
      <c r="G5345" s="30">
        <f t="shared" si="5191"/>
        <v>0</v>
      </c>
      <c r="H5345" s="30">
        <f t="shared" si="5191"/>
        <v>0</v>
      </c>
      <c r="I5345" s="34">
        <v>3</v>
      </c>
      <c r="J5345" s="26"/>
    </row>
    <row r="5346" spans="1:10">
      <c r="A5346" s="212">
        <v>3211</v>
      </c>
      <c r="B5346" s="216" t="s">
        <v>28</v>
      </c>
      <c r="C5346" s="29"/>
      <c r="D5346" s="175">
        <v>0</v>
      </c>
      <c r="F5346" s="175"/>
      <c r="G5346" s="175"/>
      <c r="H5346" s="175"/>
      <c r="I5346" s="34">
        <v>4</v>
      </c>
      <c r="J5346" s="26"/>
    </row>
    <row r="5347" spans="1:10">
      <c r="A5347" s="210">
        <v>323</v>
      </c>
      <c r="B5347" s="211" t="s">
        <v>17</v>
      </c>
      <c r="C5347" s="30">
        <f t="shared" ref="C5347" si="5192">C5348</f>
        <v>0</v>
      </c>
      <c r="D5347" s="30">
        <v>0</v>
      </c>
      <c r="F5347" s="30">
        <f t="shared" ref="F5347:H5347" si="5193">F5348</f>
        <v>0</v>
      </c>
      <c r="G5347" s="30">
        <f t="shared" si="5193"/>
        <v>0</v>
      </c>
      <c r="H5347" s="30">
        <f t="shared" si="5193"/>
        <v>0</v>
      </c>
      <c r="I5347" s="34">
        <v>3</v>
      </c>
      <c r="J5347" s="26"/>
    </row>
    <row r="5348" spans="1:10">
      <c r="A5348" s="243">
        <v>3237</v>
      </c>
      <c r="B5348" s="429" t="s">
        <v>20</v>
      </c>
      <c r="C5348" s="29"/>
      <c r="D5348" s="175">
        <v>0</v>
      </c>
      <c r="F5348" s="175"/>
      <c r="G5348" s="175"/>
      <c r="H5348" s="175"/>
      <c r="I5348" s="34">
        <v>4</v>
      </c>
      <c r="J5348" s="26"/>
    </row>
    <row r="5349" spans="1:10" ht="28.5">
      <c r="A5349" s="208">
        <v>42</v>
      </c>
      <c r="B5349" s="209" t="s">
        <v>30</v>
      </c>
      <c r="C5349" s="182"/>
      <c r="D5349" s="32"/>
      <c r="F5349" s="32"/>
      <c r="G5349" s="32"/>
      <c r="H5349" s="32"/>
      <c r="I5349" s="34">
        <v>2</v>
      </c>
      <c r="J5349" s="26"/>
    </row>
    <row r="5350" spans="1:10">
      <c r="A5350" s="210">
        <v>421</v>
      </c>
      <c r="B5350" s="211" t="s">
        <v>96</v>
      </c>
      <c r="C5350" s="30"/>
      <c r="D5350" s="30"/>
      <c r="F5350" s="30"/>
      <c r="G5350" s="30"/>
      <c r="H5350" s="30"/>
      <c r="I5350" s="34">
        <v>3</v>
      </c>
      <c r="J5350" s="26"/>
    </row>
    <row r="5351" spans="1:10">
      <c r="A5351" s="212">
        <v>4212</v>
      </c>
      <c r="B5351" s="213" t="s">
        <v>96</v>
      </c>
      <c r="C5351" s="160"/>
      <c r="D5351" s="175">
        <v>0</v>
      </c>
      <c r="F5351" s="160"/>
      <c r="G5351" s="160"/>
      <c r="H5351" s="160"/>
      <c r="I5351" s="34">
        <v>4</v>
      </c>
      <c r="J5351" s="26"/>
    </row>
    <row r="5352" spans="1:10">
      <c r="A5352" s="210">
        <v>422</v>
      </c>
      <c r="B5352" s="211" t="s">
        <v>57</v>
      </c>
      <c r="C5352" s="30">
        <f t="shared" ref="C5352" si="5194">C5353+C5354</f>
        <v>0</v>
      </c>
      <c r="D5352" s="30">
        <v>0</v>
      </c>
      <c r="F5352" s="30">
        <f t="shared" ref="F5352:G5352" si="5195">F5353+F5354</f>
        <v>0</v>
      </c>
      <c r="G5352" s="30">
        <f t="shared" si="5195"/>
        <v>0</v>
      </c>
      <c r="H5352" s="30">
        <f t="shared" ref="H5352" si="5196">H5353+H5354</f>
        <v>0</v>
      </c>
      <c r="I5352" s="34">
        <v>3</v>
      </c>
      <c r="J5352" s="26"/>
    </row>
    <row r="5353" spans="1:10">
      <c r="A5353" s="212">
        <v>4222</v>
      </c>
      <c r="B5353" s="216" t="s">
        <v>73</v>
      </c>
      <c r="C5353" s="29"/>
      <c r="D5353" s="175">
        <v>0</v>
      </c>
      <c r="F5353" s="175"/>
      <c r="G5353" s="175"/>
      <c r="H5353" s="175"/>
      <c r="I5353" s="34">
        <v>4</v>
      </c>
      <c r="J5353" s="26"/>
    </row>
    <row r="5354" spans="1:10">
      <c r="A5354" s="212">
        <v>4224</v>
      </c>
      <c r="B5354" s="213" t="s">
        <v>58</v>
      </c>
      <c r="C5354" s="157"/>
      <c r="D5354" s="175">
        <v>0</v>
      </c>
      <c r="F5354" s="639"/>
      <c r="G5354" s="639"/>
      <c r="H5354" s="639"/>
      <c r="I5354" s="34">
        <v>4</v>
      </c>
      <c r="J5354" s="26"/>
    </row>
    <row r="5355" spans="1:10">
      <c r="A5355" s="430">
        <v>47893</v>
      </c>
      <c r="B5355" s="431" t="s">
        <v>316</v>
      </c>
      <c r="C5355" s="198">
        <f t="shared" ref="C5355" si="5197">SUM(C5356+C5424)</f>
        <v>38700275</v>
      </c>
      <c r="D5355" s="198">
        <v>44738920</v>
      </c>
      <c r="F5355" s="198">
        <f t="shared" ref="F5355:G5355" si="5198">SUM(F5356+F5424)</f>
        <v>0</v>
      </c>
      <c r="G5355" s="198">
        <f t="shared" si="5198"/>
        <v>0</v>
      </c>
      <c r="H5355" s="198">
        <f t="shared" ref="H5355" si="5199">SUM(H5356+H5424)</f>
        <v>0</v>
      </c>
      <c r="I5355" s="432" t="s">
        <v>5</v>
      </c>
      <c r="J5355" s="215"/>
    </row>
    <row r="5356" spans="1:10" ht="28.5">
      <c r="A5356" s="200">
        <v>3602</v>
      </c>
      <c r="B5356" s="201" t="s">
        <v>82</v>
      </c>
      <c r="C5356" s="202">
        <f t="shared" ref="C5356" si="5200">SUM(C5357+C5369+C5410)</f>
        <v>1327228</v>
      </c>
      <c r="D5356" s="202">
        <v>2158344</v>
      </c>
      <c r="F5356" s="202">
        <f t="shared" ref="F5356:G5356" si="5201">SUM(F5357+F5369+F5410)</f>
        <v>0</v>
      </c>
      <c r="G5356" s="202">
        <f t="shared" si="5201"/>
        <v>0</v>
      </c>
      <c r="H5356" s="202">
        <f t="shared" ref="H5356" si="5202">SUM(H5357+H5369+H5410)</f>
        <v>0</v>
      </c>
      <c r="I5356" s="34" t="s">
        <v>7</v>
      </c>
      <c r="J5356" s="26"/>
    </row>
    <row r="5357" spans="1:10" ht="28.5">
      <c r="A5357" s="203" t="s">
        <v>317</v>
      </c>
      <c r="B5357" s="204" t="s">
        <v>318</v>
      </c>
      <c r="C5357" s="205">
        <f t="shared" ref="C5357" si="5203">SUM(C5358+C5365)</f>
        <v>1327228</v>
      </c>
      <c r="D5357" s="205">
        <v>2158344</v>
      </c>
      <c r="F5357" s="205">
        <f t="shared" ref="F5357:G5357" si="5204">SUM(F5358+F5365)</f>
        <v>0</v>
      </c>
      <c r="G5357" s="205">
        <f t="shared" si="5204"/>
        <v>0</v>
      </c>
      <c r="H5357" s="205">
        <f t="shared" ref="H5357" si="5205">SUM(H5358+H5365)</f>
        <v>0</v>
      </c>
      <c r="I5357" s="34" t="s">
        <v>8</v>
      </c>
      <c r="J5357" s="26"/>
    </row>
    <row r="5358" spans="1:10">
      <c r="A5358" s="206">
        <v>11</v>
      </c>
      <c r="B5358" s="207" t="s">
        <v>14</v>
      </c>
      <c r="C5358" s="31">
        <f t="shared" ref="C5358" si="5206">SUM(C5359+C5362)</f>
        <v>1327228</v>
      </c>
      <c r="D5358" s="31">
        <v>2158344</v>
      </c>
      <c r="F5358" s="31">
        <f t="shared" ref="F5358:G5358" si="5207">SUM(F5359+F5362)</f>
        <v>0</v>
      </c>
      <c r="G5358" s="31">
        <f t="shared" si="5207"/>
        <v>0</v>
      </c>
      <c r="H5358" s="31">
        <f t="shared" ref="H5358" si="5208">SUM(H5359+H5362)</f>
        <v>0</v>
      </c>
      <c r="I5358" s="34" t="s">
        <v>15</v>
      </c>
      <c r="J5358" s="26"/>
    </row>
    <row r="5359" spans="1:10" ht="28.5">
      <c r="A5359" s="208">
        <v>42</v>
      </c>
      <c r="B5359" s="209" t="s">
        <v>30</v>
      </c>
      <c r="C5359" s="182">
        <f t="shared" ref="C5359:C5360" si="5209">SUM(C5360)</f>
        <v>1327228</v>
      </c>
      <c r="D5359" s="32">
        <v>1277228</v>
      </c>
      <c r="F5359" s="32">
        <f t="shared" ref="F5359:H5360" si="5210">SUM(F5360)</f>
        <v>0</v>
      </c>
      <c r="G5359" s="32">
        <f t="shared" si="5210"/>
        <v>0</v>
      </c>
      <c r="H5359" s="32">
        <f t="shared" si="5210"/>
        <v>0</v>
      </c>
      <c r="I5359" s="34">
        <v>2</v>
      </c>
      <c r="J5359" s="26"/>
    </row>
    <row r="5360" spans="1:10">
      <c r="A5360" s="210">
        <v>422</v>
      </c>
      <c r="B5360" s="211" t="s">
        <v>57</v>
      </c>
      <c r="C5360" s="30">
        <f t="shared" si="5209"/>
        <v>1327228</v>
      </c>
      <c r="D5360" s="30">
        <v>1277228</v>
      </c>
      <c r="F5360" s="30">
        <f t="shared" si="5210"/>
        <v>0</v>
      </c>
      <c r="G5360" s="30">
        <f t="shared" si="5210"/>
        <v>0</v>
      </c>
      <c r="H5360" s="30">
        <f t="shared" si="5210"/>
        <v>0</v>
      </c>
      <c r="I5360" s="34">
        <v>3</v>
      </c>
      <c r="J5360" s="26"/>
    </row>
    <row r="5361" spans="1:10">
      <c r="A5361" s="212">
        <v>4224</v>
      </c>
      <c r="B5361" s="216" t="s">
        <v>58</v>
      </c>
      <c r="C5361" s="29">
        <v>1327228</v>
      </c>
      <c r="D5361" s="175">
        <v>1277228</v>
      </c>
      <c r="F5361" s="175"/>
      <c r="G5361" s="175"/>
      <c r="H5361" s="175"/>
      <c r="I5361" s="34">
        <v>4</v>
      </c>
      <c r="J5361" s="26"/>
    </row>
    <row r="5362" spans="1:10" ht="28.5">
      <c r="A5362" s="208">
        <v>45</v>
      </c>
      <c r="B5362" s="209" t="s">
        <v>74</v>
      </c>
      <c r="C5362" s="182">
        <f t="shared" ref="C5362:C5363" si="5211">SUM(C5363)</f>
        <v>0</v>
      </c>
      <c r="D5362" s="32">
        <v>881116</v>
      </c>
      <c r="F5362" s="32">
        <f t="shared" ref="F5362:H5363" si="5212">SUM(F5363)</f>
        <v>0</v>
      </c>
      <c r="G5362" s="32">
        <f t="shared" si="5212"/>
        <v>0</v>
      </c>
      <c r="H5362" s="32">
        <f t="shared" si="5212"/>
        <v>0</v>
      </c>
      <c r="I5362" s="34">
        <v>2</v>
      </c>
      <c r="J5362" s="26"/>
    </row>
    <row r="5363" spans="1:10">
      <c r="A5363" s="210">
        <v>451</v>
      </c>
      <c r="B5363" s="211" t="s">
        <v>75</v>
      </c>
      <c r="C5363" s="30">
        <f t="shared" si="5211"/>
        <v>0</v>
      </c>
      <c r="D5363" s="30">
        <v>881116</v>
      </c>
      <c r="F5363" s="30">
        <f t="shared" si="5212"/>
        <v>0</v>
      </c>
      <c r="G5363" s="30">
        <f t="shared" si="5212"/>
        <v>0</v>
      </c>
      <c r="H5363" s="30">
        <f t="shared" si="5212"/>
        <v>0</v>
      </c>
      <c r="I5363" s="34">
        <v>3</v>
      </c>
      <c r="J5363" s="26"/>
    </row>
    <row r="5364" spans="1:10">
      <c r="A5364" s="212">
        <v>4511</v>
      </c>
      <c r="B5364" s="216" t="s">
        <v>75</v>
      </c>
      <c r="C5364" s="29"/>
      <c r="D5364" s="175">
        <v>881116</v>
      </c>
      <c r="F5364" s="175"/>
      <c r="G5364" s="175"/>
      <c r="H5364" s="175"/>
      <c r="I5364" s="34">
        <v>4</v>
      </c>
      <c r="J5364" s="26"/>
    </row>
    <row r="5365" spans="1:10">
      <c r="A5365" s="206">
        <v>52</v>
      </c>
      <c r="B5365" s="207" t="s">
        <v>319</v>
      </c>
      <c r="C5365" s="31">
        <f t="shared" ref="C5365:C5367" si="5213">C5366</f>
        <v>0</v>
      </c>
      <c r="D5365" s="31">
        <v>0</v>
      </c>
      <c r="F5365" s="31">
        <f t="shared" ref="F5365:H5367" si="5214">F5366</f>
        <v>0</v>
      </c>
      <c r="G5365" s="31">
        <f t="shared" si="5214"/>
        <v>0</v>
      </c>
      <c r="H5365" s="31">
        <f t="shared" si="5214"/>
        <v>0</v>
      </c>
      <c r="I5365" s="34" t="s">
        <v>53</v>
      </c>
      <c r="J5365" s="26"/>
    </row>
    <row r="5366" spans="1:10" ht="28.5">
      <c r="A5366" s="208">
        <v>45</v>
      </c>
      <c r="B5366" s="209" t="s">
        <v>74</v>
      </c>
      <c r="C5366" s="182">
        <f t="shared" si="5213"/>
        <v>0</v>
      </c>
      <c r="D5366" s="32">
        <v>0</v>
      </c>
      <c r="F5366" s="32">
        <f t="shared" si="5214"/>
        <v>0</v>
      </c>
      <c r="G5366" s="32">
        <f t="shared" si="5214"/>
        <v>0</v>
      </c>
      <c r="H5366" s="32">
        <f t="shared" si="5214"/>
        <v>0</v>
      </c>
      <c r="I5366" s="34">
        <v>2</v>
      </c>
      <c r="J5366" s="26"/>
    </row>
    <row r="5367" spans="1:10">
      <c r="A5367" s="210">
        <v>451</v>
      </c>
      <c r="B5367" s="211" t="s">
        <v>75</v>
      </c>
      <c r="C5367" s="30">
        <f t="shared" si="5213"/>
        <v>0</v>
      </c>
      <c r="D5367" s="30">
        <v>0</v>
      </c>
      <c r="F5367" s="30">
        <f t="shared" si="5214"/>
        <v>0</v>
      </c>
      <c r="G5367" s="30">
        <f t="shared" si="5214"/>
        <v>0</v>
      </c>
      <c r="H5367" s="30">
        <f t="shared" si="5214"/>
        <v>0</v>
      </c>
      <c r="I5367" s="34">
        <v>3</v>
      </c>
      <c r="J5367" s="26"/>
    </row>
    <row r="5368" spans="1:10">
      <c r="A5368" s="212">
        <v>4511</v>
      </c>
      <c r="B5368" s="216" t="s">
        <v>75</v>
      </c>
      <c r="C5368" s="29"/>
      <c r="D5368" s="175">
        <v>0</v>
      </c>
      <c r="F5368" s="175"/>
      <c r="G5368" s="175"/>
      <c r="H5368" s="175"/>
      <c r="I5368" s="34">
        <v>4</v>
      </c>
      <c r="J5368" s="26"/>
    </row>
    <row r="5369" spans="1:10" ht="28.5">
      <c r="A5369" s="203" t="s">
        <v>320</v>
      </c>
      <c r="B5369" s="204" t="s">
        <v>176</v>
      </c>
      <c r="C5369" s="205">
        <f t="shared" ref="C5369" si="5215">SUM(C5370+C5390)</f>
        <v>0</v>
      </c>
      <c r="D5369" s="205">
        <v>0</v>
      </c>
      <c r="F5369" s="205">
        <f t="shared" ref="F5369:G5369" si="5216">SUM(F5370+F5390)</f>
        <v>0</v>
      </c>
      <c r="G5369" s="205">
        <f t="shared" si="5216"/>
        <v>0</v>
      </c>
      <c r="H5369" s="205">
        <f t="shared" ref="H5369" si="5217">SUM(H5370+H5390)</f>
        <v>0</v>
      </c>
      <c r="I5369" s="34" t="s">
        <v>8</v>
      </c>
      <c r="J5369" s="26"/>
    </row>
    <row r="5370" spans="1:10">
      <c r="A5370" s="206">
        <v>12</v>
      </c>
      <c r="B5370" s="207" t="s">
        <v>61</v>
      </c>
      <c r="C5370" s="31">
        <f t="shared" ref="C5370" si="5218">SUM(C5371+C5376+C5385)</f>
        <v>0</v>
      </c>
      <c r="D5370" s="31">
        <v>0</v>
      </c>
      <c r="F5370" s="31">
        <f t="shared" ref="F5370:G5370" si="5219">SUM(F5371+F5376+F5385)</f>
        <v>0</v>
      </c>
      <c r="G5370" s="31">
        <f t="shared" si="5219"/>
        <v>0</v>
      </c>
      <c r="H5370" s="31">
        <f t="shared" ref="H5370" si="5220">SUM(H5371+H5376+H5385)</f>
        <v>0</v>
      </c>
      <c r="I5370" s="34" t="s">
        <v>62</v>
      </c>
      <c r="J5370" s="26"/>
    </row>
    <row r="5371" spans="1:10">
      <c r="A5371" s="208">
        <v>31</v>
      </c>
      <c r="B5371" s="209" t="s">
        <v>44</v>
      </c>
      <c r="C5371" s="182">
        <f t="shared" ref="C5371" si="5221">SUM(C5372+C5374)</f>
        <v>0</v>
      </c>
      <c r="D5371" s="32">
        <v>0</v>
      </c>
      <c r="F5371" s="32">
        <f t="shared" ref="F5371:G5371" si="5222">SUM(F5372+F5374)</f>
        <v>0</v>
      </c>
      <c r="G5371" s="32">
        <f t="shared" si="5222"/>
        <v>0</v>
      </c>
      <c r="H5371" s="32">
        <f t="shared" ref="H5371" si="5223">SUM(H5372+H5374)</f>
        <v>0</v>
      </c>
      <c r="I5371" s="34">
        <v>2</v>
      </c>
      <c r="J5371" s="26"/>
    </row>
    <row r="5372" spans="1:10">
      <c r="A5372" s="210">
        <v>311</v>
      </c>
      <c r="B5372" s="211" t="s">
        <v>45</v>
      </c>
      <c r="C5372" s="30">
        <f t="shared" ref="C5372" si="5224">SUM(C5373)</f>
        <v>0</v>
      </c>
      <c r="D5372" s="30">
        <v>0</v>
      </c>
      <c r="F5372" s="30">
        <f t="shared" ref="F5372:H5372" si="5225">SUM(F5373)</f>
        <v>0</v>
      </c>
      <c r="G5372" s="30">
        <f t="shared" si="5225"/>
        <v>0</v>
      </c>
      <c r="H5372" s="30">
        <f t="shared" si="5225"/>
        <v>0</v>
      </c>
      <c r="I5372" s="34">
        <v>3</v>
      </c>
      <c r="J5372" s="26"/>
    </row>
    <row r="5373" spans="1:10">
      <c r="A5373" s="212">
        <v>3111</v>
      </c>
      <c r="B5373" s="216" t="s">
        <v>46</v>
      </c>
      <c r="C5373" s="29"/>
      <c r="D5373" s="175">
        <v>0</v>
      </c>
      <c r="F5373" s="175"/>
      <c r="G5373" s="175"/>
      <c r="H5373" s="175"/>
      <c r="I5373" s="34">
        <v>4</v>
      </c>
      <c r="J5373" s="26"/>
    </row>
    <row r="5374" spans="1:10">
      <c r="A5374" s="210">
        <v>313</v>
      </c>
      <c r="B5374" s="211" t="s">
        <v>48</v>
      </c>
      <c r="C5374" s="30">
        <f t="shared" ref="C5374" si="5226">SUM(C5375)</f>
        <v>0</v>
      </c>
      <c r="D5374" s="30">
        <v>0</v>
      </c>
      <c r="F5374" s="30">
        <f t="shared" ref="F5374:H5374" si="5227">SUM(F5375)</f>
        <v>0</v>
      </c>
      <c r="G5374" s="30">
        <f t="shared" si="5227"/>
        <v>0</v>
      </c>
      <c r="H5374" s="30">
        <f t="shared" si="5227"/>
        <v>0</v>
      </c>
      <c r="I5374" s="34">
        <v>3</v>
      </c>
      <c r="J5374" s="26"/>
    </row>
    <row r="5375" spans="1:10">
      <c r="A5375" s="212">
        <v>3132</v>
      </c>
      <c r="B5375" s="216" t="s">
        <v>49</v>
      </c>
      <c r="C5375" s="29"/>
      <c r="D5375" s="175">
        <v>0</v>
      </c>
      <c r="F5375" s="175"/>
      <c r="G5375" s="175"/>
      <c r="H5375" s="175"/>
      <c r="I5375" s="34">
        <v>4</v>
      </c>
      <c r="J5375" s="26"/>
    </row>
    <row r="5376" spans="1:10">
      <c r="A5376" s="208">
        <v>32</v>
      </c>
      <c r="B5376" s="209" t="s">
        <v>16</v>
      </c>
      <c r="C5376" s="182">
        <f t="shared" ref="C5376" si="5228">SUM(C5377+C5379+C5383)</f>
        <v>0</v>
      </c>
      <c r="D5376" s="32">
        <v>0</v>
      </c>
      <c r="F5376" s="32">
        <f t="shared" ref="F5376:G5376" si="5229">SUM(F5377+F5379+F5383)</f>
        <v>0</v>
      </c>
      <c r="G5376" s="32">
        <f t="shared" si="5229"/>
        <v>0</v>
      </c>
      <c r="H5376" s="32">
        <f t="shared" ref="H5376" si="5230">SUM(H5377+H5379+H5383)</f>
        <v>0</v>
      </c>
      <c r="I5376" s="34">
        <v>2</v>
      </c>
      <c r="J5376" s="26"/>
    </row>
    <row r="5377" spans="1:10">
      <c r="A5377" s="210">
        <v>322</v>
      </c>
      <c r="B5377" s="211" t="s">
        <v>42</v>
      </c>
      <c r="C5377" s="30">
        <f t="shared" ref="C5377" si="5231">SUM(C5378)</f>
        <v>0</v>
      </c>
      <c r="D5377" s="30">
        <v>0</v>
      </c>
      <c r="F5377" s="30">
        <f t="shared" ref="F5377:H5377" si="5232">SUM(F5378)</f>
        <v>0</v>
      </c>
      <c r="G5377" s="30">
        <f t="shared" si="5232"/>
        <v>0</v>
      </c>
      <c r="H5377" s="30">
        <f t="shared" si="5232"/>
        <v>0</v>
      </c>
      <c r="I5377" s="34">
        <v>3</v>
      </c>
      <c r="J5377" s="26"/>
    </row>
    <row r="5378" spans="1:10">
      <c r="A5378" s="212">
        <v>3225</v>
      </c>
      <c r="B5378" s="216" t="s">
        <v>92</v>
      </c>
      <c r="C5378" s="29"/>
      <c r="D5378" s="175">
        <v>0</v>
      </c>
      <c r="F5378" s="175"/>
      <c r="G5378" s="175"/>
      <c r="H5378" s="175"/>
      <c r="I5378" s="34">
        <v>4</v>
      </c>
      <c r="J5378" s="26"/>
    </row>
    <row r="5379" spans="1:10">
      <c r="A5379" s="210">
        <v>323</v>
      </c>
      <c r="B5379" s="211" t="s">
        <v>17</v>
      </c>
      <c r="C5379" s="30">
        <f t="shared" ref="C5379" si="5233">SUM(C5380:C5382)</f>
        <v>0</v>
      </c>
      <c r="D5379" s="30">
        <v>0</v>
      </c>
      <c r="F5379" s="30">
        <f t="shared" ref="F5379:G5379" si="5234">SUM(F5380:F5382)</f>
        <v>0</v>
      </c>
      <c r="G5379" s="30">
        <f t="shared" si="5234"/>
        <v>0</v>
      </c>
      <c r="H5379" s="30">
        <f t="shared" ref="H5379" si="5235">SUM(H5380:H5382)</f>
        <v>0</v>
      </c>
      <c r="I5379" s="34">
        <v>3</v>
      </c>
      <c r="J5379" s="26"/>
    </row>
    <row r="5380" spans="1:10">
      <c r="A5380" s="212">
        <v>3233</v>
      </c>
      <c r="B5380" s="216" t="s">
        <v>19</v>
      </c>
      <c r="C5380" s="29"/>
      <c r="D5380" s="175">
        <v>0</v>
      </c>
      <c r="F5380" s="175"/>
      <c r="G5380" s="175"/>
      <c r="H5380" s="175"/>
      <c r="I5380" s="34">
        <v>4</v>
      </c>
      <c r="J5380" s="26"/>
    </row>
    <row r="5381" spans="1:10">
      <c r="A5381" s="212">
        <v>3237</v>
      </c>
      <c r="B5381" s="216" t="s">
        <v>20</v>
      </c>
      <c r="C5381" s="29"/>
      <c r="D5381" s="175">
        <v>0</v>
      </c>
      <c r="F5381" s="175"/>
      <c r="G5381" s="175"/>
      <c r="H5381" s="175"/>
      <c r="I5381" s="34">
        <v>4</v>
      </c>
      <c r="J5381" s="26"/>
    </row>
    <row r="5382" spans="1:10">
      <c r="A5382" s="212">
        <v>3239</v>
      </c>
      <c r="B5382" s="216" t="s">
        <v>21</v>
      </c>
      <c r="C5382" s="29"/>
      <c r="D5382" s="175">
        <v>0</v>
      </c>
      <c r="F5382" s="175"/>
      <c r="G5382" s="175"/>
      <c r="H5382" s="175"/>
      <c r="I5382" s="34">
        <v>4</v>
      </c>
      <c r="J5382" s="26"/>
    </row>
    <row r="5383" spans="1:10">
      <c r="A5383" s="210">
        <v>329</v>
      </c>
      <c r="B5383" s="211" t="s">
        <v>23</v>
      </c>
      <c r="C5383" s="30">
        <f t="shared" ref="C5383" si="5236">SUM(C5384)</f>
        <v>0</v>
      </c>
      <c r="D5383" s="30">
        <v>0</v>
      </c>
      <c r="F5383" s="30">
        <f t="shared" ref="F5383:H5383" si="5237">SUM(F5384)</f>
        <v>0</v>
      </c>
      <c r="G5383" s="30">
        <f t="shared" si="5237"/>
        <v>0</v>
      </c>
      <c r="H5383" s="30">
        <f t="shared" si="5237"/>
        <v>0</v>
      </c>
      <c r="I5383" s="34">
        <v>3</v>
      </c>
      <c r="J5383" s="26"/>
    </row>
    <row r="5384" spans="1:10">
      <c r="A5384" s="212">
        <v>3293</v>
      </c>
      <c r="B5384" s="216" t="s">
        <v>29</v>
      </c>
      <c r="C5384" s="29"/>
      <c r="D5384" s="175">
        <v>0</v>
      </c>
      <c r="F5384" s="175"/>
      <c r="G5384" s="175"/>
      <c r="H5384" s="175"/>
      <c r="I5384" s="34">
        <v>4</v>
      </c>
      <c r="J5384" s="26"/>
    </row>
    <row r="5385" spans="1:10" ht="28.5">
      <c r="A5385" s="208">
        <v>42</v>
      </c>
      <c r="B5385" s="209" t="s">
        <v>30</v>
      </c>
      <c r="C5385" s="182">
        <f t="shared" ref="C5385" si="5238">SUM(C5386)</f>
        <v>0</v>
      </c>
      <c r="D5385" s="32">
        <v>0</v>
      </c>
      <c r="F5385" s="32">
        <f t="shared" ref="F5385:H5385" si="5239">SUM(F5386)</f>
        <v>0</v>
      </c>
      <c r="G5385" s="32">
        <f t="shared" si="5239"/>
        <v>0</v>
      </c>
      <c r="H5385" s="32">
        <f t="shared" si="5239"/>
        <v>0</v>
      </c>
      <c r="I5385" s="34">
        <v>2</v>
      </c>
      <c r="J5385" s="26"/>
    </row>
    <row r="5386" spans="1:10">
      <c r="A5386" s="210">
        <v>422</v>
      </c>
      <c r="B5386" s="211" t="s">
        <v>57</v>
      </c>
      <c r="C5386" s="30">
        <f t="shared" ref="C5386" si="5240">SUM(C5387:C5389)</f>
        <v>0</v>
      </c>
      <c r="D5386" s="30">
        <v>0</v>
      </c>
      <c r="F5386" s="30">
        <f t="shared" ref="F5386:G5386" si="5241">SUM(F5387:F5389)</f>
        <v>0</v>
      </c>
      <c r="G5386" s="30">
        <f t="shared" si="5241"/>
        <v>0</v>
      </c>
      <c r="H5386" s="30">
        <f t="shared" ref="H5386" si="5242">SUM(H5387:H5389)</f>
        <v>0</v>
      </c>
      <c r="I5386" s="34">
        <v>3</v>
      </c>
      <c r="J5386" s="26"/>
    </row>
    <row r="5387" spans="1:10">
      <c r="A5387" s="212">
        <v>4221</v>
      </c>
      <c r="B5387" s="216" t="s">
        <v>65</v>
      </c>
      <c r="C5387" s="29"/>
      <c r="D5387" s="175">
        <v>0</v>
      </c>
      <c r="F5387" s="175"/>
      <c r="G5387" s="175"/>
      <c r="H5387" s="175"/>
      <c r="I5387" s="34">
        <v>4</v>
      </c>
      <c r="J5387" s="26"/>
    </row>
    <row r="5388" spans="1:10">
      <c r="A5388" s="212">
        <v>4223</v>
      </c>
      <c r="B5388" s="216" t="s">
        <v>86</v>
      </c>
      <c r="C5388" s="29"/>
      <c r="D5388" s="175">
        <v>0</v>
      </c>
      <c r="F5388" s="175"/>
      <c r="G5388" s="175"/>
      <c r="H5388" s="175"/>
      <c r="I5388" s="34">
        <v>4</v>
      </c>
      <c r="J5388" s="26"/>
    </row>
    <row r="5389" spans="1:10">
      <c r="A5389" s="212">
        <v>4224</v>
      </c>
      <c r="B5389" s="216" t="s">
        <v>58</v>
      </c>
      <c r="C5389" s="29"/>
      <c r="D5389" s="175">
        <v>0</v>
      </c>
      <c r="F5389" s="175"/>
      <c r="G5389" s="175"/>
      <c r="H5389" s="175"/>
      <c r="I5389" s="34">
        <v>4</v>
      </c>
      <c r="J5389" s="26"/>
    </row>
    <row r="5390" spans="1:10">
      <c r="A5390" s="206">
        <v>563</v>
      </c>
      <c r="B5390" s="207" t="s">
        <v>326</v>
      </c>
      <c r="C5390" s="31">
        <f t="shared" ref="C5390" si="5243">SUM(C5391+C5396+C5405)</f>
        <v>0</v>
      </c>
      <c r="D5390" s="31">
        <v>0</v>
      </c>
      <c r="F5390" s="31">
        <f t="shared" ref="F5390:G5390" si="5244">SUM(F5391+F5396+F5405)</f>
        <v>0</v>
      </c>
      <c r="G5390" s="31">
        <f t="shared" si="5244"/>
        <v>0</v>
      </c>
      <c r="H5390" s="31">
        <f t="shared" ref="H5390" si="5245">SUM(H5391+H5396+H5405)</f>
        <v>0</v>
      </c>
      <c r="I5390" s="34" t="s">
        <v>104</v>
      </c>
      <c r="J5390" s="26"/>
    </row>
    <row r="5391" spans="1:10">
      <c r="A5391" s="208">
        <v>31</v>
      </c>
      <c r="B5391" s="209" t="s">
        <v>44</v>
      </c>
      <c r="C5391" s="182">
        <f t="shared" ref="C5391" si="5246">SUM(C5392+C5394)</f>
        <v>0</v>
      </c>
      <c r="D5391" s="32">
        <v>0</v>
      </c>
      <c r="F5391" s="32">
        <f t="shared" ref="F5391:G5391" si="5247">SUM(F5392+F5394)</f>
        <v>0</v>
      </c>
      <c r="G5391" s="32">
        <f t="shared" si="5247"/>
        <v>0</v>
      </c>
      <c r="H5391" s="32">
        <f t="shared" ref="H5391" si="5248">SUM(H5392+H5394)</f>
        <v>0</v>
      </c>
      <c r="I5391" s="34">
        <v>2</v>
      </c>
      <c r="J5391" s="26"/>
    </row>
    <row r="5392" spans="1:10">
      <c r="A5392" s="210">
        <v>311</v>
      </c>
      <c r="B5392" s="211" t="s">
        <v>45</v>
      </c>
      <c r="C5392" s="30">
        <f t="shared" ref="C5392" si="5249">SUM(C5393)</f>
        <v>0</v>
      </c>
      <c r="D5392" s="30">
        <v>0</v>
      </c>
      <c r="F5392" s="30">
        <f t="shared" ref="F5392:H5392" si="5250">SUM(F5393)</f>
        <v>0</v>
      </c>
      <c r="G5392" s="30">
        <f t="shared" si="5250"/>
        <v>0</v>
      </c>
      <c r="H5392" s="30">
        <f t="shared" si="5250"/>
        <v>0</v>
      </c>
      <c r="I5392" s="34">
        <v>3</v>
      </c>
      <c r="J5392" s="26"/>
    </row>
    <row r="5393" spans="1:10">
      <c r="A5393" s="212">
        <v>3111</v>
      </c>
      <c r="B5393" s="216" t="s">
        <v>46</v>
      </c>
      <c r="C5393" s="29"/>
      <c r="D5393" s="175">
        <v>0</v>
      </c>
      <c r="F5393" s="175"/>
      <c r="G5393" s="175"/>
      <c r="H5393" s="175"/>
      <c r="I5393" s="34">
        <v>4</v>
      </c>
      <c r="J5393" s="26"/>
    </row>
    <row r="5394" spans="1:10">
      <c r="A5394" s="210">
        <v>313</v>
      </c>
      <c r="B5394" s="211" t="s">
        <v>48</v>
      </c>
      <c r="C5394" s="30">
        <f t="shared" ref="C5394" si="5251">SUM(C5395)</f>
        <v>0</v>
      </c>
      <c r="D5394" s="30">
        <v>0</v>
      </c>
      <c r="F5394" s="30">
        <f t="shared" ref="F5394:H5394" si="5252">SUM(F5395)</f>
        <v>0</v>
      </c>
      <c r="G5394" s="30">
        <f t="shared" si="5252"/>
        <v>0</v>
      </c>
      <c r="H5394" s="30">
        <f t="shared" si="5252"/>
        <v>0</v>
      </c>
      <c r="I5394" s="34">
        <v>3</v>
      </c>
      <c r="J5394" s="26"/>
    </row>
    <row r="5395" spans="1:10">
      <c r="A5395" s="212">
        <v>3132</v>
      </c>
      <c r="B5395" s="216" t="s">
        <v>49</v>
      </c>
      <c r="C5395" s="29"/>
      <c r="D5395" s="175">
        <v>0</v>
      </c>
      <c r="F5395" s="175"/>
      <c r="G5395" s="175"/>
      <c r="H5395" s="175"/>
      <c r="I5395" s="34">
        <v>4</v>
      </c>
      <c r="J5395" s="26"/>
    </row>
    <row r="5396" spans="1:10">
      <c r="A5396" s="208">
        <v>32</v>
      </c>
      <c r="B5396" s="209" t="s">
        <v>16</v>
      </c>
      <c r="C5396" s="182">
        <f t="shared" ref="C5396" si="5253">SUM(C5397+C5399+C5403)</f>
        <v>0</v>
      </c>
      <c r="D5396" s="32">
        <v>0</v>
      </c>
      <c r="F5396" s="32">
        <f t="shared" ref="F5396:G5396" si="5254">SUM(F5397+F5399+F5403)</f>
        <v>0</v>
      </c>
      <c r="G5396" s="32">
        <f t="shared" si="5254"/>
        <v>0</v>
      </c>
      <c r="H5396" s="32">
        <f t="shared" ref="H5396" si="5255">SUM(H5397+H5399+H5403)</f>
        <v>0</v>
      </c>
      <c r="I5396" s="34">
        <v>2</v>
      </c>
      <c r="J5396" s="26"/>
    </row>
    <row r="5397" spans="1:10">
      <c r="A5397" s="210">
        <v>322</v>
      </c>
      <c r="B5397" s="211" t="s">
        <v>42</v>
      </c>
      <c r="C5397" s="30">
        <f t="shared" ref="C5397" si="5256">SUM(C5398)</f>
        <v>0</v>
      </c>
      <c r="D5397" s="30">
        <v>0</v>
      </c>
      <c r="F5397" s="30">
        <f t="shared" ref="F5397:H5397" si="5257">SUM(F5398)</f>
        <v>0</v>
      </c>
      <c r="G5397" s="30">
        <f t="shared" si="5257"/>
        <v>0</v>
      </c>
      <c r="H5397" s="30">
        <f t="shared" si="5257"/>
        <v>0</v>
      </c>
      <c r="I5397" s="34">
        <v>3</v>
      </c>
      <c r="J5397" s="26"/>
    </row>
    <row r="5398" spans="1:10">
      <c r="A5398" s="212">
        <v>3225</v>
      </c>
      <c r="B5398" s="216" t="s">
        <v>92</v>
      </c>
      <c r="C5398" s="29"/>
      <c r="D5398" s="175">
        <v>0</v>
      </c>
      <c r="F5398" s="175"/>
      <c r="G5398" s="175"/>
      <c r="H5398" s="175"/>
      <c r="I5398" s="34">
        <v>4</v>
      </c>
      <c r="J5398" s="26"/>
    </row>
    <row r="5399" spans="1:10">
      <c r="A5399" s="210">
        <v>323</v>
      </c>
      <c r="B5399" s="211" t="s">
        <v>17</v>
      </c>
      <c r="C5399" s="30">
        <f t="shared" ref="C5399" si="5258">SUM(C5400:C5402)</f>
        <v>0</v>
      </c>
      <c r="D5399" s="30">
        <v>0</v>
      </c>
      <c r="F5399" s="30">
        <f t="shared" ref="F5399:G5399" si="5259">SUM(F5400:F5402)</f>
        <v>0</v>
      </c>
      <c r="G5399" s="30">
        <f t="shared" si="5259"/>
        <v>0</v>
      </c>
      <c r="H5399" s="30">
        <f t="shared" ref="H5399" si="5260">SUM(H5400:H5402)</f>
        <v>0</v>
      </c>
      <c r="I5399" s="34">
        <v>3</v>
      </c>
      <c r="J5399" s="26"/>
    </row>
    <row r="5400" spans="1:10">
      <c r="A5400" s="212">
        <v>3233</v>
      </c>
      <c r="B5400" s="216" t="s">
        <v>19</v>
      </c>
      <c r="C5400" s="29"/>
      <c r="D5400" s="175">
        <v>0</v>
      </c>
      <c r="F5400" s="175"/>
      <c r="G5400" s="175"/>
      <c r="H5400" s="175"/>
      <c r="I5400" s="34">
        <v>4</v>
      </c>
      <c r="J5400" s="26"/>
    </row>
    <row r="5401" spans="1:10">
      <c r="A5401" s="212">
        <v>3237</v>
      </c>
      <c r="B5401" s="216" t="s">
        <v>20</v>
      </c>
      <c r="C5401" s="29"/>
      <c r="D5401" s="175">
        <v>0</v>
      </c>
      <c r="F5401" s="175"/>
      <c r="G5401" s="175"/>
      <c r="H5401" s="175"/>
      <c r="I5401" s="34">
        <v>4</v>
      </c>
      <c r="J5401" s="26"/>
    </row>
    <row r="5402" spans="1:10">
      <c r="A5402" s="212">
        <v>3239</v>
      </c>
      <c r="B5402" s="216" t="s">
        <v>21</v>
      </c>
      <c r="C5402" s="29"/>
      <c r="D5402" s="175">
        <v>0</v>
      </c>
      <c r="F5402" s="175"/>
      <c r="G5402" s="175"/>
      <c r="H5402" s="175"/>
      <c r="I5402" s="34">
        <v>4</v>
      </c>
      <c r="J5402" s="26"/>
    </row>
    <row r="5403" spans="1:10">
      <c r="A5403" s="210">
        <v>329</v>
      </c>
      <c r="B5403" s="211" t="s">
        <v>23</v>
      </c>
      <c r="C5403" s="30">
        <f t="shared" ref="C5403" si="5261">SUM(C5404)</f>
        <v>0</v>
      </c>
      <c r="D5403" s="30">
        <v>0</v>
      </c>
      <c r="F5403" s="30">
        <f t="shared" ref="F5403:H5403" si="5262">SUM(F5404)</f>
        <v>0</v>
      </c>
      <c r="G5403" s="30">
        <f t="shared" si="5262"/>
        <v>0</v>
      </c>
      <c r="H5403" s="30">
        <f t="shared" si="5262"/>
        <v>0</v>
      </c>
      <c r="I5403" s="34">
        <v>3</v>
      </c>
      <c r="J5403" s="26"/>
    </row>
    <row r="5404" spans="1:10">
      <c r="A5404" s="212">
        <v>3293</v>
      </c>
      <c r="B5404" s="216" t="s">
        <v>29</v>
      </c>
      <c r="C5404" s="29"/>
      <c r="D5404" s="175">
        <v>0</v>
      </c>
      <c r="F5404" s="175"/>
      <c r="G5404" s="175"/>
      <c r="H5404" s="175"/>
      <c r="I5404" s="34">
        <v>4</v>
      </c>
      <c r="J5404" s="26"/>
    </row>
    <row r="5405" spans="1:10" ht="28.5">
      <c r="A5405" s="208">
        <v>42</v>
      </c>
      <c r="B5405" s="209" t="s">
        <v>30</v>
      </c>
      <c r="C5405" s="182">
        <f t="shared" ref="C5405" si="5263">SUM(C5406)</f>
        <v>0</v>
      </c>
      <c r="D5405" s="32">
        <v>0</v>
      </c>
      <c r="F5405" s="32">
        <f t="shared" ref="F5405:H5405" si="5264">SUM(F5406)</f>
        <v>0</v>
      </c>
      <c r="G5405" s="32">
        <f t="shared" si="5264"/>
        <v>0</v>
      </c>
      <c r="H5405" s="32">
        <f t="shared" si="5264"/>
        <v>0</v>
      </c>
      <c r="I5405" s="34">
        <v>2</v>
      </c>
      <c r="J5405" s="26"/>
    </row>
    <row r="5406" spans="1:10">
      <c r="A5406" s="210">
        <v>422</v>
      </c>
      <c r="B5406" s="211" t="s">
        <v>57</v>
      </c>
      <c r="C5406" s="30">
        <f t="shared" ref="C5406" si="5265">SUM(C5407:C5409)</f>
        <v>0</v>
      </c>
      <c r="D5406" s="30">
        <v>0</v>
      </c>
      <c r="F5406" s="30">
        <f t="shared" ref="F5406:G5406" si="5266">SUM(F5407:F5409)</f>
        <v>0</v>
      </c>
      <c r="G5406" s="30">
        <f t="shared" si="5266"/>
        <v>0</v>
      </c>
      <c r="H5406" s="30">
        <f t="shared" ref="H5406" si="5267">SUM(H5407:H5409)</f>
        <v>0</v>
      </c>
      <c r="I5406" s="34">
        <v>3</v>
      </c>
      <c r="J5406" s="26"/>
    </row>
    <row r="5407" spans="1:10">
      <c r="A5407" s="212">
        <v>4221</v>
      </c>
      <c r="B5407" s="216" t="s">
        <v>65</v>
      </c>
      <c r="C5407" s="29"/>
      <c r="D5407" s="175">
        <v>0</v>
      </c>
      <c r="F5407" s="175"/>
      <c r="G5407" s="175"/>
      <c r="H5407" s="175"/>
      <c r="I5407" s="34">
        <v>4</v>
      </c>
      <c r="J5407" s="26"/>
    </row>
    <row r="5408" spans="1:10">
      <c r="A5408" s="212">
        <v>4223</v>
      </c>
      <c r="B5408" s="216" t="s">
        <v>86</v>
      </c>
      <c r="C5408" s="29"/>
      <c r="D5408" s="175">
        <v>0</v>
      </c>
      <c r="F5408" s="175"/>
      <c r="G5408" s="175"/>
      <c r="H5408" s="175"/>
      <c r="I5408" s="34">
        <v>4</v>
      </c>
      <c r="J5408" s="26"/>
    </row>
    <row r="5409" spans="1:10">
      <c r="A5409" s="212">
        <v>4224</v>
      </c>
      <c r="B5409" s="216" t="s">
        <v>58</v>
      </c>
      <c r="C5409" s="29"/>
      <c r="D5409" s="175">
        <v>0</v>
      </c>
      <c r="F5409" s="175"/>
      <c r="G5409" s="175"/>
      <c r="H5409" s="175"/>
      <c r="I5409" s="34">
        <v>4</v>
      </c>
      <c r="J5409" s="26"/>
    </row>
    <row r="5410" spans="1:10">
      <c r="A5410" s="203" t="s">
        <v>321</v>
      </c>
      <c r="B5410" s="204" t="s">
        <v>151</v>
      </c>
      <c r="C5410" s="205">
        <f t="shared" ref="C5410" si="5268">C5411+C5420</f>
        <v>0</v>
      </c>
      <c r="D5410" s="205">
        <v>0</v>
      </c>
      <c r="F5410" s="205">
        <f t="shared" ref="F5410:G5410" si="5269">F5411+F5420</f>
        <v>0</v>
      </c>
      <c r="G5410" s="205">
        <f t="shared" si="5269"/>
        <v>0</v>
      </c>
      <c r="H5410" s="205">
        <f t="shared" ref="H5410" si="5270">H5411+H5420</f>
        <v>0</v>
      </c>
      <c r="I5410" s="34" t="s">
        <v>8</v>
      </c>
      <c r="J5410" s="26"/>
    </row>
    <row r="5411" spans="1:10" ht="28.5">
      <c r="A5411" s="206">
        <v>5761</v>
      </c>
      <c r="B5411" s="207" t="s">
        <v>99</v>
      </c>
      <c r="C5411" s="31">
        <f t="shared" ref="C5411" si="5271">C5412+C5417</f>
        <v>0</v>
      </c>
      <c r="D5411" s="31">
        <v>0</v>
      </c>
      <c r="F5411" s="31">
        <f t="shared" ref="F5411:G5411" si="5272">F5412+F5417</f>
        <v>0</v>
      </c>
      <c r="G5411" s="31">
        <f t="shared" si="5272"/>
        <v>0</v>
      </c>
      <c r="H5411" s="31">
        <f t="shared" ref="H5411" si="5273">H5412+H5417</f>
        <v>0</v>
      </c>
      <c r="I5411" s="34" t="s">
        <v>100</v>
      </c>
      <c r="J5411" s="26"/>
    </row>
    <row r="5412" spans="1:10">
      <c r="A5412" s="208">
        <v>32</v>
      </c>
      <c r="B5412" s="209" t="s">
        <v>16</v>
      </c>
      <c r="C5412" s="182">
        <f t="shared" ref="C5412" si="5274">C5413</f>
        <v>0</v>
      </c>
      <c r="D5412" s="32">
        <v>0</v>
      </c>
      <c r="F5412" s="32">
        <f t="shared" ref="F5412:H5412" si="5275">F5413</f>
        <v>0</v>
      </c>
      <c r="G5412" s="32">
        <f t="shared" si="5275"/>
        <v>0</v>
      </c>
      <c r="H5412" s="32">
        <f t="shared" si="5275"/>
        <v>0</v>
      </c>
      <c r="I5412" s="34">
        <v>2</v>
      </c>
      <c r="J5412" s="26"/>
    </row>
    <row r="5413" spans="1:10">
      <c r="A5413" s="210">
        <v>323</v>
      </c>
      <c r="B5413" s="211" t="s">
        <v>17</v>
      </c>
      <c r="C5413" s="30">
        <f t="shared" ref="C5413" si="5276">SUM(C5414:C5416)</f>
        <v>0</v>
      </c>
      <c r="D5413" s="30">
        <v>0</v>
      </c>
      <c r="F5413" s="30">
        <f t="shared" ref="F5413:G5413" si="5277">SUM(F5414:F5416)</f>
        <v>0</v>
      </c>
      <c r="G5413" s="30">
        <f t="shared" si="5277"/>
        <v>0</v>
      </c>
      <c r="H5413" s="30">
        <f t="shared" ref="H5413" si="5278">SUM(H5414:H5416)</f>
        <v>0</v>
      </c>
      <c r="I5413" s="34">
        <v>3</v>
      </c>
      <c r="J5413" s="26"/>
    </row>
    <row r="5414" spans="1:10">
      <c r="A5414" s="212">
        <v>3233</v>
      </c>
      <c r="B5414" s="216" t="s">
        <v>19</v>
      </c>
      <c r="C5414" s="29"/>
      <c r="D5414" s="175">
        <v>0</v>
      </c>
      <c r="F5414" s="175"/>
      <c r="G5414" s="175"/>
      <c r="H5414" s="175"/>
      <c r="I5414" s="34">
        <v>4</v>
      </c>
      <c r="J5414" s="26"/>
    </row>
    <row r="5415" spans="1:10">
      <c r="A5415" s="212">
        <v>3237</v>
      </c>
      <c r="B5415" s="216" t="s">
        <v>20</v>
      </c>
      <c r="C5415" s="29"/>
      <c r="D5415" s="175">
        <v>0</v>
      </c>
      <c r="F5415" s="175"/>
      <c r="G5415" s="175"/>
      <c r="H5415" s="175"/>
      <c r="I5415" s="34">
        <v>4</v>
      </c>
      <c r="J5415" s="26"/>
    </row>
    <row r="5416" spans="1:10">
      <c r="A5416" s="212">
        <v>3239</v>
      </c>
      <c r="B5416" s="216" t="s">
        <v>21</v>
      </c>
      <c r="C5416" s="29"/>
      <c r="D5416" s="175">
        <v>0</v>
      </c>
      <c r="F5416" s="175"/>
      <c r="G5416" s="175"/>
      <c r="H5416" s="175"/>
      <c r="I5416" s="34">
        <v>4</v>
      </c>
      <c r="J5416" s="26"/>
    </row>
    <row r="5417" spans="1:10" ht="28.5">
      <c r="A5417" s="208">
        <v>45</v>
      </c>
      <c r="B5417" s="209" t="s">
        <v>74</v>
      </c>
      <c r="C5417" s="182">
        <f t="shared" ref="C5417:C5422" si="5279">C5418</f>
        <v>0</v>
      </c>
      <c r="D5417" s="32">
        <v>0</v>
      </c>
      <c r="F5417" s="32">
        <f t="shared" ref="F5417:H5422" si="5280">F5418</f>
        <v>0</v>
      </c>
      <c r="G5417" s="32">
        <f t="shared" si="5280"/>
        <v>0</v>
      </c>
      <c r="H5417" s="32">
        <f t="shared" si="5280"/>
        <v>0</v>
      </c>
      <c r="I5417" s="34">
        <v>2</v>
      </c>
      <c r="J5417" s="26"/>
    </row>
    <row r="5418" spans="1:10">
      <c r="A5418" s="210">
        <v>451</v>
      </c>
      <c r="B5418" s="211" t="s">
        <v>75</v>
      </c>
      <c r="C5418" s="30">
        <f t="shared" si="5279"/>
        <v>0</v>
      </c>
      <c r="D5418" s="30">
        <v>0</v>
      </c>
      <c r="F5418" s="30">
        <f t="shared" si="5280"/>
        <v>0</v>
      </c>
      <c r="G5418" s="30">
        <f t="shared" si="5280"/>
        <v>0</v>
      </c>
      <c r="H5418" s="30">
        <f t="shared" si="5280"/>
        <v>0</v>
      </c>
      <c r="I5418" s="34">
        <v>3</v>
      </c>
      <c r="J5418" s="26"/>
    </row>
    <row r="5419" spans="1:10">
      <c r="A5419" s="212">
        <v>4511</v>
      </c>
      <c r="B5419" s="216" t="s">
        <v>75</v>
      </c>
      <c r="C5419" s="29"/>
      <c r="D5419" s="175">
        <v>0</v>
      </c>
      <c r="F5419" s="175"/>
      <c r="G5419" s="175"/>
      <c r="H5419" s="175"/>
      <c r="I5419" s="34">
        <v>4</v>
      </c>
      <c r="J5419" s="26"/>
    </row>
    <row r="5420" spans="1:10">
      <c r="A5420" s="206">
        <v>581</v>
      </c>
      <c r="B5420" s="231" t="s">
        <v>102</v>
      </c>
      <c r="C5420" s="31">
        <f t="shared" ref="C5420:C5421" si="5281">C5421</f>
        <v>0</v>
      </c>
      <c r="D5420" s="31">
        <v>0</v>
      </c>
      <c r="F5420" s="31">
        <f t="shared" ref="F5420:H5421" si="5282">F5421</f>
        <v>0</v>
      </c>
      <c r="G5420" s="31">
        <f t="shared" si="5282"/>
        <v>0</v>
      </c>
      <c r="H5420" s="31">
        <f t="shared" si="5282"/>
        <v>0</v>
      </c>
      <c r="I5420" s="34" t="s">
        <v>103</v>
      </c>
      <c r="J5420" s="26"/>
    </row>
    <row r="5421" spans="1:10" ht="28.5">
      <c r="A5421" s="208">
        <v>45</v>
      </c>
      <c r="B5421" s="209" t="s">
        <v>74</v>
      </c>
      <c r="C5421" s="182">
        <f t="shared" si="5281"/>
        <v>0</v>
      </c>
      <c r="D5421" s="32">
        <v>0</v>
      </c>
      <c r="F5421" s="32">
        <f t="shared" si="5282"/>
        <v>0</v>
      </c>
      <c r="G5421" s="32">
        <f t="shared" si="5282"/>
        <v>0</v>
      </c>
      <c r="H5421" s="32">
        <f t="shared" si="5282"/>
        <v>0</v>
      </c>
      <c r="I5421" s="34">
        <v>2</v>
      </c>
      <c r="J5421" s="26"/>
    </row>
    <row r="5422" spans="1:10">
      <c r="A5422" s="210">
        <v>451</v>
      </c>
      <c r="B5422" s="211" t="s">
        <v>75</v>
      </c>
      <c r="C5422" s="30">
        <f t="shared" si="5279"/>
        <v>0</v>
      </c>
      <c r="D5422" s="30">
        <v>0</v>
      </c>
      <c r="F5422" s="30">
        <f t="shared" si="5280"/>
        <v>0</v>
      </c>
      <c r="G5422" s="30">
        <f t="shared" si="5280"/>
        <v>0</v>
      </c>
      <c r="H5422" s="30">
        <f t="shared" si="5280"/>
        <v>0</v>
      </c>
      <c r="I5422" s="34">
        <v>3</v>
      </c>
      <c r="J5422" s="26"/>
    </row>
    <row r="5423" spans="1:10">
      <c r="A5423" s="212">
        <v>4511</v>
      </c>
      <c r="B5423" s="216" t="s">
        <v>75</v>
      </c>
      <c r="C5423" s="29">
        <v>0</v>
      </c>
      <c r="D5423" s="175">
        <v>0</v>
      </c>
      <c r="F5423" s="175"/>
      <c r="G5423" s="175"/>
      <c r="H5423" s="175"/>
      <c r="I5423" s="34">
        <v>4</v>
      </c>
      <c r="J5423" s="26"/>
    </row>
    <row r="5424" spans="1:10" ht="28.5">
      <c r="A5424" s="200">
        <v>3605</v>
      </c>
      <c r="B5424" s="201" t="s">
        <v>125</v>
      </c>
      <c r="C5424" s="202">
        <f t="shared" ref="C5424" si="5283">SUM(C5425+C5594)</f>
        <v>37373047</v>
      </c>
      <c r="D5424" s="202">
        <v>42580576</v>
      </c>
      <c r="F5424" s="202">
        <f t="shared" ref="F5424:G5424" si="5284">SUM(F5425+F5594)</f>
        <v>0</v>
      </c>
      <c r="G5424" s="202">
        <f t="shared" si="5284"/>
        <v>0</v>
      </c>
      <c r="H5424" s="202">
        <f t="shared" ref="H5424" si="5285">SUM(H5425+H5594)</f>
        <v>0</v>
      </c>
      <c r="I5424" s="34" t="s">
        <v>7</v>
      </c>
      <c r="J5424" s="26"/>
    </row>
    <row r="5425" spans="1:10">
      <c r="A5425" s="203" t="s">
        <v>322</v>
      </c>
      <c r="B5425" s="204" t="s">
        <v>107</v>
      </c>
      <c r="C5425" s="205">
        <f>SUM(C5432+C5488+C5537+C5552+C5590+C5426)</f>
        <v>37373047</v>
      </c>
      <c r="D5425" s="205">
        <v>42580576</v>
      </c>
      <c r="F5425" s="205">
        <f>SUM(F5432+F5488+F5537+F5552+F5590+F5426)</f>
        <v>0</v>
      </c>
      <c r="G5425" s="205">
        <f>SUM(G5432+G5488+G5537+G5552+G5590+G5426)</f>
        <v>0</v>
      </c>
      <c r="H5425" s="205">
        <f>SUM(H5432+H5488+H5537+H5552+H5590+H5426)</f>
        <v>0</v>
      </c>
      <c r="I5425" s="34" t="s">
        <v>8</v>
      </c>
      <c r="J5425" s="26"/>
    </row>
    <row r="5426" spans="1:10">
      <c r="A5426" s="206">
        <v>11</v>
      </c>
      <c r="B5426" s="207" t="s">
        <v>14</v>
      </c>
      <c r="C5426" s="31">
        <f t="shared" ref="C5426:C5428" si="5286">C5427</f>
        <v>0</v>
      </c>
      <c r="D5426" s="31">
        <v>499285</v>
      </c>
      <c r="F5426" s="31">
        <f t="shared" ref="F5426:H5428" si="5287">F5427</f>
        <v>0</v>
      </c>
      <c r="G5426" s="31">
        <f t="shared" si="5287"/>
        <v>0</v>
      </c>
      <c r="H5426" s="31">
        <f t="shared" si="5287"/>
        <v>0</v>
      </c>
      <c r="I5426" s="34" t="s">
        <v>15</v>
      </c>
      <c r="J5426" s="26"/>
    </row>
    <row r="5427" spans="1:10">
      <c r="A5427" s="208">
        <v>32</v>
      </c>
      <c r="B5427" s="209" t="s">
        <v>16</v>
      </c>
      <c r="C5427" s="32">
        <f>C5428+C5430</f>
        <v>0</v>
      </c>
      <c r="D5427" s="32">
        <v>499285</v>
      </c>
      <c r="F5427" s="32">
        <f>F5428+F5430</f>
        <v>0</v>
      </c>
      <c r="G5427" s="32">
        <f>G5428+G5430</f>
        <v>0</v>
      </c>
      <c r="H5427" s="32">
        <f>H5428+H5430</f>
        <v>0</v>
      </c>
      <c r="I5427" s="34">
        <v>2</v>
      </c>
      <c r="J5427" s="26"/>
    </row>
    <row r="5428" spans="1:10">
      <c r="A5428" s="210">
        <v>322</v>
      </c>
      <c r="B5428" s="211" t="s">
        <v>42</v>
      </c>
      <c r="C5428" s="30">
        <f t="shared" si="5286"/>
        <v>0</v>
      </c>
      <c r="D5428" s="30">
        <v>380226</v>
      </c>
      <c r="F5428" s="30">
        <f t="shared" si="5287"/>
        <v>0</v>
      </c>
      <c r="G5428" s="30">
        <f t="shared" si="5287"/>
        <v>0</v>
      </c>
      <c r="H5428" s="30">
        <f t="shared" si="5287"/>
        <v>0</v>
      </c>
      <c r="I5428" s="34">
        <v>3</v>
      </c>
      <c r="J5428" s="26"/>
    </row>
    <row r="5429" spans="1:10">
      <c r="A5429" s="212">
        <v>3222</v>
      </c>
      <c r="B5429" s="216" t="s">
        <v>91</v>
      </c>
      <c r="C5429" s="29"/>
      <c r="D5429" s="175">
        <v>380226</v>
      </c>
      <c r="F5429" s="175"/>
      <c r="G5429" s="175"/>
      <c r="H5429" s="175"/>
      <c r="I5429" s="34">
        <v>4</v>
      </c>
      <c r="J5429" s="26"/>
    </row>
    <row r="5430" spans="1:10" ht="15">
      <c r="A5430" s="210">
        <v>329</v>
      </c>
      <c r="B5430" s="211" t="s">
        <v>23</v>
      </c>
      <c r="C5430" s="792">
        <f>C5431</f>
        <v>0</v>
      </c>
      <c r="D5430" s="792">
        <v>119059</v>
      </c>
      <c r="F5430" s="792">
        <f>F5431</f>
        <v>0</v>
      </c>
      <c r="G5430" s="792">
        <f>G5431</f>
        <v>0</v>
      </c>
      <c r="H5430" s="792">
        <f>H5431</f>
        <v>0</v>
      </c>
      <c r="I5430" s="870">
        <v>3</v>
      </c>
      <c r="J5430" s="751"/>
    </row>
    <row r="5431" spans="1:10">
      <c r="A5431" s="212">
        <v>3292</v>
      </c>
      <c r="B5431" s="216" t="s">
        <v>112</v>
      </c>
      <c r="C5431" s="868"/>
      <c r="D5431" s="863">
        <v>119059</v>
      </c>
      <c r="F5431" s="863"/>
      <c r="G5431" s="863"/>
      <c r="H5431" s="863"/>
      <c r="I5431" s="870">
        <v>4</v>
      </c>
      <c r="J5431" s="751"/>
    </row>
    <row r="5432" spans="1:10">
      <c r="A5432" s="206">
        <v>31</v>
      </c>
      <c r="B5432" s="207" t="s">
        <v>63</v>
      </c>
      <c r="C5432" s="31">
        <f t="shared" ref="C5432" si="5288">SUM(C5433+C5440+C5467+C5471+C5474)</f>
        <v>455520</v>
      </c>
      <c r="D5432" s="31">
        <v>492320</v>
      </c>
      <c r="F5432" s="31">
        <f t="shared" ref="F5432:G5432" si="5289">SUM(F5433+F5440+F5467+F5471+F5474)</f>
        <v>0</v>
      </c>
      <c r="G5432" s="31">
        <f t="shared" si="5289"/>
        <v>0</v>
      </c>
      <c r="H5432" s="31">
        <f t="shared" ref="H5432" si="5290">SUM(H5433+H5440+H5467+H5471+H5474)</f>
        <v>0</v>
      </c>
      <c r="I5432" s="34" t="s">
        <v>64</v>
      </c>
      <c r="J5432" s="26"/>
    </row>
    <row r="5433" spans="1:10">
      <c r="A5433" s="208">
        <v>31</v>
      </c>
      <c r="B5433" s="209" t="s">
        <v>44</v>
      </c>
      <c r="C5433" s="182">
        <f t="shared" ref="C5433" si="5291">SUM(C5434+C5436+C5438)</f>
        <v>80110</v>
      </c>
      <c r="D5433" s="32">
        <v>81110</v>
      </c>
      <c r="F5433" s="32">
        <f t="shared" ref="F5433:G5433" si="5292">SUM(F5434+F5436+F5438)</f>
        <v>0</v>
      </c>
      <c r="G5433" s="32">
        <f t="shared" si="5292"/>
        <v>0</v>
      </c>
      <c r="H5433" s="32">
        <f t="shared" ref="H5433" si="5293">SUM(H5434+H5436+H5438)</f>
        <v>0</v>
      </c>
      <c r="I5433" s="34">
        <v>2</v>
      </c>
      <c r="J5433" s="26"/>
    </row>
    <row r="5434" spans="1:10">
      <c r="A5434" s="210">
        <v>311</v>
      </c>
      <c r="B5434" s="211" t="s">
        <v>45</v>
      </c>
      <c r="C5434" s="30">
        <f t="shared" ref="C5434" si="5294">SUM(C5435)</f>
        <v>58885</v>
      </c>
      <c r="D5434" s="30">
        <v>58885</v>
      </c>
      <c r="F5434" s="30">
        <f t="shared" ref="F5434:H5434" si="5295">SUM(F5435)</f>
        <v>0</v>
      </c>
      <c r="G5434" s="30">
        <f t="shared" si="5295"/>
        <v>0</v>
      </c>
      <c r="H5434" s="30">
        <f t="shared" si="5295"/>
        <v>0</v>
      </c>
      <c r="I5434" s="34">
        <v>3</v>
      </c>
      <c r="J5434" s="26"/>
    </row>
    <row r="5435" spans="1:10">
      <c r="A5435" s="212">
        <v>3111</v>
      </c>
      <c r="B5435" s="216" t="s">
        <v>46</v>
      </c>
      <c r="C5435" s="29">
        <v>58885</v>
      </c>
      <c r="D5435" s="175">
        <v>58885</v>
      </c>
      <c r="F5435" s="175"/>
      <c r="G5435" s="175"/>
      <c r="H5435" s="175"/>
      <c r="I5435" s="34">
        <v>4</v>
      </c>
      <c r="J5435" s="26"/>
    </row>
    <row r="5436" spans="1:10">
      <c r="A5436" s="210">
        <v>312</v>
      </c>
      <c r="B5436" s="211" t="s">
        <v>67</v>
      </c>
      <c r="C5436" s="30">
        <f t="shared" ref="C5436" si="5296">SUM(C5437)</f>
        <v>14150</v>
      </c>
      <c r="D5436" s="30">
        <v>14150</v>
      </c>
      <c r="F5436" s="30">
        <f t="shared" ref="F5436:H5436" si="5297">SUM(F5437)</f>
        <v>0</v>
      </c>
      <c r="G5436" s="30">
        <f t="shared" si="5297"/>
        <v>0</v>
      </c>
      <c r="H5436" s="30">
        <f t="shared" si="5297"/>
        <v>0</v>
      </c>
      <c r="I5436" s="34">
        <v>3</v>
      </c>
      <c r="J5436" s="26"/>
    </row>
    <row r="5437" spans="1:10">
      <c r="A5437" s="212">
        <v>3121</v>
      </c>
      <c r="B5437" s="216" t="s">
        <v>67</v>
      </c>
      <c r="C5437" s="29">
        <v>14150</v>
      </c>
      <c r="D5437" s="175">
        <v>14150</v>
      </c>
      <c r="F5437" s="175"/>
      <c r="G5437" s="175"/>
      <c r="H5437" s="175"/>
      <c r="I5437" s="34">
        <v>4</v>
      </c>
      <c r="J5437" s="26"/>
    </row>
    <row r="5438" spans="1:10">
      <c r="A5438" s="210">
        <v>313</v>
      </c>
      <c r="B5438" s="211" t="s">
        <v>48</v>
      </c>
      <c r="C5438" s="30">
        <f t="shared" ref="C5438" si="5298">SUM(C5439:C5439)</f>
        <v>7075</v>
      </c>
      <c r="D5438" s="30">
        <v>8075</v>
      </c>
      <c r="F5438" s="30">
        <f t="shared" ref="F5438:H5438" si="5299">SUM(F5439:F5439)</f>
        <v>0</v>
      </c>
      <c r="G5438" s="30">
        <f t="shared" si="5299"/>
        <v>0</v>
      </c>
      <c r="H5438" s="30">
        <f t="shared" si="5299"/>
        <v>0</v>
      </c>
      <c r="I5438" s="34">
        <v>3</v>
      </c>
      <c r="J5438" s="26"/>
    </row>
    <row r="5439" spans="1:10">
      <c r="A5439" s="212">
        <v>3132</v>
      </c>
      <c r="B5439" s="216" t="s">
        <v>49</v>
      </c>
      <c r="C5439" s="29">
        <v>7075</v>
      </c>
      <c r="D5439" s="175">
        <v>8075</v>
      </c>
      <c r="F5439" s="175"/>
      <c r="G5439" s="175"/>
      <c r="H5439" s="175"/>
      <c r="I5439" s="34">
        <v>4</v>
      </c>
      <c r="J5439" s="26"/>
    </row>
    <row r="5440" spans="1:10">
      <c r="A5440" s="208">
        <v>32</v>
      </c>
      <c r="B5440" s="209" t="s">
        <v>16</v>
      </c>
      <c r="C5440" s="182">
        <f t="shared" ref="C5440" si="5300">SUM(C5441+C5444+C5449+C5458+C5460)</f>
        <v>243963</v>
      </c>
      <c r="D5440" s="32">
        <v>273963</v>
      </c>
      <c r="F5440" s="32">
        <f t="shared" ref="F5440:G5440" si="5301">SUM(F5441+F5444+F5449+F5458+F5460)</f>
        <v>0</v>
      </c>
      <c r="G5440" s="32">
        <f t="shared" si="5301"/>
        <v>0</v>
      </c>
      <c r="H5440" s="32">
        <f t="shared" ref="H5440" si="5302">SUM(H5441+H5444+H5449+H5458+H5460)</f>
        <v>0</v>
      </c>
      <c r="I5440" s="34">
        <v>2</v>
      </c>
      <c r="J5440" s="26"/>
    </row>
    <row r="5441" spans="1:10">
      <c r="A5441" s="210">
        <v>321</v>
      </c>
      <c r="B5441" s="211" t="s">
        <v>27</v>
      </c>
      <c r="C5441" s="30">
        <f t="shared" ref="C5441" si="5303">SUM(C5442:C5443)</f>
        <v>27616</v>
      </c>
      <c r="D5441" s="30">
        <v>47616</v>
      </c>
      <c r="F5441" s="30">
        <f t="shared" ref="F5441:G5441" si="5304">SUM(F5442:F5443)</f>
        <v>0</v>
      </c>
      <c r="G5441" s="30">
        <f t="shared" si="5304"/>
        <v>0</v>
      </c>
      <c r="H5441" s="30">
        <f t="shared" ref="H5441" si="5305">SUM(H5442:H5443)</f>
        <v>0</v>
      </c>
      <c r="I5441" s="34">
        <v>3</v>
      </c>
      <c r="J5441" s="26"/>
    </row>
    <row r="5442" spans="1:10">
      <c r="A5442" s="212">
        <v>3211</v>
      </c>
      <c r="B5442" s="216" t="s">
        <v>28</v>
      </c>
      <c r="C5442" s="29">
        <v>13808</v>
      </c>
      <c r="D5442" s="175">
        <v>13808</v>
      </c>
      <c r="F5442" s="175"/>
      <c r="G5442" s="175"/>
      <c r="H5442" s="175"/>
      <c r="I5442" s="34">
        <v>4</v>
      </c>
      <c r="J5442" s="26"/>
    </row>
    <row r="5443" spans="1:10">
      <c r="A5443" s="212">
        <v>3213</v>
      </c>
      <c r="B5443" s="216" t="s">
        <v>54</v>
      </c>
      <c r="C5443" s="29">
        <v>13808</v>
      </c>
      <c r="D5443" s="175">
        <v>33808</v>
      </c>
      <c r="F5443" s="175"/>
      <c r="G5443" s="175"/>
      <c r="H5443" s="175"/>
      <c r="I5443" s="34">
        <v>4</v>
      </c>
      <c r="J5443" s="26"/>
    </row>
    <row r="5444" spans="1:10">
      <c r="A5444" s="210">
        <v>322</v>
      </c>
      <c r="B5444" s="211" t="s">
        <v>42</v>
      </c>
      <c r="C5444" s="30">
        <f t="shared" ref="C5444" si="5306">SUM(C5445:C5448)</f>
        <v>72504</v>
      </c>
      <c r="D5444" s="30">
        <v>72504</v>
      </c>
      <c r="F5444" s="30">
        <f t="shared" ref="F5444:G5444" si="5307">SUM(F5445:F5448)</f>
        <v>0</v>
      </c>
      <c r="G5444" s="30">
        <f t="shared" si="5307"/>
        <v>0</v>
      </c>
      <c r="H5444" s="30">
        <f t="shared" ref="H5444" si="5308">SUM(H5445:H5448)</f>
        <v>0</v>
      </c>
      <c r="I5444" s="34">
        <v>3</v>
      </c>
      <c r="J5444" s="26"/>
    </row>
    <row r="5445" spans="1:10">
      <c r="A5445" s="212">
        <v>3221</v>
      </c>
      <c r="B5445" s="216" t="s">
        <v>43</v>
      </c>
      <c r="C5445" s="29">
        <v>16736</v>
      </c>
      <c r="D5445" s="175">
        <v>16736</v>
      </c>
      <c r="F5445" s="175"/>
      <c r="G5445" s="175"/>
      <c r="H5445" s="175"/>
      <c r="I5445" s="34">
        <v>4</v>
      </c>
      <c r="J5445" s="26"/>
    </row>
    <row r="5446" spans="1:10">
      <c r="A5446" s="212">
        <v>3222</v>
      </c>
      <c r="B5446" s="216" t="s">
        <v>91</v>
      </c>
      <c r="C5446" s="29">
        <v>34984</v>
      </c>
      <c r="D5446" s="175">
        <v>34984</v>
      </c>
      <c r="F5446" s="175"/>
      <c r="G5446" s="175"/>
      <c r="H5446" s="175"/>
      <c r="I5446" s="34">
        <v>4</v>
      </c>
      <c r="J5446" s="26"/>
    </row>
    <row r="5447" spans="1:10">
      <c r="A5447" s="212">
        <v>3223</v>
      </c>
      <c r="B5447" s="216" t="s">
        <v>109</v>
      </c>
      <c r="C5447" s="29">
        <v>6837</v>
      </c>
      <c r="D5447" s="175">
        <v>6837</v>
      </c>
      <c r="F5447" s="175"/>
      <c r="G5447" s="175"/>
      <c r="H5447" s="175"/>
      <c r="I5447" s="34">
        <v>4</v>
      </c>
      <c r="J5447" s="26"/>
    </row>
    <row r="5448" spans="1:10">
      <c r="A5448" s="212">
        <v>3225</v>
      </c>
      <c r="B5448" s="216" t="s">
        <v>92</v>
      </c>
      <c r="C5448" s="29">
        <v>13947</v>
      </c>
      <c r="D5448" s="175">
        <v>13947</v>
      </c>
      <c r="F5448" s="175"/>
      <c r="G5448" s="175"/>
      <c r="H5448" s="175"/>
      <c r="I5448" s="34">
        <v>4</v>
      </c>
      <c r="J5448" s="26"/>
    </row>
    <row r="5449" spans="1:10">
      <c r="A5449" s="210">
        <v>323</v>
      </c>
      <c r="B5449" s="211" t="s">
        <v>17</v>
      </c>
      <c r="C5449" s="30">
        <f t="shared" ref="C5449" si="5309">SUM(C5450:C5457)</f>
        <v>114178</v>
      </c>
      <c r="D5449" s="30">
        <v>114178</v>
      </c>
      <c r="F5449" s="30">
        <f t="shared" ref="F5449:G5449" si="5310">SUM(F5450:F5457)</f>
        <v>0</v>
      </c>
      <c r="G5449" s="30">
        <f t="shared" si="5310"/>
        <v>0</v>
      </c>
      <c r="H5449" s="30">
        <f t="shared" ref="H5449" si="5311">SUM(H5450:H5457)</f>
        <v>0</v>
      </c>
      <c r="I5449" s="34">
        <v>3</v>
      </c>
      <c r="J5449" s="26"/>
    </row>
    <row r="5450" spans="1:10">
      <c r="A5450" s="212">
        <v>3231</v>
      </c>
      <c r="B5450" s="216" t="s">
        <v>18</v>
      </c>
      <c r="C5450" s="29">
        <v>13947</v>
      </c>
      <c r="D5450" s="175">
        <v>13947</v>
      </c>
      <c r="F5450" s="175"/>
      <c r="G5450" s="175"/>
      <c r="H5450" s="175"/>
      <c r="I5450" s="34">
        <v>4</v>
      </c>
      <c r="J5450" s="26"/>
    </row>
    <row r="5451" spans="1:10">
      <c r="A5451" s="212">
        <v>3232</v>
      </c>
      <c r="B5451" s="216" t="s">
        <v>105</v>
      </c>
      <c r="C5451" s="29">
        <v>19341</v>
      </c>
      <c r="D5451" s="175">
        <v>19341</v>
      </c>
      <c r="F5451" s="175"/>
      <c r="G5451" s="175"/>
      <c r="H5451" s="175"/>
      <c r="I5451" s="34">
        <v>4</v>
      </c>
      <c r="J5451" s="26"/>
    </row>
    <row r="5452" spans="1:10">
      <c r="A5452" s="212">
        <v>3234</v>
      </c>
      <c r="B5452" s="216" t="s">
        <v>111</v>
      </c>
      <c r="C5452" s="29">
        <v>27893</v>
      </c>
      <c r="D5452" s="175">
        <v>27893</v>
      </c>
      <c r="F5452" s="175"/>
      <c r="G5452" s="175"/>
      <c r="H5452" s="175"/>
      <c r="I5452" s="34">
        <v>4</v>
      </c>
      <c r="J5452" s="26"/>
    </row>
    <row r="5453" spans="1:10">
      <c r="A5453" s="212">
        <v>3235</v>
      </c>
      <c r="B5453" s="216" t="s">
        <v>68</v>
      </c>
      <c r="C5453" s="29">
        <v>8368</v>
      </c>
      <c r="D5453" s="175">
        <v>8368</v>
      </c>
      <c r="F5453" s="175"/>
      <c r="G5453" s="175"/>
      <c r="H5453" s="175"/>
      <c r="I5453" s="34">
        <v>4</v>
      </c>
      <c r="J5453" s="26"/>
    </row>
    <row r="5454" spans="1:10">
      <c r="A5454" s="212">
        <v>3236</v>
      </c>
      <c r="B5454" s="216" t="s">
        <v>56</v>
      </c>
      <c r="C5454" s="29">
        <v>6973</v>
      </c>
      <c r="D5454" s="175">
        <v>6973</v>
      </c>
      <c r="F5454" s="175"/>
      <c r="G5454" s="175"/>
      <c r="H5454" s="175"/>
      <c r="I5454" s="34">
        <v>4</v>
      </c>
      <c r="J5454" s="26"/>
    </row>
    <row r="5455" spans="1:10">
      <c r="A5455" s="212">
        <v>3237</v>
      </c>
      <c r="B5455" s="216" t="s">
        <v>20</v>
      </c>
      <c r="C5455" s="29">
        <v>2789</v>
      </c>
      <c r="D5455" s="175">
        <v>2789</v>
      </c>
      <c r="F5455" s="175"/>
      <c r="G5455" s="175"/>
      <c r="H5455" s="175"/>
      <c r="I5455" s="34">
        <v>4</v>
      </c>
      <c r="J5455" s="26"/>
    </row>
    <row r="5456" spans="1:10">
      <c r="A5456" s="212">
        <v>3238</v>
      </c>
      <c r="B5456" s="216" t="s">
        <v>51</v>
      </c>
      <c r="C5456" s="29">
        <v>20920</v>
      </c>
      <c r="D5456" s="175">
        <v>20920</v>
      </c>
      <c r="F5456" s="175"/>
      <c r="G5456" s="175"/>
      <c r="H5456" s="175"/>
      <c r="I5456" s="34">
        <v>4</v>
      </c>
      <c r="J5456" s="26"/>
    </row>
    <row r="5457" spans="1:10">
      <c r="A5457" s="212">
        <v>3239</v>
      </c>
      <c r="B5457" s="216" t="s">
        <v>21</v>
      </c>
      <c r="C5457" s="29">
        <v>13947</v>
      </c>
      <c r="D5457" s="175">
        <v>13947</v>
      </c>
      <c r="F5457" s="175"/>
      <c r="G5457" s="175"/>
      <c r="H5457" s="175"/>
      <c r="I5457" s="34">
        <v>4</v>
      </c>
      <c r="J5457" s="26"/>
    </row>
    <row r="5458" spans="1:10" ht="28.5">
      <c r="A5458" s="210">
        <v>324</v>
      </c>
      <c r="B5458" s="211" t="s">
        <v>22</v>
      </c>
      <c r="C5458" s="30">
        <f t="shared" ref="C5458" si="5312">SUM(C5459)</f>
        <v>4143</v>
      </c>
      <c r="D5458" s="30">
        <v>14143</v>
      </c>
      <c r="F5458" s="30">
        <f t="shared" ref="F5458:H5458" si="5313">SUM(F5459)</f>
        <v>0</v>
      </c>
      <c r="G5458" s="30">
        <f t="shared" si="5313"/>
        <v>0</v>
      </c>
      <c r="H5458" s="30">
        <f t="shared" si="5313"/>
        <v>0</v>
      </c>
      <c r="I5458" s="34">
        <v>3</v>
      </c>
      <c r="J5458" s="26"/>
    </row>
    <row r="5459" spans="1:10" ht="28.5">
      <c r="A5459" s="212">
        <v>3241</v>
      </c>
      <c r="B5459" s="216" t="s">
        <v>22</v>
      </c>
      <c r="C5459" s="29">
        <v>4143</v>
      </c>
      <c r="D5459" s="175">
        <v>14143</v>
      </c>
      <c r="F5459" s="175"/>
      <c r="G5459" s="175"/>
      <c r="H5459" s="175"/>
      <c r="I5459" s="34">
        <v>4</v>
      </c>
      <c r="J5459" s="26"/>
    </row>
    <row r="5460" spans="1:10">
      <c r="A5460" s="210">
        <v>329</v>
      </c>
      <c r="B5460" s="211" t="s">
        <v>23</v>
      </c>
      <c r="C5460" s="30">
        <f t="shared" ref="C5460" si="5314">SUM(C5461:C5466)</f>
        <v>25522</v>
      </c>
      <c r="D5460" s="30">
        <v>25522</v>
      </c>
      <c r="F5460" s="30">
        <f t="shared" ref="F5460:G5460" si="5315">SUM(F5461:F5466)</f>
        <v>0</v>
      </c>
      <c r="G5460" s="30">
        <f t="shared" si="5315"/>
        <v>0</v>
      </c>
      <c r="H5460" s="30">
        <f t="shared" ref="H5460" si="5316">SUM(H5461:H5466)</f>
        <v>0</v>
      </c>
      <c r="I5460" s="34">
        <v>3</v>
      </c>
      <c r="J5460" s="26"/>
    </row>
    <row r="5461" spans="1:10">
      <c r="A5461" s="212">
        <v>3292</v>
      </c>
      <c r="B5461" s="216" t="s">
        <v>112</v>
      </c>
      <c r="C5461" s="29">
        <v>6973</v>
      </c>
      <c r="D5461" s="175">
        <v>6973</v>
      </c>
      <c r="F5461" s="175"/>
      <c r="G5461" s="175"/>
      <c r="H5461" s="175"/>
      <c r="I5461" s="34">
        <v>4</v>
      </c>
      <c r="J5461" s="26"/>
    </row>
    <row r="5462" spans="1:10">
      <c r="A5462" s="212">
        <v>3293</v>
      </c>
      <c r="B5462" s="216" t="s">
        <v>29</v>
      </c>
      <c r="C5462" s="29">
        <v>1395</v>
      </c>
      <c r="D5462" s="175">
        <v>1395</v>
      </c>
      <c r="F5462" s="175"/>
      <c r="G5462" s="175"/>
      <c r="H5462" s="175"/>
      <c r="I5462" s="34">
        <v>4</v>
      </c>
      <c r="J5462" s="26"/>
    </row>
    <row r="5463" spans="1:10">
      <c r="A5463" s="212">
        <v>3294</v>
      </c>
      <c r="B5463" s="216" t="s">
        <v>55</v>
      </c>
      <c r="C5463" s="29">
        <v>1116</v>
      </c>
      <c r="D5463" s="175">
        <v>1116</v>
      </c>
      <c r="F5463" s="175"/>
      <c r="G5463" s="175"/>
      <c r="H5463" s="175"/>
      <c r="I5463" s="34">
        <v>4</v>
      </c>
      <c r="J5463" s="26"/>
    </row>
    <row r="5464" spans="1:10">
      <c r="A5464" s="212">
        <v>3295</v>
      </c>
      <c r="B5464" s="216" t="s">
        <v>113</v>
      </c>
      <c r="C5464" s="29">
        <v>697</v>
      </c>
      <c r="D5464" s="175">
        <v>697</v>
      </c>
      <c r="F5464" s="175"/>
      <c r="G5464" s="175"/>
      <c r="H5464" s="175"/>
      <c r="I5464" s="34">
        <v>4</v>
      </c>
      <c r="J5464" s="26"/>
    </row>
    <row r="5465" spans="1:10">
      <c r="A5465" s="212">
        <v>3296</v>
      </c>
      <c r="B5465" s="216" t="s">
        <v>120</v>
      </c>
      <c r="C5465" s="29">
        <v>6973</v>
      </c>
      <c r="D5465" s="175">
        <v>6973</v>
      </c>
      <c r="F5465" s="175"/>
      <c r="G5465" s="175"/>
      <c r="H5465" s="175"/>
      <c r="I5465" s="34">
        <v>4</v>
      </c>
      <c r="J5465" s="26"/>
    </row>
    <row r="5466" spans="1:10">
      <c r="A5466" s="212">
        <v>3299</v>
      </c>
      <c r="B5466" s="216" t="s">
        <v>23</v>
      </c>
      <c r="C5466" s="29">
        <v>8368</v>
      </c>
      <c r="D5466" s="175">
        <v>8368</v>
      </c>
      <c r="F5466" s="175"/>
      <c r="G5466" s="175"/>
      <c r="H5466" s="175"/>
      <c r="I5466" s="34">
        <v>4</v>
      </c>
      <c r="J5466" s="26"/>
    </row>
    <row r="5467" spans="1:10">
      <c r="A5467" s="208">
        <v>34</v>
      </c>
      <c r="B5467" s="209" t="s">
        <v>114</v>
      </c>
      <c r="C5467" s="182">
        <f t="shared" ref="C5467" si="5317">SUM(C5468)</f>
        <v>7042</v>
      </c>
      <c r="D5467" s="32">
        <v>7342</v>
      </c>
      <c r="F5467" s="32">
        <f t="shared" ref="F5467:H5467" si="5318">SUM(F5468)</f>
        <v>0</v>
      </c>
      <c r="G5467" s="32">
        <f t="shared" si="5318"/>
        <v>0</v>
      </c>
      <c r="H5467" s="32">
        <f t="shared" si="5318"/>
        <v>0</v>
      </c>
      <c r="I5467" s="34">
        <v>2</v>
      </c>
      <c r="J5467" s="26"/>
    </row>
    <row r="5468" spans="1:10">
      <c r="A5468" s="210">
        <v>343</v>
      </c>
      <c r="B5468" s="211" t="s">
        <v>115</v>
      </c>
      <c r="C5468" s="30">
        <f t="shared" ref="C5468" si="5319">SUM(C5469:C5470)</f>
        <v>7042</v>
      </c>
      <c r="D5468" s="30">
        <v>7342</v>
      </c>
      <c r="F5468" s="30">
        <f t="shared" ref="F5468:G5468" si="5320">SUM(F5469:F5470)</f>
        <v>0</v>
      </c>
      <c r="G5468" s="30">
        <f t="shared" si="5320"/>
        <v>0</v>
      </c>
      <c r="H5468" s="30">
        <f t="shared" ref="H5468" si="5321">SUM(H5469:H5470)</f>
        <v>0</v>
      </c>
      <c r="I5468" s="34">
        <v>3</v>
      </c>
      <c r="J5468" s="26"/>
    </row>
    <row r="5469" spans="1:10">
      <c r="A5469" s="212">
        <v>3431</v>
      </c>
      <c r="B5469" s="216" t="s">
        <v>116</v>
      </c>
      <c r="C5469" s="29">
        <v>138</v>
      </c>
      <c r="D5469" s="175">
        <v>438</v>
      </c>
      <c r="F5469" s="175"/>
      <c r="G5469" s="175"/>
      <c r="H5469" s="175"/>
      <c r="I5469" s="34">
        <v>4</v>
      </c>
      <c r="J5469" s="26"/>
    </row>
    <row r="5470" spans="1:10">
      <c r="A5470" s="212">
        <v>3433</v>
      </c>
      <c r="B5470" s="216" t="s">
        <v>117</v>
      </c>
      <c r="C5470" s="29">
        <v>6904</v>
      </c>
      <c r="D5470" s="175">
        <v>6904</v>
      </c>
      <c r="F5470" s="175"/>
      <c r="G5470" s="175"/>
      <c r="H5470" s="175"/>
      <c r="I5470" s="34">
        <v>4</v>
      </c>
      <c r="J5470" s="26"/>
    </row>
    <row r="5471" spans="1:10">
      <c r="A5471" s="208">
        <v>38</v>
      </c>
      <c r="B5471" s="209" t="s">
        <v>11</v>
      </c>
      <c r="C5471" s="182">
        <f t="shared" ref="C5471:C5472" si="5322">SUM(C5472)</f>
        <v>6973</v>
      </c>
      <c r="D5471" s="32">
        <v>6973</v>
      </c>
      <c r="F5471" s="32">
        <f t="shared" ref="F5471:H5472" si="5323">SUM(F5472)</f>
        <v>0</v>
      </c>
      <c r="G5471" s="32">
        <f t="shared" si="5323"/>
        <v>0</v>
      </c>
      <c r="H5471" s="32">
        <f t="shared" si="5323"/>
        <v>0</v>
      </c>
      <c r="I5471" s="34">
        <v>2</v>
      </c>
      <c r="J5471" s="26"/>
    </row>
    <row r="5472" spans="1:10">
      <c r="A5472" s="210">
        <v>383</v>
      </c>
      <c r="B5472" s="211" t="s">
        <v>121</v>
      </c>
      <c r="C5472" s="30">
        <f t="shared" si="5322"/>
        <v>6973</v>
      </c>
      <c r="D5472" s="30">
        <v>6973</v>
      </c>
      <c r="F5472" s="30">
        <f t="shared" si="5323"/>
        <v>0</v>
      </c>
      <c r="G5472" s="30">
        <f t="shared" si="5323"/>
        <v>0</v>
      </c>
      <c r="H5472" s="30">
        <f t="shared" si="5323"/>
        <v>0</v>
      </c>
      <c r="I5472" s="34">
        <v>3</v>
      </c>
      <c r="J5472" s="26"/>
    </row>
    <row r="5473" spans="1:10">
      <c r="A5473" s="212">
        <v>3834</v>
      </c>
      <c r="B5473" s="216" t="s">
        <v>123</v>
      </c>
      <c r="C5473" s="29">
        <v>6973</v>
      </c>
      <c r="D5473" s="175">
        <v>6973</v>
      </c>
      <c r="F5473" s="175"/>
      <c r="G5473" s="175"/>
      <c r="H5473" s="175"/>
      <c r="I5473" s="34">
        <v>4</v>
      </c>
      <c r="J5473" s="26"/>
    </row>
    <row r="5474" spans="1:10" ht="28.5">
      <c r="A5474" s="208">
        <v>42</v>
      </c>
      <c r="B5474" s="209" t="s">
        <v>30</v>
      </c>
      <c r="C5474" s="182">
        <f t="shared" ref="C5474" si="5324">SUM(C5475+C5477+C5484+C5486)</f>
        <v>117432</v>
      </c>
      <c r="D5474" s="32">
        <v>122932</v>
      </c>
      <c r="F5474" s="32">
        <f t="shared" ref="F5474:G5474" si="5325">SUM(F5475+F5477+F5484+F5486)</f>
        <v>0</v>
      </c>
      <c r="G5474" s="32">
        <f t="shared" si="5325"/>
        <v>0</v>
      </c>
      <c r="H5474" s="32">
        <f t="shared" ref="H5474" si="5326">SUM(H5475+H5477+H5484+H5486)</f>
        <v>0</v>
      </c>
      <c r="I5474" s="34">
        <v>2</v>
      </c>
      <c r="J5474" s="26"/>
    </row>
    <row r="5475" spans="1:10">
      <c r="A5475" s="210">
        <v>421</v>
      </c>
      <c r="B5475" s="211" t="s">
        <v>96</v>
      </c>
      <c r="C5475" s="30">
        <f t="shared" ref="C5475" si="5327">SUM(C5476)</f>
        <v>13947</v>
      </c>
      <c r="D5475" s="30">
        <v>13947</v>
      </c>
      <c r="F5475" s="30">
        <f t="shared" ref="F5475:H5475" si="5328">SUM(F5476)</f>
        <v>0</v>
      </c>
      <c r="G5475" s="30">
        <f t="shared" si="5328"/>
        <v>0</v>
      </c>
      <c r="H5475" s="30">
        <f t="shared" si="5328"/>
        <v>0</v>
      </c>
      <c r="I5475" s="34">
        <v>3</v>
      </c>
      <c r="J5475" s="26"/>
    </row>
    <row r="5476" spans="1:10">
      <c r="A5476" s="212">
        <v>4212</v>
      </c>
      <c r="B5476" s="216" t="s">
        <v>97</v>
      </c>
      <c r="C5476" s="29">
        <v>13947</v>
      </c>
      <c r="D5476" s="175">
        <v>13947</v>
      </c>
      <c r="F5476" s="175"/>
      <c r="G5476" s="175"/>
      <c r="H5476" s="175"/>
      <c r="I5476" s="34">
        <v>4</v>
      </c>
      <c r="J5476" s="26"/>
    </row>
    <row r="5477" spans="1:10">
      <c r="A5477" s="210">
        <v>422</v>
      </c>
      <c r="B5477" s="211" t="s">
        <v>57</v>
      </c>
      <c r="C5477" s="30">
        <f t="shared" ref="C5477" si="5329">SUM(C5478:C5483)</f>
        <v>74056</v>
      </c>
      <c r="D5477" s="30">
        <v>79556</v>
      </c>
      <c r="F5477" s="30">
        <f t="shared" ref="F5477:G5477" si="5330">SUM(F5478:F5483)</f>
        <v>0</v>
      </c>
      <c r="G5477" s="30">
        <f t="shared" si="5330"/>
        <v>0</v>
      </c>
      <c r="H5477" s="30">
        <f t="shared" ref="H5477" si="5331">SUM(H5478:H5483)</f>
        <v>0</v>
      </c>
      <c r="I5477" s="34">
        <v>3</v>
      </c>
      <c r="J5477" s="26"/>
    </row>
    <row r="5478" spans="1:10">
      <c r="A5478" s="212">
        <v>4221</v>
      </c>
      <c r="B5478" s="216" t="s">
        <v>65</v>
      </c>
      <c r="C5478" s="29">
        <v>16736</v>
      </c>
      <c r="D5478" s="175">
        <v>16736</v>
      </c>
      <c r="F5478" s="175"/>
      <c r="G5478" s="175"/>
      <c r="H5478" s="175"/>
      <c r="I5478" s="34">
        <v>4</v>
      </c>
      <c r="J5478" s="26"/>
    </row>
    <row r="5479" spans="1:10">
      <c r="A5479" s="212">
        <v>4222</v>
      </c>
      <c r="B5479" s="216" t="s">
        <v>73</v>
      </c>
      <c r="C5479" s="29">
        <v>139</v>
      </c>
      <c r="D5479" s="175">
        <v>4139</v>
      </c>
      <c r="F5479" s="175"/>
      <c r="G5479" s="175"/>
      <c r="H5479" s="175"/>
      <c r="I5479" s="34">
        <v>4</v>
      </c>
      <c r="J5479" s="26"/>
    </row>
    <row r="5480" spans="1:10">
      <c r="A5480" s="212">
        <v>4223</v>
      </c>
      <c r="B5480" s="216" t="s">
        <v>86</v>
      </c>
      <c r="C5480" s="29">
        <v>13947</v>
      </c>
      <c r="D5480" s="175">
        <v>13947</v>
      </c>
      <c r="F5480" s="175"/>
      <c r="G5480" s="175"/>
      <c r="H5480" s="175"/>
      <c r="I5480" s="34">
        <v>4</v>
      </c>
      <c r="J5480" s="26"/>
    </row>
    <row r="5481" spans="1:10">
      <c r="A5481" s="212">
        <v>4224</v>
      </c>
      <c r="B5481" s="216" t="s">
        <v>58</v>
      </c>
      <c r="C5481" s="29">
        <v>41840</v>
      </c>
      <c r="D5481" s="175">
        <v>41840</v>
      </c>
      <c r="F5481" s="175"/>
      <c r="G5481" s="175"/>
      <c r="H5481" s="175"/>
      <c r="I5481" s="34">
        <v>4</v>
      </c>
      <c r="J5481" s="26"/>
    </row>
    <row r="5482" spans="1:10">
      <c r="A5482" s="212">
        <v>4225</v>
      </c>
      <c r="B5482" s="216" t="s">
        <v>87</v>
      </c>
      <c r="C5482" s="29">
        <v>697</v>
      </c>
      <c r="D5482" s="175">
        <v>697</v>
      </c>
      <c r="F5482" s="175"/>
      <c r="G5482" s="175"/>
      <c r="H5482" s="175"/>
      <c r="I5482" s="34">
        <v>4</v>
      </c>
      <c r="J5482" s="26"/>
    </row>
    <row r="5483" spans="1:10">
      <c r="A5483" s="212">
        <v>4227</v>
      </c>
      <c r="B5483" s="216" t="s">
        <v>88</v>
      </c>
      <c r="C5483" s="29">
        <v>697</v>
      </c>
      <c r="D5483" s="175">
        <v>2197</v>
      </c>
      <c r="F5483" s="175"/>
      <c r="G5483" s="175"/>
      <c r="H5483" s="175"/>
      <c r="I5483" s="34">
        <v>4</v>
      </c>
      <c r="J5483" s="26"/>
    </row>
    <row r="5484" spans="1:10" ht="28.5">
      <c r="A5484" s="210">
        <v>424</v>
      </c>
      <c r="B5484" s="211" t="s">
        <v>138</v>
      </c>
      <c r="C5484" s="30">
        <f t="shared" ref="C5484" si="5332">SUM(C5485)</f>
        <v>1534</v>
      </c>
      <c r="D5484" s="30">
        <v>1534</v>
      </c>
      <c r="F5484" s="30">
        <f t="shared" ref="F5484:H5484" si="5333">SUM(F5485)</f>
        <v>0</v>
      </c>
      <c r="G5484" s="30">
        <f t="shared" si="5333"/>
        <v>0</v>
      </c>
      <c r="H5484" s="30">
        <f t="shared" si="5333"/>
        <v>0</v>
      </c>
      <c r="I5484" s="34">
        <v>3</v>
      </c>
      <c r="J5484" s="26"/>
    </row>
    <row r="5485" spans="1:10">
      <c r="A5485" s="212">
        <v>4241</v>
      </c>
      <c r="B5485" s="216" t="s">
        <v>139</v>
      </c>
      <c r="C5485" s="29">
        <v>1534</v>
      </c>
      <c r="D5485" s="175">
        <v>1534</v>
      </c>
      <c r="F5485" s="175"/>
      <c r="G5485" s="175"/>
      <c r="H5485" s="175"/>
      <c r="I5485" s="34">
        <v>4</v>
      </c>
      <c r="J5485" s="26"/>
    </row>
    <row r="5486" spans="1:10">
      <c r="A5486" s="210">
        <v>426</v>
      </c>
      <c r="B5486" s="211" t="s">
        <v>31</v>
      </c>
      <c r="C5486" s="30">
        <f t="shared" ref="C5486" si="5334">SUM(C5487)</f>
        <v>27895</v>
      </c>
      <c r="D5486" s="30">
        <v>27895</v>
      </c>
      <c r="F5486" s="30">
        <f t="shared" ref="F5486:H5486" si="5335">SUM(F5487)</f>
        <v>0</v>
      </c>
      <c r="G5486" s="30">
        <f t="shared" si="5335"/>
        <v>0</v>
      </c>
      <c r="H5486" s="30">
        <f t="shared" si="5335"/>
        <v>0</v>
      </c>
      <c r="I5486" s="34">
        <v>3</v>
      </c>
      <c r="J5486" s="26"/>
    </row>
    <row r="5487" spans="1:10">
      <c r="A5487" s="212">
        <v>4262</v>
      </c>
      <c r="B5487" s="216" t="s">
        <v>32</v>
      </c>
      <c r="C5487" s="29">
        <v>27895</v>
      </c>
      <c r="D5487" s="175">
        <v>27895</v>
      </c>
      <c r="F5487" s="175"/>
      <c r="G5487" s="175"/>
      <c r="H5487" s="175"/>
      <c r="I5487" s="34">
        <v>4</v>
      </c>
      <c r="J5487" s="26"/>
    </row>
    <row r="5488" spans="1:10">
      <c r="A5488" s="206">
        <v>43</v>
      </c>
      <c r="B5488" s="207" t="s">
        <v>40</v>
      </c>
      <c r="C5488" s="31">
        <f t="shared" ref="C5488" si="5336">SUM(C5489+C5499+C5529+C5534)</f>
        <v>36005322</v>
      </c>
      <c r="D5488" s="31">
        <v>40604322</v>
      </c>
      <c r="F5488" s="31">
        <f t="shared" ref="F5488:G5488" si="5337">SUM(F5489+F5499+F5529+F5534)</f>
        <v>0</v>
      </c>
      <c r="G5488" s="31">
        <f t="shared" si="5337"/>
        <v>0</v>
      </c>
      <c r="H5488" s="31">
        <f t="shared" ref="H5488" si="5338">SUM(H5489+H5499+H5529+H5534)</f>
        <v>0</v>
      </c>
      <c r="I5488" s="34" t="s">
        <v>41</v>
      </c>
      <c r="J5488" s="26"/>
    </row>
    <row r="5489" spans="1:10">
      <c r="A5489" s="208">
        <v>31</v>
      </c>
      <c r="B5489" s="209" t="s">
        <v>44</v>
      </c>
      <c r="C5489" s="182">
        <f t="shared" ref="C5489" si="5339">SUM(C5490+C5494+C5496)</f>
        <v>25925958</v>
      </c>
      <c r="D5489" s="32">
        <v>30225958</v>
      </c>
      <c r="F5489" s="32">
        <f t="shared" ref="F5489:G5489" si="5340">SUM(F5490+F5494+F5496)</f>
        <v>0</v>
      </c>
      <c r="G5489" s="32">
        <f t="shared" si="5340"/>
        <v>0</v>
      </c>
      <c r="H5489" s="32">
        <f t="shared" ref="H5489" si="5341">SUM(H5490+H5494+H5496)</f>
        <v>0</v>
      </c>
      <c r="I5489" s="34">
        <v>2</v>
      </c>
      <c r="J5489" s="26"/>
    </row>
    <row r="5490" spans="1:10">
      <c r="A5490" s="210">
        <v>311</v>
      </c>
      <c r="B5490" s="211" t="s">
        <v>45</v>
      </c>
      <c r="C5490" s="30">
        <f t="shared" ref="C5490" si="5342">SUM(C5491:C5493)</f>
        <v>22228579</v>
      </c>
      <c r="D5490" s="30">
        <v>26328579</v>
      </c>
      <c r="F5490" s="30">
        <f t="shared" ref="F5490:G5490" si="5343">SUM(F5491:F5493)</f>
        <v>0</v>
      </c>
      <c r="G5490" s="30">
        <f t="shared" si="5343"/>
        <v>0</v>
      </c>
      <c r="H5490" s="30">
        <f t="shared" ref="H5490" si="5344">SUM(H5491:H5493)</f>
        <v>0</v>
      </c>
      <c r="I5490" s="34">
        <v>3</v>
      </c>
      <c r="J5490" s="26"/>
    </row>
    <row r="5491" spans="1:10">
      <c r="A5491" s="212">
        <v>3111</v>
      </c>
      <c r="B5491" s="216" t="s">
        <v>46</v>
      </c>
      <c r="C5491" s="29">
        <v>20585878</v>
      </c>
      <c r="D5491" s="175">
        <v>20585878</v>
      </c>
      <c r="F5491" s="175"/>
      <c r="G5491" s="175"/>
      <c r="H5491" s="175"/>
      <c r="I5491" s="34">
        <v>4</v>
      </c>
      <c r="J5491" s="26"/>
    </row>
    <row r="5492" spans="1:10">
      <c r="A5492" s="212">
        <v>3113</v>
      </c>
      <c r="B5492" s="216" t="s">
        <v>66</v>
      </c>
      <c r="C5492" s="29">
        <v>1486142</v>
      </c>
      <c r="D5492" s="175">
        <v>2586142</v>
      </c>
      <c r="F5492" s="175"/>
      <c r="G5492" s="175"/>
      <c r="H5492" s="175"/>
      <c r="I5492" s="34">
        <v>4</v>
      </c>
      <c r="J5492" s="26"/>
    </row>
    <row r="5493" spans="1:10">
      <c r="A5493" s="212">
        <v>3114</v>
      </c>
      <c r="B5493" s="216" t="s">
        <v>47</v>
      </c>
      <c r="C5493" s="29">
        <v>156559</v>
      </c>
      <c r="D5493" s="175">
        <v>3156559</v>
      </c>
      <c r="F5493" s="175"/>
      <c r="G5493" s="175"/>
      <c r="H5493" s="175"/>
      <c r="I5493" s="34">
        <v>4</v>
      </c>
      <c r="J5493" s="26"/>
    </row>
    <row r="5494" spans="1:10">
      <c r="A5494" s="210">
        <v>312</v>
      </c>
      <c r="B5494" s="211" t="s">
        <v>67</v>
      </c>
      <c r="C5494" s="30">
        <f t="shared" ref="C5494" si="5345">SUM(C5495)</f>
        <v>415425</v>
      </c>
      <c r="D5494" s="30">
        <v>615425</v>
      </c>
      <c r="F5494" s="30">
        <f t="shared" ref="F5494:H5494" si="5346">SUM(F5495)</f>
        <v>0</v>
      </c>
      <c r="G5494" s="30">
        <f t="shared" si="5346"/>
        <v>0</v>
      </c>
      <c r="H5494" s="30">
        <f t="shared" si="5346"/>
        <v>0</v>
      </c>
      <c r="I5494" s="34">
        <v>3</v>
      </c>
      <c r="J5494" s="26"/>
    </row>
    <row r="5495" spans="1:10">
      <c r="A5495" s="212">
        <v>3121</v>
      </c>
      <c r="B5495" s="216" t="s">
        <v>67</v>
      </c>
      <c r="C5495" s="29">
        <v>415425</v>
      </c>
      <c r="D5495" s="175">
        <v>615425</v>
      </c>
      <c r="F5495" s="175"/>
      <c r="G5495" s="175"/>
      <c r="H5495" s="175"/>
      <c r="I5495" s="34">
        <v>4</v>
      </c>
      <c r="J5495" s="26"/>
    </row>
    <row r="5496" spans="1:10">
      <c r="A5496" s="210">
        <v>313</v>
      </c>
      <c r="B5496" s="211" t="s">
        <v>48</v>
      </c>
      <c r="C5496" s="30">
        <f t="shared" ref="C5496" si="5347">SUM(C5497:C5498)</f>
        <v>3281954</v>
      </c>
      <c r="D5496" s="30">
        <v>3281954</v>
      </c>
      <c r="F5496" s="30">
        <f t="shared" ref="F5496:G5496" si="5348">SUM(F5497:F5498)</f>
        <v>0</v>
      </c>
      <c r="G5496" s="30">
        <f t="shared" si="5348"/>
        <v>0</v>
      </c>
      <c r="H5496" s="30">
        <f t="shared" ref="H5496" si="5349">SUM(H5497:H5498)</f>
        <v>0</v>
      </c>
      <c r="I5496" s="34">
        <v>3</v>
      </c>
      <c r="J5496" s="26"/>
    </row>
    <row r="5497" spans="1:10">
      <c r="A5497" s="212">
        <v>3132</v>
      </c>
      <c r="B5497" s="216" t="s">
        <v>49</v>
      </c>
      <c r="C5497" s="29">
        <v>3275567</v>
      </c>
      <c r="D5497" s="175">
        <v>3275567</v>
      </c>
      <c r="F5497" s="175"/>
      <c r="G5497" s="175"/>
      <c r="H5497" s="175"/>
      <c r="I5497" s="34">
        <v>4</v>
      </c>
      <c r="J5497" s="26"/>
    </row>
    <row r="5498" spans="1:10" ht="28.5">
      <c r="A5498" s="212">
        <v>3133</v>
      </c>
      <c r="B5498" s="216" t="s">
        <v>119</v>
      </c>
      <c r="C5498" s="29">
        <v>6387</v>
      </c>
      <c r="D5498" s="175">
        <v>6387</v>
      </c>
      <c r="F5498" s="175"/>
      <c r="G5498" s="175"/>
      <c r="H5498" s="175"/>
      <c r="I5498" s="34">
        <v>4</v>
      </c>
      <c r="J5498" s="26"/>
    </row>
    <row r="5499" spans="1:10">
      <c r="A5499" s="208">
        <v>32</v>
      </c>
      <c r="B5499" s="209" t="s">
        <v>16</v>
      </c>
      <c r="C5499" s="182">
        <f t="shared" ref="C5499" si="5350">SUM(C5500+C5505+C5510+C5519+C5521)</f>
        <v>10058879</v>
      </c>
      <c r="D5499" s="32">
        <v>10357879</v>
      </c>
      <c r="F5499" s="32">
        <f t="shared" ref="F5499:G5499" si="5351">SUM(F5500+F5505+F5510+F5519+F5521)</f>
        <v>0</v>
      </c>
      <c r="G5499" s="32">
        <f t="shared" si="5351"/>
        <v>0</v>
      </c>
      <c r="H5499" s="32">
        <f t="shared" ref="H5499" si="5352">SUM(H5500+H5505+H5510+H5519+H5521)</f>
        <v>0</v>
      </c>
      <c r="I5499" s="34">
        <v>2</v>
      </c>
      <c r="J5499" s="26"/>
    </row>
    <row r="5500" spans="1:10">
      <c r="A5500" s="210">
        <v>321</v>
      </c>
      <c r="B5500" s="211" t="s">
        <v>27</v>
      </c>
      <c r="C5500" s="30">
        <f t="shared" ref="C5500" si="5353">SUM(C5501:C5504)</f>
        <v>584896</v>
      </c>
      <c r="D5500" s="30">
        <v>584896</v>
      </c>
      <c r="F5500" s="30">
        <f t="shared" ref="F5500:G5500" si="5354">SUM(F5501:F5504)</f>
        <v>0</v>
      </c>
      <c r="G5500" s="30">
        <f t="shared" si="5354"/>
        <v>0</v>
      </c>
      <c r="H5500" s="30">
        <f t="shared" ref="H5500" si="5355">SUM(H5501:H5504)</f>
        <v>0</v>
      </c>
      <c r="I5500" s="34">
        <v>3</v>
      </c>
      <c r="J5500" s="26"/>
    </row>
    <row r="5501" spans="1:10">
      <c r="A5501" s="212">
        <v>3211</v>
      </c>
      <c r="B5501" s="216" t="s">
        <v>28</v>
      </c>
      <c r="C5501" s="29">
        <v>4323</v>
      </c>
      <c r="D5501" s="175">
        <v>4323</v>
      </c>
      <c r="F5501" s="175"/>
      <c r="G5501" s="175"/>
      <c r="H5501" s="175"/>
      <c r="I5501" s="34">
        <v>4</v>
      </c>
      <c r="J5501" s="26"/>
    </row>
    <row r="5502" spans="1:10" ht="28.5">
      <c r="A5502" s="212">
        <v>3212</v>
      </c>
      <c r="B5502" s="216" t="s">
        <v>50</v>
      </c>
      <c r="C5502" s="29">
        <v>553900</v>
      </c>
      <c r="D5502" s="175">
        <v>553900</v>
      </c>
      <c r="F5502" s="175"/>
      <c r="G5502" s="175"/>
      <c r="H5502" s="175"/>
      <c r="I5502" s="34">
        <v>4</v>
      </c>
      <c r="J5502" s="26"/>
    </row>
    <row r="5503" spans="1:10">
      <c r="A5503" s="212">
        <v>3213</v>
      </c>
      <c r="B5503" s="216" t="s">
        <v>54</v>
      </c>
      <c r="C5503" s="29">
        <v>25939</v>
      </c>
      <c r="D5503" s="175">
        <v>25939</v>
      </c>
      <c r="F5503" s="175"/>
      <c r="G5503" s="175"/>
      <c r="H5503" s="175"/>
      <c r="I5503" s="34">
        <v>4</v>
      </c>
      <c r="J5503" s="26"/>
    </row>
    <row r="5504" spans="1:10">
      <c r="A5504" s="212">
        <v>3214</v>
      </c>
      <c r="B5504" s="216" t="s">
        <v>108</v>
      </c>
      <c r="C5504" s="29">
        <v>734</v>
      </c>
      <c r="D5504" s="175">
        <v>734</v>
      </c>
      <c r="F5504" s="175"/>
      <c r="G5504" s="175"/>
      <c r="H5504" s="175"/>
      <c r="I5504" s="34">
        <v>4</v>
      </c>
      <c r="J5504" s="26"/>
    </row>
    <row r="5505" spans="1:10">
      <c r="A5505" s="210">
        <v>322</v>
      </c>
      <c r="B5505" s="211" t="s">
        <v>42</v>
      </c>
      <c r="C5505" s="30">
        <f t="shared" ref="C5505" si="5356">SUM(C5506:C5509)</f>
        <v>7718143</v>
      </c>
      <c r="D5505" s="30">
        <v>7738143</v>
      </c>
      <c r="F5505" s="30">
        <f t="shared" ref="F5505:G5505" si="5357">SUM(F5506:F5509)</f>
        <v>0</v>
      </c>
      <c r="G5505" s="30">
        <f t="shared" si="5357"/>
        <v>0</v>
      </c>
      <c r="H5505" s="30">
        <f t="shared" ref="H5505" si="5358">SUM(H5506:H5509)</f>
        <v>0</v>
      </c>
      <c r="I5505" s="34">
        <v>3</v>
      </c>
      <c r="J5505" s="26"/>
    </row>
    <row r="5506" spans="1:10">
      <c r="A5506" s="212">
        <v>3221</v>
      </c>
      <c r="B5506" s="216" t="s">
        <v>43</v>
      </c>
      <c r="C5506" s="29">
        <v>296155</v>
      </c>
      <c r="D5506" s="175">
        <v>296155</v>
      </c>
      <c r="F5506" s="175"/>
      <c r="G5506" s="175"/>
      <c r="H5506" s="175"/>
      <c r="I5506" s="34">
        <v>4</v>
      </c>
      <c r="J5506" s="26"/>
    </row>
    <row r="5507" spans="1:10">
      <c r="A5507" s="212">
        <v>3222</v>
      </c>
      <c r="B5507" s="216" t="s">
        <v>91</v>
      </c>
      <c r="C5507" s="29">
        <v>6723514</v>
      </c>
      <c r="D5507" s="175">
        <v>6723514</v>
      </c>
      <c r="F5507" s="175"/>
      <c r="G5507" s="175"/>
      <c r="H5507" s="175"/>
      <c r="I5507" s="34">
        <v>4</v>
      </c>
      <c r="J5507" s="26"/>
    </row>
    <row r="5508" spans="1:10">
      <c r="A5508" s="212">
        <v>3223</v>
      </c>
      <c r="B5508" s="216" t="s">
        <v>109</v>
      </c>
      <c r="C5508" s="29">
        <v>622269</v>
      </c>
      <c r="D5508" s="175">
        <v>622269</v>
      </c>
      <c r="F5508" s="175"/>
      <c r="G5508" s="175"/>
      <c r="H5508" s="175"/>
      <c r="I5508" s="34">
        <v>4</v>
      </c>
      <c r="J5508" s="26"/>
    </row>
    <row r="5509" spans="1:10">
      <c r="A5509" s="212">
        <v>3225</v>
      </c>
      <c r="B5509" s="216" t="s">
        <v>92</v>
      </c>
      <c r="C5509" s="29">
        <v>76205</v>
      </c>
      <c r="D5509" s="175">
        <v>96205</v>
      </c>
      <c r="F5509" s="175"/>
      <c r="G5509" s="175"/>
      <c r="H5509" s="175"/>
      <c r="I5509" s="34">
        <v>4</v>
      </c>
      <c r="J5509" s="26"/>
    </row>
    <row r="5510" spans="1:10">
      <c r="A5510" s="210">
        <v>323</v>
      </c>
      <c r="B5510" s="211" t="s">
        <v>17</v>
      </c>
      <c r="C5510" s="30">
        <f t="shared" ref="C5510" si="5359">SUM(C5511:C5518)</f>
        <v>1585357</v>
      </c>
      <c r="D5510" s="30">
        <v>1845357</v>
      </c>
      <c r="F5510" s="30">
        <f t="shared" ref="F5510:G5510" si="5360">SUM(F5511:F5518)</f>
        <v>0</v>
      </c>
      <c r="G5510" s="30">
        <f t="shared" si="5360"/>
        <v>0</v>
      </c>
      <c r="H5510" s="30">
        <f t="shared" ref="H5510" si="5361">SUM(H5511:H5518)</f>
        <v>0</v>
      </c>
      <c r="I5510" s="34">
        <v>3</v>
      </c>
      <c r="J5510" s="26"/>
    </row>
    <row r="5511" spans="1:10">
      <c r="A5511" s="212">
        <v>3231</v>
      </c>
      <c r="B5511" s="216" t="s">
        <v>18</v>
      </c>
      <c r="C5511" s="29">
        <v>94601</v>
      </c>
      <c r="D5511" s="175">
        <v>94601</v>
      </c>
      <c r="F5511" s="175"/>
      <c r="G5511" s="175"/>
      <c r="H5511" s="175"/>
      <c r="I5511" s="34">
        <v>4</v>
      </c>
      <c r="J5511" s="26"/>
    </row>
    <row r="5512" spans="1:10">
      <c r="A5512" s="212">
        <v>3232</v>
      </c>
      <c r="B5512" s="216" t="s">
        <v>105</v>
      </c>
      <c r="C5512" s="29">
        <v>87619</v>
      </c>
      <c r="D5512" s="175">
        <v>237619</v>
      </c>
      <c r="F5512" s="175"/>
      <c r="G5512" s="175"/>
      <c r="H5512" s="175"/>
      <c r="I5512" s="34">
        <v>4</v>
      </c>
      <c r="J5512" s="26"/>
    </row>
    <row r="5513" spans="1:10">
      <c r="A5513" s="212">
        <v>3234</v>
      </c>
      <c r="B5513" s="216" t="s">
        <v>111</v>
      </c>
      <c r="C5513" s="29">
        <v>200178</v>
      </c>
      <c r="D5513" s="175">
        <v>200178</v>
      </c>
      <c r="F5513" s="175"/>
      <c r="G5513" s="175"/>
      <c r="H5513" s="175"/>
      <c r="I5513" s="34">
        <v>4</v>
      </c>
      <c r="J5513" s="26"/>
    </row>
    <row r="5514" spans="1:10">
      <c r="A5514" s="212">
        <v>3235</v>
      </c>
      <c r="B5514" s="216" t="s">
        <v>68</v>
      </c>
      <c r="C5514" s="29">
        <v>52571</v>
      </c>
      <c r="D5514" s="175">
        <v>52571</v>
      </c>
      <c r="F5514" s="175"/>
      <c r="G5514" s="175"/>
      <c r="H5514" s="175"/>
      <c r="I5514" s="34">
        <v>4</v>
      </c>
      <c r="J5514" s="26"/>
    </row>
    <row r="5515" spans="1:10">
      <c r="A5515" s="212">
        <v>3236</v>
      </c>
      <c r="B5515" s="216" t="s">
        <v>56</v>
      </c>
      <c r="C5515" s="29">
        <v>613336</v>
      </c>
      <c r="D5515" s="175">
        <v>613336</v>
      </c>
      <c r="F5515" s="175"/>
      <c r="G5515" s="175"/>
      <c r="H5515" s="175"/>
      <c r="I5515" s="34">
        <v>4</v>
      </c>
      <c r="J5515" s="26"/>
    </row>
    <row r="5516" spans="1:10">
      <c r="A5516" s="212">
        <v>3237</v>
      </c>
      <c r="B5516" s="216" t="s">
        <v>20</v>
      </c>
      <c r="C5516" s="29">
        <v>127354</v>
      </c>
      <c r="D5516" s="175">
        <v>177354</v>
      </c>
      <c r="F5516" s="175"/>
      <c r="G5516" s="175"/>
      <c r="H5516" s="175"/>
      <c r="I5516" s="34">
        <v>4</v>
      </c>
      <c r="J5516" s="26"/>
    </row>
    <row r="5517" spans="1:10">
      <c r="A5517" s="212">
        <v>3238</v>
      </c>
      <c r="B5517" s="216" t="s">
        <v>51</v>
      </c>
      <c r="C5517" s="29">
        <v>218716</v>
      </c>
      <c r="D5517" s="175">
        <v>228716</v>
      </c>
      <c r="F5517" s="175"/>
      <c r="G5517" s="175"/>
      <c r="H5517" s="175"/>
      <c r="I5517" s="34">
        <v>4</v>
      </c>
      <c r="J5517" s="26"/>
    </row>
    <row r="5518" spans="1:10">
      <c r="A5518" s="212">
        <v>3239</v>
      </c>
      <c r="B5518" s="216" t="s">
        <v>21</v>
      </c>
      <c r="C5518" s="29">
        <v>190982</v>
      </c>
      <c r="D5518" s="175">
        <v>240982</v>
      </c>
      <c r="F5518" s="175"/>
      <c r="G5518" s="175"/>
      <c r="H5518" s="175"/>
      <c r="I5518" s="34">
        <v>4</v>
      </c>
      <c r="J5518" s="26"/>
    </row>
    <row r="5519" spans="1:10" ht="28.5">
      <c r="A5519" s="210">
        <v>324</v>
      </c>
      <c r="B5519" s="211" t="s">
        <v>22</v>
      </c>
      <c r="C5519" s="30">
        <f t="shared" ref="C5519" si="5362">SUM(C5520)</f>
        <v>0</v>
      </c>
      <c r="D5519" s="30">
        <v>0</v>
      </c>
      <c r="F5519" s="30">
        <f t="shared" ref="F5519:H5519" si="5363">SUM(F5520)</f>
        <v>0</v>
      </c>
      <c r="G5519" s="30">
        <f t="shared" si="5363"/>
        <v>0</v>
      </c>
      <c r="H5519" s="30">
        <f t="shared" si="5363"/>
        <v>0</v>
      </c>
      <c r="I5519" s="34">
        <v>3</v>
      </c>
      <c r="J5519" s="26"/>
    </row>
    <row r="5520" spans="1:10" ht="28.5">
      <c r="A5520" s="212">
        <v>3241</v>
      </c>
      <c r="B5520" s="216" t="s">
        <v>22</v>
      </c>
      <c r="C5520" s="29"/>
      <c r="D5520" s="175">
        <v>0</v>
      </c>
      <c r="F5520" s="175"/>
      <c r="G5520" s="175"/>
      <c r="H5520" s="175"/>
      <c r="I5520" s="34">
        <v>4</v>
      </c>
      <c r="J5520" s="26"/>
    </row>
    <row r="5521" spans="1:10">
      <c r="A5521" s="210">
        <v>329</v>
      </c>
      <c r="B5521" s="211" t="s">
        <v>23</v>
      </c>
      <c r="C5521" s="30">
        <f t="shared" ref="C5521" si="5364">SUM(C5522:C5528)</f>
        <v>170483</v>
      </c>
      <c r="D5521" s="30">
        <v>189483</v>
      </c>
      <c r="F5521" s="30">
        <f t="shared" ref="F5521:G5521" si="5365">SUM(F5522:F5528)</f>
        <v>0</v>
      </c>
      <c r="G5521" s="30">
        <f t="shared" si="5365"/>
        <v>0</v>
      </c>
      <c r="H5521" s="30">
        <f t="shared" ref="H5521" si="5366">SUM(H5522:H5528)</f>
        <v>0</v>
      </c>
      <c r="I5521" s="34">
        <v>3</v>
      </c>
      <c r="J5521" s="26"/>
    </row>
    <row r="5522" spans="1:10" ht="28.5">
      <c r="A5522" s="212">
        <v>3291</v>
      </c>
      <c r="B5522" s="216" t="s">
        <v>24</v>
      </c>
      <c r="C5522" s="29">
        <v>18620</v>
      </c>
      <c r="D5522" s="175">
        <v>15620</v>
      </c>
      <c r="F5522" s="175"/>
      <c r="G5522" s="175"/>
      <c r="H5522" s="175"/>
      <c r="I5522" s="34">
        <v>4</v>
      </c>
      <c r="J5522" s="26"/>
    </row>
    <row r="5523" spans="1:10">
      <c r="A5523" s="212">
        <v>3292</v>
      </c>
      <c r="B5523" s="216" t="s">
        <v>112</v>
      </c>
      <c r="C5523" s="29">
        <v>59581</v>
      </c>
      <c r="D5523" s="175">
        <v>59581</v>
      </c>
      <c r="F5523" s="175"/>
      <c r="G5523" s="175"/>
      <c r="H5523" s="175"/>
      <c r="I5523" s="34">
        <v>4</v>
      </c>
      <c r="J5523" s="26"/>
    </row>
    <row r="5524" spans="1:10">
      <c r="A5524" s="212">
        <v>3293</v>
      </c>
      <c r="B5524" s="216" t="s">
        <v>29</v>
      </c>
      <c r="C5524" s="29">
        <v>876</v>
      </c>
      <c r="D5524" s="175">
        <v>876</v>
      </c>
      <c r="F5524" s="175"/>
      <c r="G5524" s="175"/>
      <c r="H5524" s="175"/>
      <c r="I5524" s="34">
        <v>4</v>
      </c>
      <c r="J5524" s="26"/>
    </row>
    <row r="5525" spans="1:10">
      <c r="A5525" s="212">
        <v>3294</v>
      </c>
      <c r="B5525" s="216" t="s">
        <v>55</v>
      </c>
      <c r="C5525" s="29">
        <v>2646</v>
      </c>
      <c r="D5525" s="175">
        <v>4646</v>
      </c>
      <c r="F5525" s="175"/>
      <c r="G5525" s="175"/>
      <c r="H5525" s="175"/>
      <c r="I5525" s="34">
        <v>4</v>
      </c>
      <c r="J5525" s="26"/>
    </row>
    <row r="5526" spans="1:10">
      <c r="A5526" s="212">
        <v>3295</v>
      </c>
      <c r="B5526" s="216" t="s">
        <v>113</v>
      </c>
      <c r="C5526" s="29">
        <v>18153</v>
      </c>
      <c r="D5526" s="175">
        <v>18153</v>
      </c>
      <c r="F5526" s="175"/>
      <c r="G5526" s="175"/>
      <c r="H5526" s="175"/>
      <c r="I5526" s="34">
        <v>4</v>
      </c>
      <c r="J5526" s="26"/>
    </row>
    <row r="5527" spans="1:10">
      <c r="A5527" s="212">
        <v>3296</v>
      </c>
      <c r="B5527" s="216" t="s">
        <v>120</v>
      </c>
      <c r="C5527" s="29">
        <v>70095</v>
      </c>
      <c r="D5527" s="175">
        <v>90095</v>
      </c>
      <c r="F5527" s="175"/>
      <c r="G5527" s="175"/>
      <c r="H5527" s="175"/>
      <c r="I5527" s="34">
        <v>4</v>
      </c>
      <c r="J5527" s="26"/>
    </row>
    <row r="5528" spans="1:10">
      <c r="A5528" s="212">
        <v>3299</v>
      </c>
      <c r="B5528" s="216" t="s">
        <v>23</v>
      </c>
      <c r="C5528" s="29">
        <v>512</v>
      </c>
      <c r="D5528" s="175">
        <v>512</v>
      </c>
      <c r="F5528" s="175"/>
      <c r="G5528" s="175"/>
      <c r="H5528" s="175"/>
      <c r="I5528" s="34">
        <v>4</v>
      </c>
      <c r="J5528" s="26"/>
    </row>
    <row r="5529" spans="1:10">
      <c r="A5529" s="208">
        <v>34</v>
      </c>
      <c r="B5529" s="209" t="s">
        <v>114</v>
      </c>
      <c r="C5529" s="182">
        <f t="shared" ref="C5529" si="5367">SUM(C5530)</f>
        <v>7883</v>
      </c>
      <c r="D5529" s="32">
        <v>7883</v>
      </c>
      <c r="F5529" s="32">
        <f t="shared" ref="F5529:H5529" si="5368">SUM(F5530)</f>
        <v>0</v>
      </c>
      <c r="G5529" s="32">
        <f t="shared" si="5368"/>
        <v>0</v>
      </c>
      <c r="H5529" s="32">
        <f t="shared" si="5368"/>
        <v>0</v>
      </c>
      <c r="I5529" s="34">
        <v>2</v>
      </c>
      <c r="J5529" s="26"/>
    </row>
    <row r="5530" spans="1:10">
      <c r="A5530" s="210">
        <v>343</v>
      </c>
      <c r="B5530" s="211" t="s">
        <v>115</v>
      </c>
      <c r="C5530" s="30">
        <f t="shared" ref="C5530" si="5369">SUM(C5531:C5533)</f>
        <v>7883</v>
      </c>
      <c r="D5530" s="30">
        <v>7883</v>
      </c>
      <c r="F5530" s="30">
        <f t="shared" ref="F5530:G5530" si="5370">SUM(F5531:F5533)</f>
        <v>0</v>
      </c>
      <c r="G5530" s="30">
        <f t="shared" si="5370"/>
        <v>0</v>
      </c>
      <c r="H5530" s="30">
        <f t="shared" ref="H5530" si="5371">SUM(H5531:H5533)</f>
        <v>0</v>
      </c>
      <c r="I5530" s="34">
        <v>3</v>
      </c>
      <c r="J5530" s="26"/>
    </row>
    <row r="5531" spans="1:10">
      <c r="A5531" s="212">
        <v>3431</v>
      </c>
      <c r="B5531" s="216" t="s">
        <v>116</v>
      </c>
      <c r="C5531" s="29">
        <v>3503</v>
      </c>
      <c r="D5531" s="175">
        <v>3503</v>
      </c>
      <c r="F5531" s="175"/>
      <c r="G5531" s="175"/>
      <c r="H5531" s="175"/>
      <c r="I5531" s="34">
        <v>4</v>
      </c>
      <c r="J5531" s="26"/>
    </row>
    <row r="5532" spans="1:10" ht="28.5">
      <c r="A5532" s="212">
        <v>3432</v>
      </c>
      <c r="B5532" s="216" t="s">
        <v>135</v>
      </c>
      <c r="C5532" s="29">
        <v>350</v>
      </c>
      <c r="D5532" s="175">
        <v>350</v>
      </c>
      <c r="F5532" s="175"/>
      <c r="G5532" s="175"/>
      <c r="H5532" s="175"/>
      <c r="I5532" s="34">
        <v>4</v>
      </c>
      <c r="J5532" s="26"/>
    </row>
    <row r="5533" spans="1:10">
      <c r="A5533" s="212">
        <v>3433</v>
      </c>
      <c r="B5533" s="216" t="s">
        <v>117</v>
      </c>
      <c r="C5533" s="29">
        <v>4030</v>
      </c>
      <c r="D5533" s="175">
        <v>4030</v>
      </c>
      <c r="F5533" s="175"/>
      <c r="G5533" s="175"/>
      <c r="H5533" s="175"/>
      <c r="I5533" s="34">
        <v>4</v>
      </c>
      <c r="J5533" s="26"/>
    </row>
    <row r="5534" spans="1:10">
      <c r="A5534" s="208">
        <v>38</v>
      </c>
      <c r="B5534" s="209" t="s">
        <v>11</v>
      </c>
      <c r="C5534" s="182">
        <f t="shared" ref="C5534:C5535" si="5372">SUM(C5535)</f>
        <v>12602</v>
      </c>
      <c r="D5534" s="32">
        <v>12602</v>
      </c>
      <c r="F5534" s="32">
        <f t="shared" ref="F5534:H5535" si="5373">SUM(F5535)</f>
        <v>0</v>
      </c>
      <c r="G5534" s="32">
        <f t="shared" si="5373"/>
        <v>0</v>
      </c>
      <c r="H5534" s="32">
        <f t="shared" si="5373"/>
        <v>0</v>
      </c>
      <c r="I5534" s="34">
        <v>2</v>
      </c>
      <c r="J5534" s="26"/>
    </row>
    <row r="5535" spans="1:10">
      <c r="A5535" s="210">
        <v>383</v>
      </c>
      <c r="B5535" s="211" t="s">
        <v>121</v>
      </c>
      <c r="C5535" s="30">
        <f t="shared" si="5372"/>
        <v>12602</v>
      </c>
      <c r="D5535" s="30">
        <v>12602</v>
      </c>
      <c r="F5535" s="30">
        <f t="shared" si="5373"/>
        <v>0</v>
      </c>
      <c r="G5535" s="30">
        <f t="shared" si="5373"/>
        <v>0</v>
      </c>
      <c r="H5535" s="30">
        <f t="shared" si="5373"/>
        <v>0</v>
      </c>
      <c r="I5535" s="34">
        <v>3</v>
      </c>
      <c r="J5535" s="26"/>
    </row>
    <row r="5536" spans="1:10">
      <c r="A5536" s="212">
        <v>3834</v>
      </c>
      <c r="B5536" s="216" t="s">
        <v>123</v>
      </c>
      <c r="C5536" s="29">
        <v>12602</v>
      </c>
      <c r="D5536" s="175">
        <v>12602</v>
      </c>
      <c r="F5536" s="175"/>
      <c r="G5536" s="175"/>
      <c r="H5536" s="175"/>
      <c r="I5536" s="34">
        <v>4</v>
      </c>
      <c r="J5536" s="26"/>
    </row>
    <row r="5537" spans="1:10">
      <c r="A5537" s="206">
        <v>52</v>
      </c>
      <c r="B5537" s="207" t="s">
        <v>52</v>
      </c>
      <c r="C5537" s="31">
        <f t="shared" ref="C5537" si="5374">SUM(C5538+C5545)</f>
        <v>163013</v>
      </c>
      <c r="D5537" s="31">
        <v>360732</v>
      </c>
      <c r="F5537" s="31">
        <f t="shared" ref="F5537:G5537" si="5375">SUM(F5538+F5545)</f>
        <v>0</v>
      </c>
      <c r="G5537" s="31">
        <f t="shared" si="5375"/>
        <v>0</v>
      </c>
      <c r="H5537" s="31">
        <f t="shared" ref="H5537" si="5376">SUM(H5538+H5545)</f>
        <v>0</v>
      </c>
      <c r="I5537" s="34" t="s">
        <v>53</v>
      </c>
      <c r="J5537" s="26"/>
    </row>
    <row r="5538" spans="1:10">
      <c r="A5538" s="208">
        <v>31</v>
      </c>
      <c r="B5538" s="209" t="s">
        <v>44</v>
      </c>
      <c r="C5538" s="182">
        <f t="shared" ref="C5538" si="5377">SUM(C5539+C5541+C5543)</f>
        <v>145132</v>
      </c>
      <c r="D5538" s="32">
        <v>245132</v>
      </c>
      <c r="F5538" s="32">
        <f t="shared" ref="F5538:G5538" si="5378">SUM(F5539+F5541+F5543)</f>
        <v>0</v>
      </c>
      <c r="G5538" s="32">
        <f t="shared" si="5378"/>
        <v>0</v>
      </c>
      <c r="H5538" s="32">
        <f t="shared" ref="H5538" si="5379">SUM(H5539+H5541+H5543)</f>
        <v>0</v>
      </c>
      <c r="I5538" s="34">
        <v>2</v>
      </c>
      <c r="J5538" s="26"/>
    </row>
    <row r="5539" spans="1:10">
      <c r="A5539" s="210">
        <v>311</v>
      </c>
      <c r="B5539" s="211" t="s">
        <v>45</v>
      </c>
      <c r="C5539" s="30">
        <f t="shared" ref="C5539" si="5380">SUM(C5540)</f>
        <v>131592</v>
      </c>
      <c r="D5539" s="30">
        <v>231592</v>
      </c>
      <c r="F5539" s="30">
        <f t="shared" ref="F5539:H5539" si="5381">SUM(F5540)</f>
        <v>0</v>
      </c>
      <c r="G5539" s="30">
        <f t="shared" si="5381"/>
        <v>0</v>
      </c>
      <c r="H5539" s="30">
        <f t="shared" si="5381"/>
        <v>0</v>
      </c>
      <c r="I5539" s="34">
        <v>3</v>
      </c>
      <c r="J5539" s="26"/>
    </row>
    <row r="5540" spans="1:10">
      <c r="A5540" s="212">
        <v>3111</v>
      </c>
      <c r="B5540" s="216" t="s">
        <v>46</v>
      </c>
      <c r="C5540" s="29">
        <v>131592</v>
      </c>
      <c r="D5540" s="175">
        <v>231592</v>
      </c>
      <c r="F5540" s="175"/>
      <c r="G5540" s="175"/>
      <c r="H5540" s="175"/>
      <c r="I5540" s="34">
        <v>4</v>
      </c>
      <c r="J5540" s="26"/>
    </row>
    <row r="5541" spans="1:10">
      <c r="A5541" s="210">
        <v>312</v>
      </c>
      <c r="B5541" s="211" t="s">
        <v>67</v>
      </c>
      <c r="C5541" s="30">
        <f t="shared" ref="C5541" si="5382">SUM(C5542)</f>
        <v>2830</v>
      </c>
      <c r="D5541" s="30">
        <v>2830</v>
      </c>
      <c r="F5541" s="30">
        <f t="shared" ref="F5541:H5541" si="5383">SUM(F5542)</f>
        <v>0</v>
      </c>
      <c r="G5541" s="30">
        <f t="shared" si="5383"/>
        <v>0</v>
      </c>
      <c r="H5541" s="30">
        <f t="shared" si="5383"/>
        <v>0</v>
      </c>
      <c r="I5541" s="34">
        <v>3</v>
      </c>
      <c r="J5541" s="26"/>
    </row>
    <row r="5542" spans="1:10">
      <c r="A5542" s="212">
        <v>3121</v>
      </c>
      <c r="B5542" s="216" t="s">
        <v>67</v>
      </c>
      <c r="C5542" s="29">
        <v>2830</v>
      </c>
      <c r="D5542" s="175">
        <v>2830</v>
      </c>
      <c r="F5542" s="175"/>
      <c r="G5542" s="175"/>
      <c r="H5542" s="175"/>
      <c r="I5542" s="34">
        <v>4</v>
      </c>
      <c r="J5542" s="26"/>
    </row>
    <row r="5543" spans="1:10">
      <c r="A5543" s="210">
        <v>313</v>
      </c>
      <c r="B5543" s="211" t="s">
        <v>48</v>
      </c>
      <c r="C5543" s="30">
        <f t="shared" ref="C5543" si="5384">SUM(C5544)</f>
        <v>10710</v>
      </c>
      <c r="D5543" s="30">
        <v>10710</v>
      </c>
      <c r="F5543" s="30">
        <f t="shared" ref="F5543:H5543" si="5385">SUM(F5544)</f>
        <v>0</v>
      </c>
      <c r="G5543" s="30">
        <f t="shared" si="5385"/>
        <v>0</v>
      </c>
      <c r="H5543" s="30">
        <f t="shared" si="5385"/>
        <v>0</v>
      </c>
      <c r="I5543" s="34">
        <v>3</v>
      </c>
      <c r="J5543" s="26"/>
    </row>
    <row r="5544" spans="1:10">
      <c r="A5544" s="212">
        <v>3132</v>
      </c>
      <c r="B5544" s="216" t="s">
        <v>49</v>
      </c>
      <c r="C5544" s="29">
        <v>10710</v>
      </c>
      <c r="D5544" s="175">
        <v>10710</v>
      </c>
      <c r="F5544" s="175"/>
      <c r="G5544" s="175"/>
      <c r="H5544" s="175"/>
      <c r="I5544" s="34">
        <v>4</v>
      </c>
      <c r="J5544" s="26"/>
    </row>
    <row r="5545" spans="1:10">
      <c r="A5545" s="208">
        <v>32</v>
      </c>
      <c r="B5545" s="209" t="s">
        <v>16</v>
      </c>
      <c r="C5545" s="182">
        <f t="shared" ref="C5545" si="5386">SUM(C5546+C5548+C5550)</f>
        <v>17881</v>
      </c>
      <c r="D5545" s="32">
        <v>115600</v>
      </c>
      <c r="F5545" s="32">
        <f t="shared" ref="F5545:G5545" si="5387">SUM(F5546+F5548+F5550)</f>
        <v>0</v>
      </c>
      <c r="G5545" s="32">
        <f t="shared" si="5387"/>
        <v>0</v>
      </c>
      <c r="H5545" s="32">
        <f t="shared" ref="H5545" si="5388">SUM(H5546+H5548+H5550)</f>
        <v>0</v>
      </c>
      <c r="I5545" s="34">
        <v>2</v>
      </c>
      <c r="J5545" s="26"/>
    </row>
    <row r="5546" spans="1:10">
      <c r="A5546" s="210">
        <v>321</v>
      </c>
      <c r="B5546" s="211" t="s">
        <v>27</v>
      </c>
      <c r="C5546" s="30">
        <f t="shared" ref="C5546" si="5389">SUM(C5547)</f>
        <v>9597</v>
      </c>
      <c r="D5546" s="30">
        <v>9597</v>
      </c>
      <c r="F5546" s="30">
        <f t="shared" ref="F5546:H5546" si="5390">SUM(F5547)</f>
        <v>0</v>
      </c>
      <c r="G5546" s="30">
        <f t="shared" si="5390"/>
        <v>0</v>
      </c>
      <c r="H5546" s="30">
        <f t="shared" si="5390"/>
        <v>0</v>
      </c>
      <c r="I5546" s="34">
        <v>3</v>
      </c>
      <c r="J5546" s="26"/>
    </row>
    <row r="5547" spans="1:10" ht="28.5">
      <c r="A5547" s="212">
        <v>3212</v>
      </c>
      <c r="B5547" s="216" t="s">
        <v>50</v>
      </c>
      <c r="C5547" s="29">
        <v>9597</v>
      </c>
      <c r="D5547" s="175">
        <v>9597</v>
      </c>
      <c r="F5547" s="175"/>
      <c r="G5547" s="175"/>
      <c r="H5547" s="175"/>
      <c r="I5547" s="34">
        <v>4</v>
      </c>
      <c r="J5547" s="26"/>
    </row>
    <row r="5548" spans="1:10">
      <c r="A5548" s="210">
        <v>322</v>
      </c>
      <c r="B5548" s="211" t="s">
        <v>42</v>
      </c>
      <c r="C5548" s="30">
        <f t="shared" ref="C5548" si="5391">SUM(C5549)</f>
        <v>0</v>
      </c>
      <c r="D5548" s="30">
        <v>97719</v>
      </c>
      <c r="F5548" s="30">
        <f t="shared" ref="F5548:H5548" si="5392">SUM(F5549)</f>
        <v>0</v>
      </c>
      <c r="G5548" s="30">
        <f t="shared" si="5392"/>
        <v>0</v>
      </c>
      <c r="H5548" s="30">
        <f t="shared" si="5392"/>
        <v>0</v>
      </c>
      <c r="I5548" s="34">
        <v>3</v>
      </c>
      <c r="J5548" s="26"/>
    </row>
    <row r="5549" spans="1:10">
      <c r="A5549" s="212">
        <v>3222</v>
      </c>
      <c r="B5549" s="216" t="s">
        <v>91</v>
      </c>
      <c r="C5549" s="29"/>
      <c r="D5549" s="175">
        <v>97719</v>
      </c>
      <c r="F5549" s="175"/>
      <c r="G5549" s="175"/>
      <c r="H5549" s="175"/>
      <c r="I5549" s="34">
        <v>4</v>
      </c>
      <c r="J5549" s="26"/>
    </row>
    <row r="5550" spans="1:10" ht="28.5">
      <c r="A5550" s="210">
        <v>324</v>
      </c>
      <c r="B5550" s="211" t="s">
        <v>22</v>
      </c>
      <c r="C5550" s="30">
        <f t="shared" ref="C5550" si="5393">SUM(C5551)</f>
        <v>8284</v>
      </c>
      <c r="D5550" s="30">
        <v>8284</v>
      </c>
      <c r="F5550" s="30">
        <f t="shared" ref="F5550:H5550" si="5394">SUM(F5551)</f>
        <v>0</v>
      </c>
      <c r="G5550" s="30">
        <f t="shared" si="5394"/>
        <v>0</v>
      </c>
      <c r="H5550" s="30">
        <f t="shared" si="5394"/>
        <v>0</v>
      </c>
      <c r="I5550" s="34">
        <v>3</v>
      </c>
      <c r="J5550" s="26"/>
    </row>
    <row r="5551" spans="1:10" ht="28.5">
      <c r="A5551" s="212">
        <v>3241</v>
      </c>
      <c r="B5551" s="216" t="s">
        <v>22</v>
      </c>
      <c r="C5551" s="29">
        <v>8284</v>
      </c>
      <c r="D5551" s="175">
        <v>8284</v>
      </c>
      <c r="F5551" s="175"/>
      <c r="G5551" s="175"/>
      <c r="H5551" s="175"/>
      <c r="I5551" s="34">
        <v>4</v>
      </c>
      <c r="J5551" s="26"/>
    </row>
    <row r="5552" spans="1:10">
      <c r="A5552" s="206">
        <v>61</v>
      </c>
      <c r="B5552" s="207" t="s">
        <v>80</v>
      </c>
      <c r="C5552" s="31">
        <f t="shared" ref="C5552" si="5395">SUM(C5553+C5560+C5574+C5587)</f>
        <v>748823</v>
      </c>
      <c r="D5552" s="31">
        <v>623548</v>
      </c>
      <c r="F5552" s="31">
        <f t="shared" ref="F5552:G5552" si="5396">SUM(F5553+F5560+F5574+F5587)</f>
        <v>0</v>
      </c>
      <c r="G5552" s="31">
        <f t="shared" si="5396"/>
        <v>0</v>
      </c>
      <c r="H5552" s="31">
        <f t="shared" ref="H5552" si="5397">SUM(H5553+H5560+H5574+H5587)</f>
        <v>0</v>
      </c>
      <c r="I5552" s="34" t="s">
        <v>81</v>
      </c>
      <c r="J5552" s="26"/>
    </row>
    <row r="5553" spans="1:10">
      <c r="A5553" s="208">
        <v>31</v>
      </c>
      <c r="B5553" s="209" t="s">
        <v>44</v>
      </c>
      <c r="C5553" s="182">
        <f t="shared" ref="C5553" si="5398">SUM(C5554+C5556+C5558)</f>
        <v>55696</v>
      </c>
      <c r="D5553" s="32">
        <v>55696</v>
      </c>
      <c r="F5553" s="32">
        <f t="shared" ref="F5553:G5553" si="5399">SUM(F5554+F5556+F5558)</f>
        <v>0</v>
      </c>
      <c r="G5553" s="32">
        <f t="shared" si="5399"/>
        <v>0</v>
      </c>
      <c r="H5553" s="32">
        <f t="shared" ref="H5553" si="5400">SUM(H5554+H5556+H5558)</f>
        <v>0</v>
      </c>
      <c r="I5553" s="34">
        <v>2</v>
      </c>
      <c r="J5553" s="26"/>
    </row>
    <row r="5554" spans="1:10">
      <c r="A5554" s="210">
        <v>311</v>
      </c>
      <c r="B5554" s="211" t="s">
        <v>45</v>
      </c>
      <c r="C5554" s="30">
        <f t="shared" ref="C5554" si="5401">SUM(C5555)</f>
        <v>47165</v>
      </c>
      <c r="D5554" s="30">
        <v>47165</v>
      </c>
      <c r="F5554" s="30">
        <f t="shared" ref="F5554:H5554" si="5402">SUM(F5555)</f>
        <v>0</v>
      </c>
      <c r="G5554" s="30">
        <f t="shared" si="5402"/>
        <v>0</v>
      </c>
      <c r="H5554" s="30">
        <f t="shared" si="5402"/>
        <v>0</v>
      </c>
      <c r="I5554" s="34">
        <v>3</v>
      </c>
      <c r="J5554" s="26"/>
    </row>
    <row r="5555" spans="1:10">
      <c r="A5555" s="212">
        <v>3111</v>
      </c>
      <c r="B5555" s="216" t="s">
        <v>46</v>
      </c>
      <c r="C5555" s="29">
        <v>47165</v>
      </c>
      <c r="D5555" s="175">
        <v>47165</v>
      </c>
      <c r="F5555" s="175"/>
      <c r="G5555" s="175"/>
      <c r="H5555" s="175"/>
      <c r="I5555" s="34">
        <v>4</v>
      </c>
      <c r="J5555" s="26"/>
    </row>
    <row r="5556" spans="1:10">
      <c r="A5556" s="210">
        <v>312</v>
      </c>
      <c r="B5556" s="211" t="s">
        <v>67</v>
      </c>
      <c r="C5556" s="30">
        <f t="shared" ref="C5556" si="5403">SUM(C5557)</f>
        <v>763</v>
      </c>
      <c r="D5556" s="30">
        <v>763</v>
      </c>
      <c r="F5556" s="30">
        <f t="shared" ref="F5556:H5556" si="5404">SUM(F5557)</f>
        <v>0</v>
      </c>
      <c r="G5556" s="30">
        <f t="shared" si="5404"/>
        <v>0</v>
      </c>
      <c r="H5556" s="30">
        <f t="shared" si="5404"/>
        <v>0</v>
      </c>
      <c r="I5556" s="34">
        <v>3</v>
      </c>
      <c r="J5556" s="26"/>
    </row>
    <row r="5557" spans="1:10">
      <c r="A5557" s="212">
        <v>3121</v>
      </c>
      <c r="B5557" s="216" t="s">
        <v>67</v>
      </c>
      <c r="C5557" s="29">
        <v>763</v>
      </c>
      <c r="D5557" s="175">
        <v>763</v>
      </c>
      <c r="F5557" s="175"/>
      <c r="G5557" s="175"/>
      <c r="H5557" s="175"/>
      <c r="I5557" s="34">
        <v>4</v>
      </c>
      <c r="J5557" s="26"/>
    </row>
    <row r="5558" spans="1:10">
      <c r="A5558" s="210">
        <v>313</v>
      </c>
      <c r="B5558" s="211" t="s">
        <v>48</v>
      </c>
      <c r="C5558" s="30">
        <f t="shared" ref="C5558" si="5405">SUM(C5559)</f>
        <v>7768</v>
      </c>
      <c r="D5558" s="30">
        <v>7768</v>
      </c>
      <c r="F5558" s="30">
        <f t="shared" ref="F5558:H5558" si="5406">SUM(F5559)</f>
        <v>0</v>
      </c>
      <c r="G5558" s="30">
        <f t="shared" si="5406"/>
        <v>0</v>
      </c>
      <c r="H5558" s="30">
        <f t="shared" si="5406"/>
        <v>0</v>
      </c>
      <c r="I5558" s="34">
        <v>3</v>
      </c>
      <c r="J5558" s="26"/>
    </row>
    <row r="5559" spans="1:10">
      <c r="A5559" s="212">
        <v>3132</v>
      </c>
      <c r="B5559" s="216" t="s">
        <v>49</v>
      </c>
      <c r="C5559" s="29">
        <v>7768</v>
      </c>
      <c r="D5559" s="175">
        <v>7768</v>
      </c>
      <c r="F5559" s="175"/>
      <c r="G5559" s="175"/>
      <c r="H5559" s="175"/>
      <c r="I5559" s="34">
        <v>4</v>
      </c>
      <c r="J5559" s="26"/>
    </row>
    <row r="5560" spans="1:10">
      <c r="A5560" s="208">
        <v>32</v>
      </c>
      <c r="B5560" s="209" t="s">
        <v>16</v>
      </c>
      <c r="C5560" s="182">
        <f t="shared" ref="C5560" si="5407">SUM(C5561+C5565+C5569)</f>
        <v>292870</v>
      </c>
      <c r="D5560" s="32">
        <v>325870</v>
      </c>
      <c r="F5560" s="32">
        <f t="shared" ref="F5560:G5560" si="5408">SUM(F5561+F5565+F5569)</f>
        <v>0</v>
      </c>
      <c r="G5560" s="32">
        <f t="shared" si="5408"/>
        <v>0</v>
      </c>
      <c r="H5560" s="32">
        <f t="shared" ref="H5560" si="5409">SUM(H5561+H5565+H5569)</f>
        <v>0</v>
      </c>
      <c r="I5560" s="34">
        <v>2</v>
      </c>
      <c r="J5560" s="26"/>
    </row>
    <row r="5561" spans="1:10">
      <c r="A5561" s="210">
        <v>321</v>
      </c>
      <c r="B5561" s="211" t="s">
        <v>27</v>
      </c>
      <c r="C5561" s="30">
        <f t="shared" ref="C5561" si="5410">SUM(C5562:C5564)</f>
        <v>23313</v>
      </c>
      <c r="D5561" s="30">
        <v>23313</v>
      </c>
      <c r="F5561" s="30">
        <f t="shared" ref="F5561:G5561" si="5411">SUM(F5562:F5564)</f>
        <v>0</v>
      </c>
      <c r="G5561" s="30">
        <f t="shared" si="5411"/>
        <v>0</v>
      </c>
      <c r="H5561" s="30">
        <f t="shared" ref="H5561" si="5412">SUM(H5562:H5564)</f>
        <v>0</v>
      </c>
      <c r="I5561" s="34">
        <v>3</v>
      </c>
      <c r="J5561" s="26"/>
    </row>
    <row r="5562" spans="1:10">
      <c r="A5562" s="212">
        <v>3211</v>
      </c>
      <c r="B5562" s="216" t="s">
        <v>28</v>
      </c>
      <c r="C5562" s="29">
        <v>7723</v>
      </c>
      <c r="D5562" s="175">
        <v>7723</v>
      </c>
      <c r="F5562" s="175"/>
      <c r="G5562" s="175"/>
      <c r="H5562" s="175"/>
      <c r="I5562" s="34">
        <v>4</v>
      </c>
      <c r="J5562" s="26"/>
    </row>
    <row r="5563" spans="1:10" ht="28.5">
      <c r="A5563" s="212">
        <v>3212</v>
      </c>
      <c r="B5563" s="216" t="s">
        <v>50</v>
      </c>
      <c r="C5563" s="29">
        <v>1545</v>
      </c>
      <c r="D5563" s="175">
        <v>1545</v>
      </c>
      <c r="F5563" s="175"/>
      <c r="G5563" s="175"/>
      <c r="H5563" s="175"/>
      <c r="I5563" s="34">
        <v>4</v>
      </c>
      <c r="J5563" s="26"/>
    </row>
    <row r="5564" spans="1:10">
      <c r="A5564" s="212">
        <v>3213</v>
      </c>
      <c r="B5564" s="216" t="s">
        <v>54</v>
      </c>
      <c r="C5564" s="29">
        <v>14045</v>
      </c>
      <c r="D5564" s="175">
        <v>14045</v>
      </c>
      <c r="F5564" s="175"/>
      <c r="G5564" s="175"/>
      <c r="H5564" s="175"/>
      <c r="I5564" s="34">
        <v>4</v>
      </c>
      <c r="J5564" s="26"/>
    </row>
    <row r="5565" spans="1:10">
      <c r="A5565" s="210">
        <v>322</v>
      </c>
      <c r="B5565" s="211" t="s">
        <v>42</v>
      </c>
      <c r="C5565" s="30">
        <f t="shared" ref="C5565" si="5413">SUM(C5566:C5568)</f>
        <v>35532</v>
      </c>
      <c r="D5565" s="30">
        <v>68532</v>
      </c>
      <c r="F5565" s="30">
        <f t="shared" ref="F5565:G5565" si="5414">SUM(F5566:F5568)</f>
        <v>0</v>
      </c>
      <c r="G5565" s="30">
        <f t="shared" si="5414"/>
        <v>0</v>
      </c>
      <c r="H5565" s="30">
        <f t="shared" ref="H5565" si="5415">SUM(H5566:H5568)</f>
        <v>0</v>
      </c>
      <c r="I5565" s="34">
        <v>3</v>
      </c>
      <c r="J5565" s="26"/>
    </row>
    <row r="5566" spans="1:10">
      <c r="A5566" s="212">
        <v>3221</v>
      </c>
      <c r="B5566" s="216" t="s">
        <v>43</v>
      </c>
      <c r="C5566" s="29">
        <v>71</v>
      </c>
      <c r="D5566" s="175">
        <v>3071</v>
      </c>
      <c r="F5566" s="175"/>
      <c r="G5566" s="175"/>
      <c r="H5566" s="175"/>
      <c r="I5566" s="34">
        <v>4</v>
      </c>
      <c r="J5566" s="26"/>
    </row>
    <row r="5567" spans="1:10">
      <c r="A5567" s="212">
        <v>3222</v>
      </c>
      <c r="B5567" s="216" t="s">
        <v>91</v>
      </c>
      <c r="C5567" s="29">
        <v>14186</v>
      </c>
      <c r="D5567" s="175">
        <v>44186</v>
      </c>
      <c r="F5567" s="175"/>
      <c r="G5567" s="175"/>
      <c r="H5567" s="175"/>
      <c r="I5567" s="34">
        <v>4</v>
      </c>
      <c r="J5567" s="26"/>
    </row>
    <row r="5568" spans="1:10">
      <c r="A5568" s="212">
        <v>3225</v>
      </c>
      <c r="B5568" s="216" t="s">
        <v>92</v>
      </c>
      <c r="C5568" s="29">
        <v>21275</v>
      </c>
      <c r="D5568" s="175">
        <v>21275</v>
      </c>
      <c r="F5568" s="175"/>
      <c r="G5568" s="175"/>
      <c r="H5568" s="175"/>
      <c r="I5568" s="34">
        <v>4</v>
      </c>
      <c r="J5568" s="26"/>
    </row>
    <row r="5569" spans="1:10">
      <c r="A5569" s="210">
        <v>323</v>
      </c>
      <c r="B5569" s="211" t="s">
        <v>17</v>
      </c>
      <c r="C5569" s="30">
        <f t="shared" ref="C5569" si="5416">SUM(C5570:C5573)</f>
        <v>234025</v>
      </c>
      <c r="D5569" s="30">
        <v>234025</v>
      </c>
      <c r="F5569" s="30">
        <f t="shared" ref="F5569:G5569" si="5417">SUM(F5570:F5573)</f>
        <v>0</v>
      </c>
      <c r="G5569" s="30">
        <f t="shared" si="5417"/>
        <v>0</v>
      </c>
      <c r="H5569" s="30">
        <f t="shared" ref="H5569" si="5418">SUM(H5570:H5573)</f>
        <v>0</v>
      </c>
      <c r="I5569" s="34">
        <v>3</v>
      </c>
      <c r="J5569" s="26"/>
    </row>
    <row r="5570" spans="1:10">
      <c r="A5570" s="212">
        <v>3232</v>
      </c>
      <c r="B5570" s="216" t="s">
        <v>105</v>
      </c>
      <c r="C5570" s="29">
        <v>212749</v>
      </c>
      <c r="D5570" s="175">
        <v>212749</v>
      </c>
      <c r="F5570" s="175"/>
      <c r="G5570" s="175"/>
      <c r="H5570" s="175"/>
      <c r="I5570" s="34">
        <v>4</v>
      </c>
      <c r="J5570" s="26"/>
    </row>
    <row r="5571" spans="1:10">
      <c r="A5571" s="212">
        <v>3235</v>
      </c>
      <c r="B5571" s="216" t="s">
        <v>68</v>
      </c>
      <c r="C5571" s="29">
        <v>7092</v>
      </c>
      <c r="D5571" s="175">
        <v>7092</v>
      </c>
      <c r="F5571" s="175"/>
      <c r="G5571" s="175"/>
      <c r="H5571" s="175"/>
      <c r="I5571" s="34">
        <v>4</v>
      </c>
      <c r="J5571" s="26"/>
    </row>
    <row r="5572" spans="1:10">
      <c r="A5572" s="212">
        <v>3237</v>
      </c>
      <c r="B5572" s="216" t="s">
        <v>20</v>
      </c>
      <c r="C5572" s="29"/>
      <c r="D5572" s="175">
        <v>0</v>
      </c>
      <c r="F5572" s="175"/>
      <c r="G5572" s="175"/>
      <c r="H5572" s="175"/>
      <c r="I5572" s="34">
        <v>4</v>
      </c>
      <c r="J5572" s="26"/>
    </row>
    <row r="5573" spans="1:10">
      <c r="A5573" s="212">
        <v>3238</v>
      </c>
      <c r="B5573" s="216" t="s">
        <v>51</v>
      </c>
      <c r="C5573" s="29">
        <v>14184</v>
      </c>
      <c r="D5573" s="175">
        <v>14184</v>
      </c>
      <c r="F5573" s="175"/>
      <c r="G5573" s="175"/>
      <c r="H5573" s="175"/>
      <c r="I5573" s="34">
        <v>4</v>
      </c>
      <c r="J5573" s="26"/>
    </row>
    <row r="5574" spans="1:10" ht="28.5">
      <c r="A5574" s="208">
        <v>42</v>
      </c>
      <c r="B5574" s="209" t="s">
        <v>30</v>
      </c>
      <c r="C5574" s="182">
        <f t="shared" ref="C5574" si="5419">SUM(C5575+C5577+C5583+C5585)</f>
        <v>136106</v>
      </c>
      <c r="D5574" s="32">
        <v>127831</v>
      </c>
      <c r="F5574" s="32">
        <f t="shared" ref="F5574:G5574" si="5420">SUM(F5575+F5577+F5583+F5585)</f>
        <v>0</v>
      </c>
      <c r="G5574" s="32">
        <f t="shared" si="5420"/>
        <v>0</v>
      </c>
      <c r="H5574" s="32">
        <f t="shared" ref="H5574" si="5421">SUM(H5575+H5577+H5583+H5585)</f>
        <v>0</v>
      </c>
      <c r="I5574" s="34">
        <v>2</v>
      </c>
      <c r="J5574" s="26"/>
    </row>
    <row r="5575" spans="1:10">
      <c r="A5575" s="210">
        <v>421</v>
      </c>
      <c r="B5575" s="211" t="s">
        <v>96</v>
      </c>
      <c r="C5575" s="30">
        <f t="shared" ref="C5575" si="5422">SUM(C5576)</f>
        <v>35459</v>
      </c>
      <c r="D5575" s="30">
        <v>35459</v>
      </c>
      <c r="F5575" s="30">
        <f t="shared" ref="F5575:H5575" si="5423">SUM(F5576)</f>
        <v>0</v>
      </c>
      <c r="G5575" s="30">
        <f t="shared" si="5423"/>
        <v>0</v>
      </c>
      <c r="H5575" s="30">
        <f t="shared" si="5423"/>
        <v>0</v>
      </c>
      <c r="I5575" s="34">
        <v>3</v>
      </c>
      <c r="J5575" s="26"/>
    </row>
    <row r="5576" spans="1:10">
      <c r="A5576" s="212">
        <v>4212</v>
      </c>
      <c r="B5576" s="216" t="s">
        <v>97</v>
      </c>
      <c r="C5576" s="29">
        <v>35459</v>
      </c>
      <c r="D5576" s="175">
        <v>35459</v>
      </c>
      <c r="F5576" s="175"/>
      <c r="G5576" s="175"/>
      <c r="H5576" s="175"/>
      <c r="I5576" s="34">
        <v>4</v>
      </c>
      <c r="J5576" s="26"/>
    </row>
    <row r="5577" spans="1:10">
      <c r="A5577" s="210">
        <v>422</v>
      </c>
      <c r="B5577" s="211" t="s">
        <v>57</v>
      </c>
      <c r="C5577" s="30">
        <f t="shared" ref="C5577" si="5424">SUM(C5578:C5582)</f>
        <v>78661</v>
      </c>
      <c r="D5577" s="30">
        <v>91661</v>
      </c>
      <c r="F5577" s="30">
        <f t="shared" ref="F5577:G5577" si="5425">SUM(F5578:F5582)</f>
        <v>0</v>
      </c>
      <c r="G5577" s="30">
        <f t="shared" si="5425"/>
        <v>0</v>
      </c>
      <c r="H5577" s="30">
        <f t="shared" ref="H5577" si="5426">SUM(H5578:H5582)</f>
        <v>0</v>
      </c>
      <c r="I5577" s="34">
        <v>3</v>
      </c>
      <c r="J5577" s="26"/>
    </row>
    <row r="5578" spans="1:10">
      <c r="A5578" s="212">
        <v>4221</v>
      </c>
      <c r="B5578" s="216" t="s">
        <v>65</v>
      </c>
      <c r="C5578" s="29">
        <v>14186</v>
      </c>
      <c r="D5578" s="175">
        <v>24186</v>
      </c>
      <c r="F5578" s="175"/>
      <c r="G5578" s="175"/>
      <c r="H5578" s="175"/>
      <c r="I5578" s="34">
        <v>4</v>
      </c>
      <c r="J5578" s="26"/>
    </row>
    <row r="5579" spans="1:10">
      <c r="A5579" s="212">
        <v>4222</v>
      </c>
      <c r="B5579" s="216" t="s">
        <v>73</v>
      </c>
      <c r="C5579" s="29">
        <v>0</v>
      </c>
      <c r="D5579" s="175">
        <v>0</v>
      </c>
      <c r="F5579" s="175"/>
      <c r="G5579" s="175"/>
      <c r="H5579" s="175"/>
      <c r="I5579" s="34">
        <v>4</v>
      </c>
      <c r="J5579" s="26"/>
    </row>
    <row r="5580" spans="1:10">
      <c r="A5580" s="212">
        <v>4223</v>
      </c>
      <c r="B5580" s="216" t="s">
        <v>86</v>
      </c>
      <c r="C5580" s="29">
        <v>7092</v>
      </c>
      <c r="D5580" s="175">
        <v>10092</v>
      </c>
      <c r="F5580" s="175"/>
      <c r="G5580" s="175"/>
      <c r="H5580" s="175"/>
      <c r="I5580" s="34">
        <v>4</v>
      </c>
      <c r="J5580" s="26"/>
    </row>
    <row r="5581" spans="1:10">
      <c r="A5581" s="212">
        <v>4224</v>
      </c>
      <c r="B5581" s="216" t="s">
        <v>58</v>
      </c>
      <c r="C5581" s="29">
        <v>43915</v>
      </c>
      <c r="D5581" s="175">
        <v>43915</v>
      </c>
      <c r="F5581" s="175"/>
      <c r="G5581" s="175"/>
      <c r="H5581" s="175"/>
      <c r="I5581" s="34">
        <v>4</v>
      </c>
      <c r="J5581" s="26"/>
    </row>
    <row r="5582" spans="1:10">
      <c r="A5582" s="212">
        <v>4227</v>
      </c>
      <c r="B5582" s="216" t="s">
        <v>88</v>
      </c>
      <c r="C5582" s="29">
        <v>13468</v>
      </c>
      <c r="D5582" s="175">
        <v>13468</v>
      </c>
      <c r="F5582" s="175"/>
      <c r="G5582" s="175"/>
      <c r="H5582" s="175"/>
      <c r="I5582" s="34">
        <v>4</v>
      </c>
      <c r="J5582" s="26"/>
    </row>
    <row r="5583" spans="1:10">
      <c r="A5583" s="210">
        <v>423</v>
      </c>
      <c r="B5583" s="211" t="s">
        <v>98</v>
      </c>
      <c r="C5583" s="30">
        <f t="shared" ref="C5583" si="5427">SUM(C5584)</f>
        <v>21275</v>
      </c>
      <c r="D5583" s="30">
        <v>0</v>
      </c>
      <c r="F5583" s="30">
        <f t="shared" ref="F5583:H5583" si="5428">SUM(F5584)</f>
        <v>0</v>
      </c>
      <c r="G5583" s="30">
        <f t="shared" si="5428"/>
        <v>0</v>
      </c>
      <c r="H5583" s="30">
        <f t="shared" si="5428"/>
        <v>0</v>
      </c>
      <c r="I5583" s="34">
        <v>3</v>
      </c>
      <c r="J5583" s="26"/>
    </row>
    <row r="5584" spans="1:10">
      <c r="A5584" s="212">
        <v>4231</v>
      </c>
      <c r="B5584" s="216" t="s">
        <v>106</v>
      </c>
      <c r="C5584" s="29">
        <v>21275</v>
      </c>
      <c r="D5584" s="175">
        <v>0</v>
      </c>
      <c r="F5584" s="175"/>
      <c r="G5584" s="175"/>
      <c r="H5584" s="175"/>
      <c r="I5584" s="34">
        <v>4</v>
      </c>
      <c r="J5584" s="26"/>
    </row>
    <row r="5585" spans="1:10" ht="28.5">
      <c r="A5585" s="210">
        <v>424</v>
      </c>
      <c r="B5585" s="211" t="s">
        <v>138</v>
      </c>
      <c r="C5585" s="30">
        <f t="shared" ref="C5585" si="5429">SUM(C5586)</f>
        <v>711</v>
      </c>
      <c r="D5585" s="30">
        <v>711</v>
      </c>
      <c r="F5585" s="30">
        <f t="shared" ref="F5585:H5585" si="5430">SUM(F5586)</f>
        <v>0</v>
      </c>
      <c r="G5585" s="30">
        <f t="shared" si="5430"/>
        <v>0</v>
      </c>
      <c r="H5585" s="30">
        <f t="shared" si="5430"/>
        <v>0</v>
      </c>
      <c r="I5585" s="34">
        <v>3</v>
      </c>
      <c r="J5585" s="26"/>
    </row>
    <row r="5586" spans="1:10">
      <c r="A5586" s="212">
        <v>4241</v>
      </c>
      <c r="B5586" s="216" t="s">
        <v>139</v>
      </c>
      <c r="C5586" s="29">
        <v>711</v>
      </c>
      <c r="D5586" s="175">
        <v>711</v>
      </c>
      <c r="F5586" s="175"/>
      <c r="G5586" s="175"/>
      <c r="H5586" s="175"/>
      <c r="I5586" s="34">
        <v>4</v>
      </c>
      <c r="J5586" s="26"/>
    </row>
    <row r="5587" spans="1:10" ht="28.5">
      <c r="A5587" s="208">
        <v>45</v>
      </c>
      <c r="B5587" s="209" t="s">
        <v>74</v>
      </c>
      <c r="C5587" s="182">
        <f t="shared" ref="C5587:C5588" si="5431">SUM(C5588)</f>
        <v>264151</v>
      </c>
      <c r="D5587" s="32">
        <v>114151</v>
      </c>
      <c r="F5587" s="32">
        <f t="shared" ref="F5587:H5588" si="5432">SUM(F5588)</f>
        <v>0</v>
      </c>
      <c r="G5587" s="32">
        <f t="shared" si="5432"/>
        <v>0</v>
      </c>
      <c r="H5587" s="32">
        <f t="shared" si="5432"/>
        <v>0</v>
      </c>
      <c r="I5587" s="34">
        <v>2</v>
      </c>
      <c r="J5587" s="26"/>
    </row>
    <row r="5588" spans="1:10">
      <c r="A5588" s="210">
        <v>451</v>
      </c>
      <c r="B5588" s="211" t="s">
        <v>75</v>
      </c>
      <c r="C5588" s="30">
        <f t="shared" si="5431"/>
        <v>264151</v>
      </c>
      <c r="D5588" s="30">
        <v>114151</v>
      </c>
      <c r="F5588" s="30">
        <f t="shared" si="5432"/>
        <v>0</v>
      </c>
      <c r="G5588" s="30">
        <f t="shared" si="5432"/>
        <v>0</v>
      </c>
      <c r="H5588" s="30">
        <f t="shared" si="5432"/>
        <v>0</v>
      </c>
      <c r="I5588" s="34">
        <v>3</v>
      </c>
      <c r="J5588" s="26"/>
    </row>
    <row r="5589" spans="1:10">
      <c r="A5589" s="212">
        <v>4511</v>
      </c>
      <c r="B5589" s="216" t="s">
        <v>75</v>
      </c>
      <c r="C5589" s="29">
        <v>264151</v>
      </c>
      <c r="D5589" s="175">
        <v>114151</v>
      </c>
      <c r="F5589" s="175"/>
      <c r="G5589" s="175"/>
      <c r="H5589" s="175"/>
      <c r="I5589" s="34">
        <v>4</v>
      </c>
      <c r="J5589" s="26"/>
    </row>
    <row r="5590" spans="1:10" ht="28.5">
      <c r="A5590" s="206">
        <v>71</v>
      </c>
      <c r="B5590" s="207" t="s">
        <v>349</v>
      </c>
      <c r="C5590" s="31">
        <f t="shared" ref="C5590:C5592" si="5433">SUM(C5591)</f>
        <v>369</v>
      </c>
      <c r="D5590" s="31">
        <v>369</v>
      </c>
      <c r="F5590" s="31">
        <f t="shared" ref="F5590:H5592" si="5434">SUM(F5591)</f>
        <v>0</v>
      </c>
      <c r="G5590" s="31">
        <f t="shared" si="5434"/>
        <v>0</v>
      </c>
      <c r="H5590" s="31">
        <f t="shared" si="5434"/>
        <v>0</v>
      </c>
      <c r="I5590" s="34" t="s">
        <v>145</v>
      </c>
      <c r="J5590" s="26"/>
    </row>
    <row r="5591" spans="1:10">
      <c r="A5591" s="208">
        <v>32</v>
      </c>
      <c r="B5591" s="209" t="s">
        <v>16</v>
      </c>
      <c r="C5591" s="182">
        <f t="shared" si="5433"/>
        <v>369</v>
      </c>
      <c r="D5591" s="32">
        <v>369</v>
      </c>
      <c r="F5591" s="32">
        <f t="shared" si="5434"/>
        <v>0</v>
      </c>
      <c r="G5591" s="32">
        <f t="shared" si="5434"/>
        <v>0</v>
      </c>
      <c r="H5591" s="32">
        <f t="shared" si="5434"/>
        <v>0</v>
      </c>
      <c r="I5591" s="34">
        <v>2</v>
      </c>
      <c r="J5591" s="26"/>
    </row>
    <row r="5592" spans="1:10">
      <c r="A5592" s="210">
        <v>322</v>
      </c>
      <c r="B5592" s="211" t="s">
        <v>42</v>
      </c>
      <c r="C5592" s="30">
        <f t="shared" si="5433"/>
        <v>369</v>
      </c>
      <c r="D5592" s="30">
        <v>369</v>
      </c>
      <c r="F5592" s="30">
        <f t="shared" si="5434"/>
        <v>0</v>
      </c>
      <c r="G5592" s="30">
        <f t="shared" si="5434"/>
        <v>0</v>
      </c>
      <c r="H5592" s="30">
        <f t="shared" si="5434"/>
        <v>0</v>
      </c>
      <c r="I5592" s="34">
        <v>3</v>
      </c>
      <c r="J5592" s="26"/>
    </row>
    <row r="5593" spans="1:10">
      <c r="A5593" s="212">
        <v>3221</v>
      </c>
      <c r="B5593" s="216" t="s">
        <v>43</v>
      </c>
      <c r="C5593" s="29">
        <v>369</v>
      </c>
      <c r="D5593" s="175">
        <v>369</v>
      </c>
      <c r="F5593" s="175"/>
      <c r="G5593" s="175"/>
      <c r="H5593" s="175"/>
      <c r="I5593" s="34">
        <v>4</v>
      </c>
      <c r="J5593" s="26"/>
    </row>
    <row r="5594" spans="1:10">
      <c r="A5594" s="203" t="s">
        <v>323</v>
      </c>
      <c r="B5594" s="204" t="s">
        <v>324</v>
      </c>
      <c r="C5594" s="205">
        <f t="shared" ref="C5594:C5597" si="5435">SUM(C5595)</f>
        <v>0</v>
      </c>
      <c r="D5594" s="205">
        <v>0</v>
      </c>
      <c r="F5594" s="205">
        <f t="shared" ref="F5594:H5597" si="5436">SUM(F5595)</f>
        <v>0</v>
      </c>
      <c r="G5594" s="205">
        <f t="shared" si="5436"/>
        <v>0</v>
      </c>
      <c r="H5594" s="205">
        <f t="shared" si="5436"/>
        <v>0</v>
      </c>
      <c r="I5594" s="34" t="s">
        <v>8</v>
      </c>
      <c r="J5594" s="26"/>
    </row>
    <row r="5595" spans="1:10">
      <c r="A5595" s="206">
        <v>52</v>
      </c>
      <c r="B5595" s="207" t="s">
        <v>52</v>
      </c>
      <c r="C5595" s="31">
        <f t="shared" si="5435"/>
        <v>0</v>
      </c>
      <c r="D5595" s="31">
        <v>0</v>
      </c>
      <c r="F5595" s="31">
        <f t="shared" si="5436"/>
        <v>0</v>
      </c>
      <c r="G5595" s="31">
        <f t="shared" si="5436"/>
        <v>0</v>
      </c>
      <c r="H5595" s="31">
        <f t="shared" si="5436"/>
        <v>0</v>
      </c>
      <c r="I5595" s="34" t="s">
        <v>53</v>
      </c>
      <c r="J5595" s="26"/>
    </row>
    <row r="5596" spans="1:10">
      <c r="A5596" s="208">
        <v>32</v>
      </c>
      <c r="B5596" s="209" t="s">
        <v>16</v>
      </c>
      <c r="C5596" s="182">
        <f t="shared" si="5435"/>
        <v>0</v>
      </c>
      <c r="D5596" s="32">
        <v>0</v>
      </c>
      <c r="F5596" s="32">
        <f t="shared" si="5436"/>
        <v>0</v>
      </c>
      <c r="G5596" s="32">
        <f t="shared" si="5436"/>
        <v>0</v>
      </c>
      <c r="H5596" s="32">
        <f t="shared" si="5436"/>
        <v>0</v>
      </c>
      <c r="I5596" s="34">
        <v>2</v>
      </c>
      <c r="J5596" s="26"/>
    </row>
    <row r="5597" spans="1:10">
      <c r="A5597" s="210">
        <v>322</v>
      </c>
      <c r="B5597" s="211" t="s">
        <v>42</v>
      </c>
      <c r="C5597" s="30">
        <f t="shared" si="5435"/>
        <v>0</v>
      </c>
      <c r="D5597" s="30">
        <v>0</v>
      </c>
      <c r="F5597" s="30">
        <f t="shared" si="5436"/>
        <v>0</v>
      </c>
      <c r="G5597" s="30">
        <f t="shared" si="5436"/>
        <v>0</v>
      </c>
      <c r="H5597" s="30">
        <f t="shared" si="5436"/>
        <v>0</v>
      </c>
      <c r="I5597" s="34">
        <v>3</v>
      </c>
      <c r="J5597" s="26"/>
    </row>
    <row r="5598" spans="1:10">
      <c r="A5598" s="212">
        <v>3222</v>
      </c>
      <c r="B5598" s="216" t="s">
        <v>91</v>
      </c>
      <c r="C5598" s="29"/>
      <c r="D5598" s="175">
        <v>0</v>
      </c>
      <c r="F5598" s="175"/>
      <c r="G5598" s="175"/>
      <c r="H5598" s="175"/>
      <c r="I5598" s="34">
        <v>4</v>
      </c>
      <c r="J5598" s="26"/>
    </row>
    <row r="5599" spans="1:10">
      <c r="A5599" s="430">
        <v>26635</v>
      </c>
      <c r="B5599" s="431" t="s">
        <v>327</v>
      </c>
      <c r="C5599" s="198">
        <f>SUM(C5600+C5660)</f>
        <v>13853676</v>
      </c>
      <c r="D5599" s="198">
        <v>13823816</v>
      </c>
      <c r="F5599" s="198">
        <f>SUM(F5600+F5660)</f>
        <v>0</v>
      </c>
      <c r="G5599" s="198">
        <f>SUM(G5600+G5660)</f>
        <v>0</v>
      </c>
      <c r="H5599" s="198">
        <f>SUM(H5600+H5660)</f>
        <v>0</v>
      </c>
      <c r="I5599" s="432" t="s">
        <v>5</v>
      </c>
    </row>
    <row r="5600" spans="1:10" ht="28.5">
      <c r="A5600" s="200">
        <v>3602</v>
      </c>
      <c r="B5600" s="201" t="s">
        <v>82</v>
      </c>
      <c r="C5600" s="202">
        <f>SUM(C5601+C5619)</f>
        <v>600000</v>
      </c>
      <c r="D5600" s="202">
        <v>600000</v>
      </c>
      <c r="F5600" s="202">
        <f>SUM(F5601+F5619)</f>
        <v>0</v>
      </c>
      <c r="G5600" s="202">
        <f>SUM(G5601+G5619)</f>
        <v>0</v>
      </c>
      <c r="H5600" s="202">
        <f>SUM(H5601+H5619)</f>
        <v>0</v>
      </c>
      <c r="I5600" s="34" t="s">
        <v>7</v>
      </c>
    </row>
    <row r="5601" spans="1:9" ht="28.5">
      <c r="A5601" s="203" t="s">
        <v>473</v>
      </c>
      <c r="B5601" s="204" t="s">
        <v>328</v>
      </c>
      <c r="C5601" s="205">
        <f>SUM(C5602+C5615)</f>
        <v>600000</v>
      </c>
      <c r="D5601" s="205">
        <v>600000</v>
      </c>
      <c r="F5601" s="205">
        <f>SUM(F5602+F5615)</f>
        <v>0</v>
      </c>
      <c r="G5601" s="205">
        <f>SUM(G5602+G5615)</f>
        <v>0</v>
      </c>
      <c r="H5601" s="205">
        <f>SUM(H5602+H5615)</f>
        <v>0</v>
      </c>
      <c r="I5601" s="34" t="s">
        <v>8</v>
      </c>
    </row>
    <row r="5602" spans="1:9">
      <c r="A5602" s="206">
        <v>11</v>
      </c>
      <c r="B5602" s="207" t="s">
        <v>14</v>
      </c>
      <c r="C5602" s="31">
        <f>SUM(C5603+C5610+C5608)</f>
        <v>600000</v>
      </c>
      <c r="D5602" s="31">
        <v>600000</v>
      </c>
      <c r="F5602" s="31">
        <f>F5603+F5610</f>
        <v>0</v>
      </c>
      <c r="G5602" s="31">
        <f>G5603+G5610</f>
        <v>0</v>
      </c>
      <c r="H5602" s="31">
        <f>H5603+H5610</f>
        <v>0</v>
      </c>
      <c r="I5602" s="34" t="s">
        <v>15</v>
      </c>
    </row>
    <row r="5603" spans="1:9" ht="28.5">
      <c r="A5603" s="208">
        <v>42</v>
      </c>
      <c r="B5603" s="209" t="s">
        <v>30</v>
      </c>
      <c r="C5603" s="182">
        <f t="shared" ref="C5603" si="5437">SUM(C5604)</f>
        <v>515000</v>
      </c>
      <c r="D5603" s="32">
        <v>525000</v>
      </c>
      <c r="F5603" s="32">
        <f>SUM(F5604)+F5608</f>
        <v>0</v>
      </c>
      <c r="G5603" s="32">
        <f>SUM(G5604)+G5608</f>
        <v>0</v>
      </c>
      <c r="H5603" s="32">
        <f>SUM(H5604)+H5608</f>
        <v>0</v>
      </c>
      <c r="I5603" s="34">
        <v>2</v>
      </c>
    </row>
    <row r="5604" spans="1:9" ht="16.5" customHeight="1">
      <c r="A5604" s="210">
        <v>422</v>
      </c>
      <c r="B5604" s="211" t="s">
        <v>57</v>
      </c>
      <c r="C5604" s="30">
        <f>SUM(C5605:C5607)</f>
        <v>515000</v>
      </c>
      <c r="D5604" s="30">
        <v>480755</v>
      </c>
      <c r="F5604" s="30">
        <f>SUM(F5605:F5607)</f>
        <v>0</v>
      </c>
      <c r="G5604" s="30">
        <f>SUM(G5605:G5607)</f>
        <v>0</v>
      </c>
      <c r="H5604" s="30">
        <f>SUM(H5605:H5607)</f>
        <v>0</v>
      </c>
      <c r="I5604" s="34">
        <v>3</v>
      </c>
    </row>
    <row r="5605" spans="1:9">
      <c r="A5605" s="212">
        <v>4221</v>
      </c>
      <c r="B5605" s="216" t="s">
        <v>65</v>
      </c>
      <c r="C5605" s="29">
        <v>35000</v>
      </c>
      <c r="D5605" s="175">
        <v>35000</v>
      </c>
      <c r="F5605" s="175"/>
      <c r="G5605" s="175"/>
      <c r="H5605" s="175"/>
      <c r="I5605" s="34">
        <v>4</v>
      </c>
    </row>
    <row r="5606" spans="1:9">
      <c r="A5606" s="212">
        <v>4223</v>
      </c>
      <c r="B5606" s="216" t="s">
        <v>86</v>
      </c>
      <c r="C5606" s="29">
        <v>30000</v>
      </c>
      <c r="D5606" s="175">
        <v>10598</v>
      </c>
      <c r="F5606" s="772"/>
      <c r="G5606" s="772"/>
      <c r="H5606" s="772"/>
      <c r="I5606" s="34">
        <v>4</v>
      </c>
    </row>
    <row r="5607" spans="1:9">
      <c r="A5607" s="212">
        <v>4224</v>
      </c>
      <c r="B5607" s="216" t="s">
        <v>58</v>
      </c>
      <c r="C5607" s="29">
        <v>450000</v>
      </c>
      <c r="D5607" s="175">
        <v>435157</v>
      </c>
      <c r="F5607" s="772"/>
      <c r="G5607" s="772"/>
      <c r="H5607" s="772"/>
      <c r="I5607" s="34">
        <v>4</v>
      </c>
    </row>
    <row r="5608" spans="1:9">
      <c r="A5608" s="433">
        <v>426</v>
      </c>
      <c r="B5608" s="434" t="s">
        <v>31</v>
      </c>
      <c r="C5608" s="272">
        <f>C5609</f>
        <v>10000</v>
      </c>
      <c r="D5608" s="28">
        <v>44245</v>
      </c>
      <c r="F5608" s="28">
        <f>F5609</f>
        <v>0</v>
      </c>
      <c r="G5608" s="28">
        <f>G5609</f>
        <v>0</v>
      </c>
      <c r="H5608" s="28">
        <f>H5609</f>
        <v>0</v>
      </c>
      <c r="I5608" s="34">
        <v>3</v>
      </c>
    </row>
    <row r="5609" spans="1:9">
      <c r="A5609" s="371">
        <v>4262</v>
      </c>
      <c r="B5609" s="372" t="s">
        <v>32</v>
      </c>
      <c r="C5609" s="29">
        <v>10000</v>
      </c>
      <c r="D5609" s="175">
        <v>44245</v>
      </c>
      <c r="F5609" s="175"/>
      <c r="G5609" s="175"/>
      <c r="H5609" s="175"/>
      <c r="I5609" s="34">
        <v>4</v>
      </c>
    </row>
    <row r="5610" spans="1:9" ht="28.5">
      <c r="A5610" s="208">
        <v>45</v>
      </c>
      <c r="B5610" s="209" t="s">
        <v>74</v>
      </c>
      <c r="C5610" s="182">
        <f>SUM(C5611+C5613)</f>
        <v>75000</v>
      </c>
      <c r="D5610" s="32">
        <v>75000</v>
      </c>
      <c r="F5610" s="32">
        <f>SUM(F5611+F5613)</f>
        <v>0</v>
      </c>
      <c r="G5610" s="32">
        <f>SUM(G5611+G5613)</f>
        <v>0</v>
      </c>
      <c r="H5610" s="32">
        <f>SUM(H5611+H5613)</f>
        <v>0</v>
      </c>
      <c r="I5610" s="34">
        <v>2</v>
      </c>
    </row>
    <row r="5611" spans="1:9">
      <c r="A5611" s="210">
        <v>451</v>
      </c>
      <c r="B5611" s="211" t="s">
        <v>75</v>
      </c>
      <c r="C5611" s="30">
        <f t="shared" ref="C5611" si="5438">SUM(C5612)</f>
        <v>62000</v>
      </c>
      <c r="D5611" s="30">
        <v>75000</v>
      </c>
      <c r="F5611" s="30">
        <f t="shared" ref="F5611:H5611" si="5439">SUM(F5612)</f>
        <v>0</v>
      </c>
      <c r="G5611" s="30">
        <f t="shared" si="5439"/>
        <v>0</v>
      </c>
      <c r="H5611" s="30">
        <f t="shared" si="5439"/>
        <v>0</v>
      </c>
      <c r="I5611" s="34">
        <v>3</v>
      </c>
    </row>
    <row r="5612" spans="1:9">
      <c r="A5612" s="212">
        <v>4511</v>
      </c>
      <c r="B5612" s="216" t="s">
        <v>75</v>
      </c>
      <c r="C5612" s="29">
        <v>62000</v>
      </c>
      <c r="D5612" s="175">
        <v>75000</v>
      </c>
      <c r="F5612" s="175"/>
      <c r="G5612" s="175"/>
      <c r="H5612" s="175"/>
      <c r="I5612" s="34">
        <v>4</v>
      </c>
    </row>
    <row r="5613" spans="1:9">
      <c r="A5613" s="433">
        <v>452</v>
      </c>
      <c r="B5613" s="434" t="s">
        <v>89</v>
      </c>
      <c r="C5613" s="30">
        <f>C5614</f>
        <v>13000</v>
      </c>
      <c r="D5613" s="30">
        <v>0</v>
      </c>
      <c r="F5613" s="30">
        <f>F5614</f>
        <v>0</v>
      </c>
      <c r="G5613" s="30">
        <f>G5614</f>
        <v>0</v>
      </c>
      <c r="H5613" s="30">
        <f>H5614</f>
        <v>0</v>
      </c>
      <c r="I5613" s="34">
        <v>3</v>
      </c>
    </row>
    <row r="5614" spans="1:9">
      <c r="A5614" s="371">
        <v>4521</v>
      </c>
      <c r="B5614" s="435" t="s">
        <v>89</v>
      </c>
      <c r="C5614" s="29">
        <v>13000</v>
      </c>
      <c r="D5614" s="175">
        <v>0</v>
      </c>
      <c r="F5614" s="772"/>
      <c r="G5614" s="772"/>
      <c r="H5614" s="772"/>
      <c r="I5614" s="34">
        <v>4</v>
      </c>
    </row>
    <row r="5615" spans="1:9">
      <c r="A5615" s="206">
        <v>52</v>
      </c>
      <c r="B5615" s="207" t="s">
        <v>319</v>
      </c>
      <c r="C5615" s="31">
        <f t="shared" ref="C5615:C5617" si="5440">C5616</f>
        <v>0</v>
      </c>
      <c r="D5615" s="31">
        <v>0</v>
      </c>
      <c r="F5615" s="31">
        <f t="shared" ref="F5615:H5617" si="5441">F5616</f>
        <v>0</v>
      </c>
      <c r="G5615" s="31">
        <f t="shared" si="5441"/>
        <v>0</v>
      </c>
      <c r="H5615" s="31">
        <f t="shared" si="5441"/>
        <v>0</v>
      </c>
      <c r="I5615" s="34" t="s">
        <v>53</v>
      </c>
    </row>
    <row r="5616" spans="1:9" ht="28.5">
      <c r="A5616" s="208">
        <v>45</v>
      </c>
      <c r="B5616" s="209" t="s">
        <v>74</v>
      </c>
      <c r="C5616" s="182">
        <f t="shared" si="5440"/>
        <v>0</v>
      </c>
      <c r="D5616" s="32">
        <v>0</v>
      </c>
      <c r="F5616" s="32">
        <f t="shared" si="5441"/>
        <v>0</v>
      </c>
      <c r="G5616" s="32">
        <f t="shared" si="5441"/>
        <v>0</v>
      </c>
      <c r="H5616" s="32">
        <f t="shared" si="5441"/>
        <v>0</v>
      </c>
      <c r="I5616" s="34">
        <v>2</v>
      </c>
    </row>
    <row r="5617" spans="1:9">
      <c r="A5617" s="210">
        <v>451</v>
      </c>
      <c r="B5617" s="211" t="s">
        <v>75</v>
      </c>
      <c r="C5617" s="30">
        <f t="shared" si="5440"/>
        <v>0</v>
      </c>
      <c r="D5617" s="30">
        <v>0</v>
      </c>
      <c r="F5617" s="30">
        <f t="shared" si="5441"/>
        <v>0</v>
      </c>
      <c r="G5617" s="30">
        <f t="shared" si="5441"/>
        <v>0</v>
      </c>
      <c r="H5617" s="30">
        <f t="shared" si="5441"/>
        <v>0</v>
      </c>
      <c r="I5617" s="34">
        <v>3</v>
      </c>
    </row>
    <row r="5618" spans="1:9">
      <c r="A5618" s="212">
        <v>4511</v>
      </c>
      <c r="B5618" s="216" t="s">
        <v>75</v>
      </c>
      <c r="C5618" s="29"/>
      <c r="D5618" s="175">
        <v>0</v>
      </c>
      <c r="F5618" s="175"/>
      <c r="G5618" s="175"/>
      <c r="H5618" s="175"/>
      <c r="I5618" s="34">
        <v>4</v>
      </c>
    </row>
    <row r="5619" spans="1:9" ht="28.5">
      <c r="A5619" s="203" t="s">
        <v>329</v>
      </c>
      <c r="B5619" s="204" t="s">
        <v>176</v>
      </c>
      <c r="C5619" s="205">
        <f t="shared" ref="C5619" si="5442">SUM(C5620+C5640)</f>
        <v>0</v>
      </c>
      <c r="D5619" s="205">
        <v>0</v>
      </c>
      <c r="F5619" s="205">
        <f t="shared" ref="F5619:G5619" si="5443">SUM(F5620+F5640)</f>
        <v>0</v>
      </c>
      <c r="G5619" s="205">
        <f t="shared" si="5443"/>
        <v>0</v>
      </c>
      <c r="H5619" s="205">
        <f t="shared" ref="H5619" si="5444">SUM(H5620+H5640)</f>
        <v>0</v>
      </c>
      <c r="I5619" s="34" t="s">
        <v>8</v>
      </c>
    </row>
    <row r="5620" spans="1:9">
      <c r="A5620" s="206">
        <v>12</v>
      </c>
      <c r="B5620" s="207" t="s">
        <v>61</v>
      </c>
      <c r="C5620" s="31">
        <f t="shared" ref="C5620" si="5445">SUM(C5621+C5626+C5635)</f>
        <v>0</v>
      </c>
      <c r="D5620" s="31">
        <v>0</v>
      </c>
      <c r="F5620" s="31">
        <f t="shared" ref="F5620:G5620" si="5446">SUM(F5621+F5626+F5635)</f>
        <v>0</v>
      </c>
      <c r="G5620" s="31">
        <f t="shared" si="5446"/>
        <v>0</v>
      </c>
      <c r="H5620" s="31">
        <f t="shared" ref="H5620" si="5447">SUM(H5621+H5626+H5635)</f>
        <v>0</v>
      </c>
      <c r="I5620" s="34" t="s">
        <v>62</v>
      </c>
    </row>
    <row r="5621" spans="1:9">
      <c r="A5621" s="208">
        <v>31</v>
      </c>
      <c r="B5621" s="209" t="s">
        <v>44</v>
      </c>
      <c r="C5621" s="182">
        <f t="shared" ref="C5621" si="5448">SUM(C5622+C5624)</f>
        <v>0</v>
      </c>
      <c r="D5621" s="32">
        <v>0</v>
      </c>
      <c r="F5621" s="32">
        <f t="shared" ref="F5621:G5621" si="5449">SUM(F5622+F5624)</f>
        <v>0</v>
      </c>
      <c r="G5621" s="32">
        <f t="shared" si="5449"/>
        <v>0</v>
      </c>
      <c r="H5621" s="32">
        <f t="shared" ref="H5621" si="5450">SUM(H5622+H5624)</f>
        <v>0</v>
      </c>
      <c r="I5621" s="34">
        <v>2</v>
      </c>
    </row>
    <row r="5622" spans="1:9">
      <c r="A5622" s="210">
        <v>311</v>
      </c>
      <c r="B5622" s="211" t="s">
        <v>45</v>
      </c>
      <c r="C5622" s="30">
        <f t="shared" ref="C5622" si="5451">SUM(C5623)</f>
        <v>0</v>
      </c>
      <c r="D5622" s="30">
        <v>0</v>
      </c>
      <c r="F5622" s="30">
        <f t="shared" ref="F5622:H5622" si="5452">SUM(F5623)</f>
        <v>0</v>
      </c>
      <c r="G5622" s="30">
        <f t="shared" si="5452"/>
        <v>0</v>
      </c>
      <c r="H5622" s="30">
        <f t="shared" si="5452"/>
        <v>0</v>
      </c>
      <c r="I5622" s="34">
        <v>3</v>
      </c>
    </row>
    <row r="5623" spans="1:9">
      <c r="A5623" s="212">
        <v>3111</v>
      </c>
      <c r="B5623" s="216" t="s">
        <v>46</v>
      </c>
      <c r="C5623" s="29"/>
      <c r="D5623" s="175">
        <v>0</v>
      </c>
      <c r="F5623" s="175"/>
      <c r="G5623" s="175"/>
      <c r="H5623" s="175"/>
      <c r="I5623" s="34">
        <v>4</v>
      </c>
    </row>
    <row r="5624" spans="1:9">
      <c r="A5624" s="210">
        <v>313</v>
      </c>
      <c r="B5624" s="211" t="s">
        <v>48</v>
      </c>
      <c r="C5624" s="30">
        <f t="shared" ref="C5624" si="5453">SUM(C5625)</f>
        <v>0</v>
      </c>
      <c r="D5624" s="30">
        <v>0</v>
      </c>
      <c r="F5624" s="30">
        <f t="shared" ref="F5624:H5624" si="5454">SUM(F5625)</f>
        <v>0</v>
      </c>
      <c r="G5624" s="30">
        <f t="shared" si="5454"/>
        <v>0</v>
      </c>
      <c r="H5624" s="30">
        <f t="shared" si="5454"/>
        <v>0</v>
      </c>
      <c r="I5624" s="34">
        <v>3</v>
      </c>
    </row>
    <row r="5625" spans="1:9">
      <c r="A5625" s="212">
        <v>3132</v>
      </c>
      <c r="B5625" s="216" t="s">
        <v>49</v>
      </c>
      <c r="C5625" s="29"/>
      <c r="D5625" s="175">
        <v>0</v>
      </c>
      <c r="F5625" s="175"/>
      <c r="G5625" s="175"/>
      <c r="H5625" s="175"/>
      <c r="I5625" s="34">
        <v>4</v>
      </c>
    </row>
    <row r="5626" spans="1:9">
      <c r="A5626" s="208">
        <v>32</v>
      </c>
      <c r="B5626" s="209" t="s">
        <v>16</v>
      </c>
      <c r="C5626" s="182">
        <f t="shared" ref="C5626" si="5455">SUM(C5627+C5629+C5633)</f>
        <v>0</v>
      </c>
      <c r="D5626" s="32">
        <v>0</v>
      </c>
      <c r="F5626" s="32">
        <f t="shared" ref="F5626:G5626" si="5456">SUM(F5627+F5629+F5633)</f>
        <v>0</v>
      </c>
      <c r="G5626" s="32">
        <f t="shared" si="5456"/>
        <v>0</v>
      </c>
      <c r="H5626" s="32">
        <f t="shared" ref="H5626" si="5457">SUM(H5627+H5629+H5633)</f>
        <v>0</v>
      </c>
      <c r="I5626" s="34">
        <v>2</v>
      </c>
    </row>
    <row r="5627" spans="1:9">
      <c r="A5627" s="210">
        <v>322</v>
      </c>
      <c r="B5627" s="211" t="s">
        <v>42</v>
      </c>
      <c r="C5627" s="30">
        <f t="shared" ref="C5627" si="5458">SUM(C5628)</f>
        <v>0</v>
      </c>
      <c r="D5627" s="30">
        <v>0</v>
      </c>
      <c r="F5627" s="30">
        <f t="shared" ref="F5627:H5627" si="5459">SUM(F5628)</f>
        <v>0</v>
      </c>
      <c r="G5627" s="30">
        <f t="shared" si="5459"/>
        <v>0</v>
      </c>
      <c r="H5627" s="30">
        <f t="shared" si="5459"/>
        <v>0</v>
      </c>
      <c r="I5627" s="34">
        <v>3</v>
      </c>
    </row>
    <row r="5628" spans="1:9">
      <c r="A5628" s="212">
        <v>3225</v>
      </c>
      <c r="B5628" s="216" t="s">
        <v>92</v>
      </c>
      <c r="C5628" s="29"/>
      <c r="D5628" s="175">
        <v>0</v>
      </c>
      <c r="F5628" s="175"/>
      <c r="G5628" s="175"/>
      <c r="H5628" s="175"/>
      <c r="I5628" s="34">
        <v>4</v>
      </c>
    </row>
    <row r="5629" spans="1:9">
      <c r="A5629" s="210">
        <v>323</v>
      </c>
      <c r="B5629" s="211" t="s">
        <v>17</v>
      </c>
      <c r="C5629" s="30">
        <f t="shared" ref="C5629" si="5460">SUM(C5630:C5632)</f>
        <v>0</v>
      </c>
      <c r="D5629" s="30">
        <v>0</v>
      </c>
      <c r="F5629" s="30">
        <f t="shared" ref="F5629:G5629" si="5461">SUM(F5630:F5632)</f>
        <v>0</v>
      </c>
      <c r="G5629" s="30">
        <f t="shared" si="5461"/>
        <v>0</v>
      </c>
      <c r="H5629" s="30">
        <f t="shared" ref="H5629" si="5462">SUM(H5630:H5632)</f>
        <v>0</v>
      </c>
      <c r="I5629" s="34">
        <v>3</v>
      </c>
    </row>
    <row r="5630" spans="1:9">
      <c r="A5630" s="212">
        <v>3233</v>
      </c>
      <c r="B5630" s="216" t="s">
        <v>19</v>
      </c>
      <c r="C5630" s="29"/>
      <c r="D5630" s="175">
        <v>0</v>
      </c>
      <c r="F5630" s="175"/>
      <c r="G5630" s="175"/>
      <c r="H5630" s="175"/>
      <c r="I5630" s="34">
        <v>4</v>
      </c>
    </row>
    <row r="5631" spans="1:9">
      <c r="A5631" s="212">
        <v>3237</v>
      </c>
      <c r="B5631" s="216" t="s">
        <v>20</v>
      </c>
      <c r="C5631" s="29"/>
      <c r="D5631" s="175">
        <v>0</v>
      </c>
      <c r="F5631" s="175"/>
      <c r="G5631" s="175"/>
      <c r="H5631" s="175"/>
      <c r="I5631" s="34">
        <v>4</v>
      </c>
    </row>
    <row r="5632" spans="1:9">
      <c r="A5632" s="212">
        <v>3239</v>
      </c>
      <c r="B5632" s="216" t="s">
        <v>21</v>
      </c>
      <c r="C5632" s="29"/>
      <c r="D5632" s="175">
        <v>0</v>
      </c>
      <c r="F5632" s="175"/>
      <c r="G5632" s="175"/>
      <c r="H5632" s="175"/>
      <c r="I5632" s="34">
        <v>4</v>
      </c>
    </row>
    <row r="5633" spans="1:9">
      <c r="A5633" s="210">
        <v>329</v>
      </c>
      <c r="B5633" s="211" t="s">
        <v>23</v>
      </c>
      <c r="C5633" s="30">
        <f t="shared" ref="C5633" si="5463">SUM(C5634)</f>
        <v>0</v>
      </c>
      <c r="D5633" s="30">
        <v>0</v>
      </c>
      <c r="F5633" s="30">
        <f t="shared" ref="F5633:H5633" si="5464">SUM(F5634)</f>
        <v>0</v>
      </c>
      <c r="G5633" s="30">
        <f t="shared" si="5464"/>
        <v>0</v>
      </c>
      <c r="H5633" s="30">
        <f t="shared" si="5464"/>
        <v>0</v>
      </c>
      <c r="I5633" s="34">
        <v>3</v>
      </c>
    </row>
    <row r="5634" spans="1:9">
      <c r="A5634" s="212">
        <v>3293</v>
      </c>
      <c r="B5634" s="216" t="s">
        <v>29</v>
      </c>
      <c r="C5634" s="29"/>
      <c r="D5634" s="175">
        <v>0</v>
      </c>
      <c r="F5634" s="175"/>
      <c r="G5634" s="175"/>
      <c r="H5634" s="175"/>
      <c r="I5634" s="34">
        <v>4</v>
      </c>
    </row>
    <row r="5635" spans="1:9" ht="28.5">
      <c r="A5635" s="208">
        <v>42</v>
      </c>
      <c r="B5635" s="209" t="s">
        <v>30</v>
      </c>
      <c r="C5635" s="182">
        <f t="shared" ref="C5635" si="5465">SUM(C5636)</f>
        <v>0</v>
      </c>
      <c r="D5635" s="32">
        <v>0</v>
      </c>
      <c r="F5635" s="32">
        <f t="shared" ref="F5635:H5635" si="5466">SUM(F5636)</f>
        <v>0</v>
      </c>
      <c r="G5635" s="32">
        <f t="shared" si="5466"/>
        <v>0</v>
      </c>
      <c r="H5635" s="32">
        <f t="shared" si="5466"/>
        <v>0</v>
      </c>
      <c r="I5635" s="34">
        <v>2</v>
      </c>
    </row>
    <row r="5636" spans="1:9">
      <c r="A5636" s="210">
        <v>422</v>
      </c>
      <c r="B5636" s="211" t="s">
        <v>57</v>
      </c>
      <c r="C5636" s="30">
        <f t="shared" ref="C5636" si="5467">SUM(C5637:C5639)</f>
        <v>0</v>
      </c>
      <c r="D5636" s="30">
        <v>0</v>
      </c>
      <c r="F5636" s="30">
        <f t="shared" ref="F5636:G5636" si="5468">SUM(F5637:F5639)</f>
        <v>0</v>
      </c>
      <c r="G5636" s="30">
        <f t="shared" si="5468"/>
        <v>0</v>
      </c>
      <c r="H5636" s="30">
        <f t="shared" ref="H5636" si="5469">SUM(H5637:H5639)</f>
        <v>0</v>
      </c>
      <c r="I5636" s="34">
        <v>3</v>
      </c>
    </row>
    <row r="5637" spans="1:9">
      <c r="A5637" s="212">
        <v>4221</v>
      </c>
      <c r="B5637" s="216" t="s">
        <v>65</v>
      </c>
      <c r="C5637" s="29"/>
      <c r="D5637" s="175">
        <v>0</v>
      </c>
      <c r="F5637" s="175"/>
      <c r="G5637" s="175"/>
      <c r="H5637" s="175"/>
      <c r="I5637" s="34">
        <v>4</v>
      </c>
    </row>
    <row r="5638" spans="1:9">
      <c r="A5638" s="212">
        <v>4223</v>
      </c>
      <c r="B5638" s="216" t="s">
        <v>86</v>
      </c>
      <c r="C5638" s="29"/>
      <c r="D5638" s="175">
        <v>0</v>
      </c>
      <c r="F5638" s="175"/>
      <c r="G5638" s="175"/>
      <c r="H5638" s="175"/>
      <c r="I5638" s="34">
        <v>4</v>
      </c>
    </row>
    <row r="5639" spans="1:9">
      <c r="A5639" s="212">
        <v>4224</v>
      </c>
      <c r="B5639" s="216" t="s">
        <v>58</v>
      </c>
      <c r="C5639" s="29"/>
      <c r="D5639" s="175">
        <v>0</v>
      </c>
      <c r="F5639" s="175"/>
      <c r="G5639" s="175"/>
      <c r="H5639" s="175"/>
      <c r="I5639" s="34">
        <v>4</v>
      </c>
    </row>
    <row r="5640" spans="1:9">
      <c r="A5640" s="206">
        <v>563</v>
      </c>
      <c r="B5640" s="207" t="s">
        <v>326</v>
      </c>
      <c r="C5640" s="31">
        <f t="shared" ref="C5640" si="5470">SUM(C5641+C5646+C5655)</f>
        <v>0</v>
      </c>
      <c r="D5640" s="31">
        <v>0</v>
      </c>
      <c r="F5640" s="31">
        <f t="shared" ref="F5640:G5640" si="5471">SUM(F5641+F5646+F5655)</f>
        <v>0</v>
      </c>
      <c r="G5640" s="31">
        <f t="shared" si="5471"/>
        <v>0</v>
      </c>
      <c r="H5640" s="31">
        <f t="shared" ref="H5640" si="5472">SUM(H5641+H5646+H5655)</f>
        <v>0</v>
      </c>
      <c r="I5640" s="34" t="s">
        <v>104</v>
      </c>
    </row>
    <row r="5641" spans="1:9">
      <c r="A5641" s="208">
        <v>31</v>
      </c>
      <c r="B5641" s="209" t="s">
        <v>44</v>
      </c>
      <c r="C5641" s="182">
        <f t="shared" ref="C5641" si="5473">SUM(C5642+C5644)</f>
        <v>0</v>
      </c>
      <c r="D5641" s="32">
        <v>0</v>
      </c>
      <c r="F5641" s="32">
        <f t="shared" ref="F5641:G5641" si="5474">SUM(F5642+F5644)</f>
        <v>0</v>
      </c>
      <c r="G5641" s="32">
        <f t="shared" si="5474"/>
        <v>0</v>
      </c>
      <c r="H5641" s="32">
        <f t="shared" ref="H5641" si="5475">SUM(H5642+H5644)</f>
        <v>0</v>
      </c>
      <c r="I5641" s="34">
        <v>2</v>
      </c>
    </row>
    <row r="5642" spans="1:9">
      <c r="A5642" s="210">
        <v>311</v>
      </c>
      <c r="B5642" s="211" t="s">
        <v>45</v>
      </c>
      <c r="C5642" s="30">
        <f t="shared" ref="C5642" si="5476">SUM(C5643)</f>
        <v>0</v>
      </c>
      <c r="D5642" s="30">
        <v>0</v>
      </c>
      <c r="F5642" s="30">
        <f t="shared" ref="F5642:H5642" si="5477">SUM(F5643)</f>
        <v>0</v>
      </c>
      <c r="G5642" s="30">
        <f t="shared" si="5477"/>
        <v>0</v>
      </c>
      <c r="H5642" s="30">
        <f t="shared" si="5477"/>
        <v>0</v>
      </c>
      <c r="I5642" s="34">
        <v>3</v>
      </c>
    </row>
    <row r="5643" spans="1:9">
      <c r="A5643" s="212">
        <v>3111</v>
      </c>
      <c r="B5643" s="216" t="s">
        <v>46</v>
      </c>
      <c r="C5643" s="29"/>
      <c r="D5643" s="175">
        <v>0</v>
      </c>
      <c r="F5643" s="175"/>
      <c r="G5643" s="175"/>
      <c r="H5643" s="175"/>
      <c r="I5643" s="34">
        <v>4</v>
      </c>
    </row>
    <row r="5644" spans="1:9">
      <c r="A5644" s="210">
        <v>313</v>
      </c>
      <c r="B5644" s="211" t="s">
        <v>48</v>
      </c>
      <c r="C5644" s="30">
        <f t="shared" ref="C5644" si="5478">SUM(C5645)</f>
        <v>0</v>
      </c>
      <c r="D5644" s="30">
        <v>0</v>
      </c>
      <c r="F5644" s="30">
        <f t="shared" ref="F5644:H5644" si="5479">SUM(F5645)</f>
        <v>0</v>
      </c>
      <c r="G5644" s="30">
        <f t="shared" si="5479"/>
        <v>0</v>
      </c>
      <c r="H5644" s="30">
        <f t="shared" si="5479"/>
        <v>0</v>
      </c>
      <c r="I5644" s="34">
        <v>3</v>
      </c>
    </row>
    <row r="5645" spans="1:9">
      <c r="A5645" s="212">
        <v>3132</v>
      </c>
      <c r="B5645" s="216" t="s">
        <v>49</v>
      </c>
      <c r="C5645" s="29"/>
      <c r="D5645" s="175">
        <v>0</v>
      </c>
      <c r="F5645" s="175"/>
      <c r="G5645" s="175"/>
      <c r="H5645" s="175"/>
      <c r="I5645" s="34">
        <v>4</v>
      </c>
    </row>
    <row r="5646" spans="1:9">
      <c r="A5646" s="208">
        <v>32</v>
      </c>
      <c r="B5646" s="209" t="s">
        <v>16</v>
      </c>
      <c r="C5646" s="182">
        <f t="shared" ref="C5646" si="5480">SUM(C5647+C5649+C5653)</f>
        <v>0</v>
      </c>
      <c r="D5646" s="32">
        <v>0</v>
      </c>
      <c r="F5646" s="32">
        <f t="shared" ref="F5646:G5646" si="5481">SUM(F5647+F5649+F5653)</f>
        <v>0</v>
      </c>
      <c r="G5646" s="32">
        <f t="shared" si="5481"/>
        <v>0</v>
      </c>
      <c r="H5646" s="32">
        <f t="shared" ref="H5646" si="5482">SUM(H5647+H5649+H5653)</f>
        <v>0</v>
      </c>
      <c r="I5646" s="34">
        <v>2</v>
      </c>
    </row>
    <row r="5647" spans="1:9">
      <c r="A5647" s="210">
        <v>322</v>
      </c>
      <c r="B5647" s="211" t="s">
        <v>42</v>
      </c>
      <c r="C5647" s="30">
        <f t="shared" ref="C5647" si="5483">SUM(C5648)</f>
        <v>0</v>
      </c>
      <c r="D5647" s="30">
        <v>0</v>
      </c>
      <c r="F5647" s="30">
        <f t="shared" ref="F5647:H5647" si="5484">SUM(F5648)</f>
        <v>0</v>
      </c>
      <c r="G5647" s="30">
        <f t="shared" si="5484"/>
        <v>0</v>
      </c>
      <c r="H5647" s="30">
        <f t="shared" si="5484"/>
        <v>0</v>
      </c>
      <c r="I5647" s="34">
        <v>3</v>
      </c>
    </row>
    <row r="5648" spans="1:9">
      <c r="A5648" s="212">
        <v>3225</v>
      </c>
      <c r="B5648" s="216" t="s">
        <v>92</v>
      </c>
      <c r="C5648" s="29"/>
      <c r="D5648" s="175">
        <v>0</v>
      </c>
      <c r="F5648" s="175"/>
      <c r="G5648" s="175"/>
      <c r="H5648" s="175"/>
      <c r="I5648" s="34">
        <v>4</v>
      </c>
    </row>
    <row r="5649" spans="1:9">
      <c r="A5649" s="210">
        <v>323</v>
      </c>
      <c r="B5649" s="211" t="s">
        <v>17</v>
      </c>
      <c r="C5649" s="30">
        <f t="shared" ref="C5649" si="5485">SUM(C5650:C5652)</f>
        <v>0</v>
      </c>
      <c r="D5649" s="30">
        <v>0</v>
      </c>
      <c r="F5649" s="30">
        <f t="shared" ref="F5649:G5649" si="5486">SUM(F5650:F5652)</f>
        <v>0</v>
      </c>
      <c r="G5649" s="30">
        <f t="shared" si="5486"/>
        <v>0</v>
      </c>
      <c r="H5649" s="30">
        <f t="shared" ref="H5649" si="5487">SUM(H5650:H5652)</f>
        <v>0</v>
      </c>
      <c r="I5649" s="34">
        <v>3</v>
      </c>
    </row>
    <row r="5650" spans="1:9">
      <c r="A5650" s="212">
        <v>3233</v>
      </c>
      <c r="B5650" s="216" t="s">
        <v>19</v>
      </c>
      <c r="C5650" s="29"/>
      <c r="D5650" s="175">
        <v>0</v>
      </c>
      <c r="F5650" s="175"/>
      <c r="G5650" s="175"/>
      <c r="H5650" s="175"/>
      <c r="I5650" s="34">
        <v>4</v>
      </c>
    </row>
    <row r="5651" spans="1:9">
      <c r="A5651" s="212">
        <v>3237</v>
      </c>
      <c r="B5651" s="216" t="s">
        <v>20</v>
      </c>
      <c r="C5651" s="29"/>
      <c r="D5651" s="175">
        <v>0</v>
      </c>
      <c r="F5651" s="175"/>
      <c r="G5651" s="175"/>
      <c r="H5651" s="175"/>
      <c r="I5651" s="34">
        <v>4</v>
      </c>
    </row>
    <row r="5652" spans="1:9">
      <c r="A5652" s="212">
        <v>3239</v>
      </c>
      <c r="B5652" s="216" t="s">
        <v>21</v>
      </c>
      <c r="C5652" s="29"/>
      <c r="D5652" s="175">
        <v>0</v>
      </c>
      <c r="F5652" s="175"/>
      <c r="G5652" s="175"/>
      <c r="H5652" s="175"/>
      <c r="I5652" s="34">
        <v>4</v>
      </c>
    </row>
    <row r="5653" spans="1:9">
      <c r="A5653" s="210">
        <v>329</v>
      </c>
      <c r="B5653" s="211" t="s">
        <v>23</v>
      </c>
      <c r="C5653" s="30">
        <f t="shared" ref="C5653" si="5488">SUM(C5654)</f>
        <v>0</v>
      </c>
      <c r="D5653" s="30">
        <v>0</v>
      </c>
      <c r="F5653" s="30">
        <f t="shared" ref="F5653:H5653" si="5489">SUM(F5654)</f>
        <v>0</v>
      </c>
      <c r="G5653" s="30">
        <f t="shared" si="5489"/>
        <v>0</v>
      </c>
      <c r="H5653" s="30">
        <f t="shared" si="5489"/>
        <v>0</v>
      </c>
      <c r="I5653" s="34">
        <v>3</v>
      </c>
    </row>
    <row r="5654" spans="1:9">
      <c r="A5654" s="212">
        <v>3293</v>
      </c>
      <c r="B5654" s="216" t="s">
        <v>29</v>
      </c>
      <c r="C5654" s="29"/>
      <c r="D5654" s="175">
        <v>0</v>
      </c>
      <c r="F5654" s="175"/>
      <c r="G5654" s="175"/>
      <c r="H5654" s="175"/>
      <c r="I5654" s="34">
        <v>4</v>
      </c>
    </row>
    <row r="5655" spans="1:9" ht="28.5">
      <c r="A5655" s="208">
        <v>42</v>
      </c>
      <c r="B5655" s="209" t="s">
        <v>30</v>
      </c>
      <c r="C5655" s="182">
        <f t="shared" ref="C5655" si="5490">SUM(C5656)</f>
        <v>0</v>
      </c>
      <c r="D5655" s="32">
        <v>0</v>
      </c>
      <c r="F5655" s="32">
        <f t="shared" ref="F5655:H5655" si="5491">SUM(F5656)</f>
        <v>0</v>
      </c>
      <c r="G5655" s="32">
        <f t="shared" si="5491"/>
        <v>0</v>
      </c>
      <c r="H5655" s="32">
        <f t="shared" si="5491"/>
        <v>0</v>
      </c>
      <c r="I5655" s="34">
        <v>2</v>
      </c>
    </row>
    <row r="5656" spans="1:9">
      <c r="A5656" s="210">
        <v>422</v>
      </c>
      <c r="B5656" s="211" t="s">
        <v>57</v>
      </c>
      <c r="C5656" s="30">
        <f t="shared" ref="C5656" si="5492">SUM(C5657:C5659)</f>
        <v>0</v>
      </c>
      <c r="D5656" s="30">
        <v>0</v>
      </c>
      <c r="F5656" s="30">
        <f t="shared" ref="F5656:G5656" si="5493">SUM(F5657:F5659)</f>
        <v>0</v>
      </c>
      <c r="G5656" s="30">
        <f t="shared" si="5493"/>
        <v>0</v>
      </c>
      <c r="H5656" s="30">
        <f t="shared" ref="H5656" si="5494">SUM(H5657:H5659)</f>
        <v>0</v>
      </c>
      <c r="I5656" s="34">
        <v>3</v>
      </c>
    </row>
    <row r="5657" spans="1:9">
      <c r="A5657" s="212">
        <v>4221</v>
      </c>
      <c r="B5657" s="216" t="s">
        <v>65</v>
      </c>
      <c r="C5657" s="29"/>
      <c r="D5657" s="175">
        <v>0</v>
      </c>
      <c r="F5657" s="175"/>
      <c r="G5657" s="175"/>
      <c r="H5657" s="175"/>
      <c r="I5657" s="34">
        <v>4</v>
      </c>
    </row>
    <row r="5658" spans="1:9">
      <c r="A5658" s="212">
        <v>4223</v>
      </c>
      <c r="B5658" s="216" t="s">
        <v>86</v>
      </c>
      <c r="C5658" s="29"/>
      <c r="D5658" s="175">
        <v>0</v>
      </c>
      <c r="F5658" s="175"/>
      <c r="G5658" s="175"/>
      <c r="H5658" s="175"/>
      <c r="I5658" s="34">
        <v>4</v>
      </c>
    </row>
    <row r="5659" spans="1:9">
      <c r="A5659" s="212">
        <v>4224</v>
      </c>
      <c r="B5659" s="216" t="s">
        <v>58</v>
      </c>
      <c r="C5659" s="29"/>
      <c r="D5659" s="175">
        <v>0</v>
      </c>
      <c r="F5659" s="175"/>
      <c r="G5659" s="175"/>
      <c r="H5659" s="175"/>
      <c r="I5659" s="34">
        <v>4</v>
      </c>
    </row>
    <row r="5660" spans="1:9" ht="28.5">
      <c r="A5660" s="200">
        <v>3605</v>
      </c>
      <c r="B5660" s="201" t="s">
        <v>125</v>
      </c>
      <c r="C5660" s="202">
        <f t="shared" ref="C5660" si="5495">SUM(C5661)</f>
        <v>13253676</v>
      </c>
      <c r="D5660" s="202">
        <v>13223816</v>
      </c>
      <c r="F5660" s="202">
        <f t="shared" ref="F5660:H5660" si="5496">SUM(F5661)</f>
        <v>0</v>
      </c>
      <c r="G5660" s="202">
        <f t="shared" si="5496"/>
        <v>0</v>
      </c>
      <c r="H5660" s="202">
        <f t="shared" si="5496"/>
        <v>0</v>
      </c>
      <c r="I5660" s="34" t="s">
        <v>7</v>
      </c>
    </row>
    <row r="5661" spans="1:9" ht="28.5">
      <c r="A5661" s="203" t="s">
        <v>474</v>
      </c>
      <c r="B5661" s="204" t="s">
        <v>137</v>
      </c>
      <c r="C5661" s="205">
        <f t="shared" ref="C5661" si="5497">C5662+C5666+C5725+C5774+C5790</f>
        <v>13253676</v>
      </c>
      <c r="D5661" s="205">
        <v>13207785</v>
      </c>
      <c r="F5661" s="205">
        <f t="shared" ref="F5661:G5661" si="5498">F5662+F5666+F5725+F5774+F5790</f>
        <v>0</v>
      </c>
      <c r="G5661" s="205">
        <f t="shared" si="5498"/>
        <v>0</v>
      </c>
      <c r="H5661" s="205">
        <f t="shared" ref="H5661" si="5499">H5662+H5666+H5725+H5774+H5790</f>
        <v>0</v>
      </c>
      <c r="I5661" s="34" t="s">
        <v>8</v>
      </c>
    </row>
    <row r="5662" spans="1:9">
      <c r="A5662" s="206">
        <v>11</v>
      </c>
      <c r="B5662" s="207" t="s">
        <v>14</v>
      </c>
      <c r="C5662" s="31">
        <f t="shared" ref="C5662:C5664" si="5500">C5663</f>
        <v>0</v>
      </c>
      <c r="D5662" s="31">
        <v>0</v>
      </c>
      <c r="F5662" s="31">
        <f t="shared" ref="F5662:H5664" si="5501">F5663</f>
        <v>0</v>
      </c>
      <c r="G5662" s="31">
        <f t="shared" si="5501"/>
        <v>0</v>
      </c>
      <c r="H5662" s="31">
        <f t="shared" si="5501"/>
        <v>0</v>
      </c>
      <c r="I5662" s="34" t="s">
        <v>15</v>
      </c>
    </row>
    <row r="5663" spans="1:9">
      <c r="A5663" s="208">
        <v>32</v>
      </c>
      <c r="B5663" s="209" t="s">
        <v>16</v>
      </c>
      <c r="C5663" s="182">
        <f t="shared" si="5500"/>
        <v>0</v>
      </c>
      <c r="D5663" s="32">
        <v>0</v>
      </c>
      <c r="F5663" s="32">
        <f t="shared" si="5501"/>
        <v>0</v>
      </c>
      <c r="G5663" s="32">
        <f t="shared" si="5501"/>
        <v>0</v>
      </c>
      <c r="H5663" s="32">
        <f t="shared" si="5501"/>
        <v>0</v>
      </c>
      <c r="I5663" s="34">
        <v>2</v>
      </c>
    </row>
    <row r="5664" spans="1:9">
      <c r="A5664" s="210">
        <v>322</v>
      </c>
      <c r="B5664" s="211" t="s">
        <v>42</v>
      </c>
      <c r="C5664" s="30">
        <f t="shared" si="5500"/>
        <v>0</v>
      </c>
      <c r="D5664" s="30">
        <v>0</v>
      </c>
      <c r="F5664" s="30">
        <f t="shared" si="5501"/>
        <v>0</v>
      </c>
      <c r="G5664" s="30">
        <f t="shared" si="5501"/>
        <v>0</v>
      </c>
      <c r="H5664" s="30">
        <f t="shared" si="5501"/>
        <v>0</v>
      </c>
      <c r="I5664" s="34">
        <v>3</v>
      </c>
    </row>
    <row r="5665" spans="1:9">
      <c r="A5665" s="212">
        <v>3222</v>
      </c>
      <c r="B5665" s="216" t="s">
        <v>91</v>
      </c>
      <c r="C5665" s="29"/>
      <c r="D5665" s="175">
        <v>0</v>
      </c>
      <c r="F5665" s="175"/>
      <c r="G5665" s="175"/>
      <c r="H5665" s="175"/>
      <c r="I5665" s="34">
        <v>4</v>
      </c>
    </row>
    <row r="5666" spans="1:9">
      <c r="A5666" s="206">
        <v>31</v>
      </c>
      <c r="B5666" s="207" t="s">
        <v>63</v>
      </c>
      <c r="C5666" s="31">
        <f>SUM(C5667+C5674+C5701+C5705+C5708+C5720)</f>
        <v>331097</v>
      </c>
      <c r="D5666" s="31">
        <v>337465</v>
      </c>
      <c r="F5666" s="31">
        <f>SUM(F5667+F5674+F5701+F5705+F5708+F5720)</f>
        <v>0</v>
      </c>
      <c r="G5666" s="31">
        <f>SUM(G5667+G5674+G5701+G5705+G5708+G5720)</f>
        <v>0</v>
      </c>
      <c r="H5666" s="31">
        <f>SUM(H5667+H5674+H5701+H5705+H5708+H5720)</f>
        <v>0</v>
      </c>
      <c r="I5666" s="34" t="s">
        <v>64</v>
      </c>
    </row>
    <row r="5667" spans="1:9">
      <c r="A5667" s="208">
        <v>31</v>
      </c>
      <c r="B5667" s="209" t="s">
        <v>44</v>
      </c>
      <c r="C5667" s="182">
        <f t="shared" ref="C5667" si="5502">SUM(C5668+C5670+C5672)</f>
        <v>0</v>
      </c>
      <c r="D5667" s="32">
        <v>0</v>
      </c>
      <c r="F5667" s="32">
        <f t="shared" ref="F5667:G5667" si="5503">SUM(F5668+F5670+F5672)</f>
        <v>0</v>
      </c>
      <c r="G5667" s="32">
        <f t="shared" si="5503"/>
        <v>0</v>
      </c>
      <c r="H5667" s="32">
        <f t="shared" ref="H5667" si="5504">SUM(H5668+H5670+H5672)</f>
        <v>0</v>
      </c>
      <c r="I5667" s="34">
        <v>2</v>
      </c>
    </row>
    <row r="5668" spans="1:9">
      <c r="A5668" s="210">
        <v>311</v>
      </c>
      <c r="B5668" s="211" t="s">
        <v>45</v>
      </c>
      <c r="C5668" s="30">
        <f t="shared" ref="C5668" si="5505">SUM(C5669)</f>
        <v>0</v>
      </c>
      <c r="D5668" s="30">
        <v>0</v>
      </c>
      <c r="F5668" s="30">
        <f t="shared" ref="F5668:H5668" si="5506">SUM(F5669)</f>
        <v>0</v>
      </c>
      <c r="G5668" s="30">
        <f t="shared" si="5506"/>
        <v>0</v>
      </c>
      <c r="H5668" s="30">
        <f t="shared" si="5506"/>
        <v>0</v>
      </c>
      <c r="I5668" s="34">
        <v>3</v>
      </c>
    </row>
    <row r="5669" spans="1:9">
      <c r="A5669" s="212">
        <v>3111</v>
      </c>
      <c r="B5669" s="216" t="s">
        <v>46</v>
      </c>
      <c r="C5669" s="29"/>
      <c r="D5669" s="175">
        <v>0</v>
      </c>
      <c r="F5669" s="175"/>
      <c r="G5669" s="175"/>
      <c r="H5669" s="175"/>
      <c r="I5669" s="34">
        <v>4</v>
      </c>
    </row>
    <row r="5670" spans="1:9">
      <c r="A5670" s="210">
        <v>312</v>
      </c>
      <c r="B5670" s="211" t="s">
        <v>67</v>
      </c>
      <c r="C5670" s="30">
        <f t="shared" ref="C5670" si="5507">SUM(C5671)</f>
        <v>0</v>
      </c>
      <c r="D5670" s="30">
        <v>0</v>
      </c>
      <c r="F5670" s="30">
        <f t="shared" ref="F5670:H5670" si="5508">SUM(F5671)</f>
        <v>0</v>
      </c>
      <c r="G5670" s="30">
        <f t="shared" si="5508"/>
        <v>0</v>
      </c>
      <c r="H5670" s="30">
        <f t="shared" si="5508"/>
        <v>0</v>
      </c>
      <c r="I5670" s="34">
        <v>3</v>
      </c>
    </row>
    <row r="5671" spans="1:9">
      <c r="A5671" s="212">
        <v>3121</v>
      </c>
      <c r="B5671" s="216" t="s">
        <v>67</v>
      </c>
      <c r="C5671" s="29"/>
      <c r="D5671" s="175">
        <v>0</v>
      </c>
      <c r="F5671" s="175"/>
      <c r="G5671" s="175"/>
      <c r="H5671" s="175"/>
      <c r="I5671" s="34">
        <v>4</v>
      </c>
    </row>
    <row r="5672" spans="1:9">
      <c r="A5672" s="210">
        <v>313</v>
      </c>
      <c r="B5672" s="211" t="s">
        <v>48</v>
      </c>
      <c r="C5672" s="30">
        <f t="shared" ref="C5672" si="5509">SUM(C5673:C5673)</f>
        <v>0</v>
      </c>
      <c r="D5672" s="30">
        <v>0</v>
      </c>
      <c r="F5672" s="30">
        <f t="shared" ref="F5672:H5672" si="5510">SUM(F5673:F5673)</f>
        <v>0</v>
      </c>
      <c r="G5672" s="30">
        <f t="shared" si="5510"/>
        <v>0</v>
      </c>
      <c r="H5672" s="30">
        <f t="shared" si="5510"/>
        <v>0</v>
      </c>
      <c r="I5672" s="34">
        <v>3</v>
      </c>
    </row>
    <row r="5673" spans="1:9">
      <c r="A5673" s="212">
        <v>3132</v>
      </c>
      <c r="B5673" s="216" t="s">
        <v>49</v>
      </c>
      <c r="C5673" s="29"/>
      <c r="D5673" s="175">
        <v>0</v>
      </c>
      <c r="F5673" s="175"/>
      <c r="G5673" s="175"/>
      <c r="H5673" s="175"/>
      <c r="I5673" s="34">
        <v>4</v>
      </c>
    </row>
    <row r="5674" spans="1:9">
      <c r="A5674" s="208">
        <v>32</v>
      </c>
      <c r="B5674" s="209" t="s">
        <v>16</v>
      </c>
      <c r="C5674" s="182">
        <f t="shared" ref="C5674" si="5511">SUM(C5675+C5678+C5683+C5692+C5694)</f>
        <v>157257</v>
      </c>
      <c r="D5674" s="32">
        <v>0</v>
      </c>
      <c r="F5674" s="32">
        <f t="shared" ref="F5674:G5674" si="5512">SUM(F5675+F5678+F5683+F5692+F5694)</f>
        <v>0</v>
      </c>
      <c r="G5674" s="32">
        <f t="shared" si="5512"/>
        <v>0</v>
      </c>
      <c r="H5674" s="32">
        <f t="shared" ref="H5674" si="5513">SUM(H5675+H5678+H5683+H5692+H5694)</f>
        <v>0</v>
      </c>
      <c r="I5674" s="34">
        <v>2</v>
      </c>
    </row>
    <row r="5675" spans="1:9">
      <c r="A5675" s="210">
        <v>321</v>
      </c>
      <c r="B5675" s="211" t="s">
        <v>27</v>
      </c>
      <c r="C5675" s="30">
        <f t="shared" ref="C5675" si="5514">SUM(C5676:C5677)</f>
        <v>0</v>
      </c>
      <c r="D5675" s="30">
        <v>0</v>
      </c>
      <c r="F5675" s="30">
        <f t="shared" ref="F5675:G5675" si="5515">SUM(F5676:F5677)</f>
        <v>0</v>
      </c>
      <c r="G5675" s="30">
        <f t="shared" si="5515"/>
        <v>0</v>
      </c>
      <c r="H5675" s="30">
        <f t="shared" ref="H5675" si="5516">SUM(H5676:H5677)</f>
        <v>0</v>
      </c>
      <c r="I5675" s="34">
        <v>3</v>
      </c>
    </row>
    <row r="5676" spans="1:9">
      <c r="A5676" s="212">
        <v>3211</v>
      </c>
      <c r="B5676" s="216" t="s">
        <v>28</v>
      </c>
      <c r="C5676" s="29"/>
      <c r="D5676" s="175">
        <v>0</v>
      </c>
      <c r="F5676" s="175"/>
      <c r="G5676" s="175"/>
      <c r="H5676" s="175"/>
      <c r="I5676" s="34">
        <v>4</v>
      </c>
    </row>
    <row r="5677" spans="1:9">
      <c r="A5677" s="212">
        <v>3213</v>
      </c>
      <c r="B5677" s="216" t="s">
        <v>54</v>
      </c>
      <c r="C5677" s="29"/>
      <c r="D5677" s="175">
        <v>0</v>
      </c>
      <c r="F5677" s="175"/>
      <c r="G5677" s="175"/>
      <c r="H5677" s="175"/>
      <c r="I5677" s="34">
        <v>4</v>
      </c>
    </row>
    <row r="5678" spans="1:9">
      <c r="A5678" s="210">
        <v>322</v>
      </c>
      <c r="B5678" s="211" t="s">
        <v>42</v>
      </c>
      <c r="C5678" s="30">
        <f t="shared" ref="C5678" si="5517">SUM(C5679:C5682)</f>
        <v>121356</v>
      </c>
      <c r="D5678" s="30">
        <v>0</v>
      </c>
      <c r="F5678" s="30">
        <f t="shared" ref="F5678:G5678" si="5518">SUM(F5679:F5682)</f>
        <v>0</v>
      </c>
      <c r="G5678" s="30">
        <f t="shared" si="5518"/>
        <v>0</v>
      </c>
      <c r="H5678" s="30">
        <f t="shared" ref="H5678" si="5519">SUM(H5679:H5682)</f>
        <v>0</v>
      </c>
      <c r="I5678" s="34">
        <v>3</v>
      </c>
    </row>
    <row r="5679" spans="1:9">
      <c r="A5679" s="212">
        <v>3221</v>
      </c>
      <c r="B5679" s="216" t="s">
        <v>43</v>
      </c>
      <c r="C5679" s="29"/>
      <c r="D5679" s="175">
        <v>0</v>
      </c>
      <c r="F5679" s="175"/>
      <c r="G5679" s="175"/>
      <c r="H5679" s="175"/>
      <c r="I5679" s="34">
        <v>4</v>
      </c>
    </row>
    <row r="5680" spans="1:9">
      <c r="A5680" s="212">
        <v>3222</v>
      </c>
      <c r="B5680" s="216" t="s">
        <v>91</v>
      </c>
      <c r="C5680" s="29">
        <v>121356</v>
      </c>
      <c r="D5680" s="175">
        <v>0</v>
      </c>
      <c r="F5680" s="772"/>
      <c r="G5680" s="772"/>
      <c r="H5680" s="772"/>
      <c r="I5680" s="34">
        <v>4</v>
      </c>
    </row>
    <row r="5681" spans="1:9">
      <c r="A5681" s="212">
        <v>3223</v>
      </c>
      <c r="B5681" s="216" t="s">
        <v>109</v>
      </c>
      <c r="C5681" s="29"/>
      <c r="D5681" s="175">
        <v>0</v>
      </c>
      <c r="F5681" s="175"/>
      <c r="G5681" s="175"/>
      <c r="H5681" s="175"/>
      <c r="I5681" s="34">
        <v>4</v>
      </c>
    </row>
    <row r="5682" spans="1:9">
      <c r="A5682" s="212">
        <v>3225</v>
      </c>
      <c r="B5682" s="216" t="s">
        <v>92</v>
      </c>
      <c r="C5682" s="29"/>
      <c r="D5682" s="175">
        <v>0</v>
      </c>
      <c r="F5682" s="175"/>
      <c r="G5682" s="175"/>
      <c r="H5682" s="175"/>
      <c r="I5682" s="34">
        <v>4</v>
      </c>
    </row>
    <row r="5683" spans="1:9">
      <c r="A5683" s="210">
        <v>323</v>
      </c>
      <c r="B5683" s="211" t="s">
        <v>17</v>
      </c>
      <c r="C5683" s="30">
        <f t="shared" ref="C5683" si="5520">SUM(C5684:C5691)</f>
        <v>35901</v>
      </c>
      <c r="D5683" s="30">
        <v>0</v>
      </c>
      <c r="F5683" s="30">
        <f t="shared" ref="F5683:G5683" si="5521">SUM(F5684:F5691)</f>
        <v>0</v>
      </c>
      <c r="G5683" s="30">
        <f t="shared" si="5521"/>
        <v>0</v>
      </c>
      <c r="H5683" s="30">
        <f t="shared" ref="H5683" si="5522">SUM(H5684:H5691)</f>
        <v>0</v>
      </c>
      <c r="I5683" s="34">
        <v>3</v>
      </c>
    </row>
    <row r="5684" spans="1:9">
      <c r="A5684" s="212">
        <v>3231</v>
      </c>
      <c r="B5684" s="216" t="s">
        <v>18</v>
      </c>
      <c r="C5684" s="29"/>
      <c r="D5684" s="175">
        <v>0</v>
      </c>
      <c r="F5684" s="175"/>
      <c r="G5684" s="175"/>
      <c r="H5684" s="175"/>
      <c r="I5684" s="34">
        <v>4</v>
      </c>
    </row>
    <row r="5685" spans="1:9">
      <c r="A5685" s="212">
        <v>3232</v>
      </c>
      <c r="B5685" s="216" t="s">
        <v>105</v>
      </c>
      <c r="C5685" s="29">
        <v>35901</v>
      </c>
      <c r="D5685" s="175">
        <v>0</v>
      </c>
      <c r="F5685" s="772"/>
      <c r="G5685" s="772"/>
      <c r="H5685" s="772"/>
      <c r="I5685" s="34">
        <v>4</v>
      </c>
    </row>
    <row r="5686" spans="1:9">
      <c r="A5686" s="212">
        <v>3234</v>
      </c>
      <c r="B5686" s="216" t="s">
        <v>111</v>
      </c>
      <c r="C5686" s="29"/>
      <c r="D5686" s="175">
        <v>0</v>
      </c>
      <c r="F5686" s="175"/>
      <c r="G5686" s="175"/>
      <c r="H5686" s="175"/>
      <c r="I5686" s="34">
        <v>4</v>
      </c>
    </row>
    <row r="5687" spans="1:9">
      <c r="A5687" s="212">
        <v>3235</v>
      </c>
      <c r="B5687" s="216" t="s">
        <v>68</v>
      </c>
      <c r="C5687" s="29"/>
      <c r="D5687" s="175">
        <v>0</v>
      </c>
      <c r="F5687" s="175"/>
      <c r="G5687" s="175"/>
      <c r="H5687" s="175"/>
      <c r="I5687" s="34">
        <v>4</v>
      </c>
    </row>
    <row r="5688" spans="1:9">
      <c r="A5688" s="212">
        <v>3236</v>
      </c>
      <c r="B5688" s="216" t="s">
        <v>56</v>
      </c>
      <c r="C5688" s="29"/>
      <c r="D5688" s="175">
        <v>0</v>
      </c>
      <c r="F5688" s="175"/>
      <c r="G5688" s="175"/>
      <c r="H5688" s="175"/>
      <c r="I5688" s="34">
        <v>4</v>
      </c>
    </row>
    <row r="5689" spans="1:9">
      <c r="A5689" s="212">
        <v>3237</v>
      </c>
      <c r="B5689" s="216" t="s">
        <v>20</v>
      </c>
      <c r="C5689" s="29"/>
      <c r="D5689" s="175">
        <v>0</v>
      </c>
      <c r="F5689" s="175"/>
      <c r="G5689" s="175"/>
      <c r="H5689" s="175"/>
      <c r="I5689" s="34">
        <v>4</v>
      </c>
    </row>
    <row r="5690" spans="1:9">
      <c r="A5690" s="212">
        <v>3238</v>
      </c>
      <c r="B5690" s="216" t="s">
        <v>51</v>
      </c>
      <c r="C5690" s="29"/>
      <c r="D5690" s="175">
        <v>0</v>
      </c>
      <c r="F5690" s="175"/>
      <c r="G5690" s="175"/>
      <c r="H5690" s="175"/>
      <c r="I5690" s="34">
        <v>4</v>
      </c>
    </row>
    <row r="5691" spans="1:9">
      <c r="A5691" s="212">
        <v>3239</v>
      </c>
      <c r="B5691" s="216" t="s">
        <v>21</v>
      </c>
      <c r="C5691" s="29"/>
      <c r="D5691" s="175">
        <v>0</v>
      </c>
      <c r="F5691" s="175"/>
      <c r="G5691" s="175"/>
      <c r="H5691" s="175"/>
      <c r="I5691" s="34">
        <v>4</v>
      </c>
    </row>
    <row r="5692" spans="1:9" ht="28.5">
      <c r="A5692" s="210">
        <v>324</v>
      </c>
      <c r="B5692" s="211" t="s">
        <v>22</v>
      </c>
      <c r="C5692" s="30">
        <f t="shared" ref="C5692" si="5523">SUM(C5693)</f>
        <v>0</v>
      </c>
      <c r="D5692" s="30">
        <v>0</v>
      </c>
      <c r="F5692" s="30">
        <f t="shared" ref="F5692:H5692" si="5524">SUM(F5693)</f>
        <v>0</v>
      </c>
      <c r="G5692" s="30">
        <f t="shared" si="5524"/>
        <v>0</v>
      </c>
      <c r="H5692" s="30">
        <f t="shared" si="5524"/>
        <v>0</v>
      </c>
      <c r="I5692" s="34">
        <v>3</v>
      </c>
    </row>
    <row r="5693" spans="1:9" ht="28.5">
      <c r="A5693" s="212">
        <v>3241</v>
      </c>
      <c r="B5693" s="216" t="s">
        <v>22</v>
      </c>
      <c r="C5693" s="29"/>
      <c r="D5693" s="175">
        <v>0</v>
      </c>
      <c r="F5693" s="175"/>
      <c r="G5693" s="175"/>
      <c r="H5693" s="175"/>
      <c r="I5693" s="34">
        <v>4</v>
      </c>
    </row>
    <row r="5694" spans="1:9">
      <c r="A5694" s="210">
        <v>329</v>
      </c>
      <c r="B5694" s="211" t="s">
        <v>23</v>
      </c>
      <c r="C5694" s="30">
        <f t="shared" ref="C5694" si="5525">SUM(C5695:C5700)</f>
        <v>0</v>
      </c>
      <c r="D5694" s="30">
        <v>0</v>
      </c>
      <c r="F5694" s="30">
        <f t="shared" ref="F5694:G5694" si="5526">SUM(F5695:F5700)</f>
        <v>0</v>
      </c>
      <c r="G5694" s="30">
        <f t="shared" si="5526"/>
        <v>0</v>
      </c>
      <c r="H5694" s="30">
        <f t="shared" ref="H5694" si="5527">SUM(H5695:H5700)</f>
        <v>0</v>
      </c>
      <c r="I5694" s="34">
        <v>3</v>
      </c>
    </row>
    <row r="5695" spans="1:9">
      <c r="A5695" s="212">
        <v>3292</v>
      </c>
      <c r="B5695" s="216" t="s">
        <v>112</v>
      </c>
      <c r="C5695" s="29"/>
      <c r="D5695" s="175">
        <v>0</v>
      </c>
      <c r="F5695" s="175"/>
      <c r="G5695" s="175"/>
      <c r="H5695" s="175"/>
      <c r="I5695" s="34">
        <v>4</v>
      </c>
    </row>
    <row r="5696" spans="1:9">
      <c r="A5696" s="212">
        <v>3293</v>
      </c>
      <c r="B5696" s="216" t="s">
        <v>29</v>
      </c>
      <c r="C5696" s="29"/>
      <c r="D5696" s="175">
        <v>0</v>
      </c>
      <c r="F5696" s="175"/>
      <c r="G5696" s="175"/>
      <c r="H5696" s="175"/>
      <c r="I5696" s="34">
        <v>4</v>
      </c>
    </row>
    <row r="5697" spans="1:9">
      <c r="A5697" s="212">
        <v>3294</v>
      </c>
      <c r="B5697" s="216" t="s">
        <v>55</v>
      </c>
      <c r="C5697" s="29"/>
      <c r="D5697" s="175">
        <v>0</v>
      </c>
      <c r="F5697" s="175"/>
      <c r="G5697" s="175"/>
      <c r="H5697" s="175"/>
      <c r="I5697" s="34">
        <v>4</v>
      </c>
    </row>
    <row r="5698" spans="1:9">
      <c r="A5698" s="212">
        <v>3295</v>
      </c>
      <c r="B5698" s="216" t="s">
        <v>113</v>
      </c>
      <c r="C5698" s="29"/>
      <c r="D5698" s="175">
        <v>0</v>
      </c>
      <c r="F5698" s="175"/>
      <c r="G5698" s="175"/>
      <c r="H5698" s="175"/>
      <c r="I5698" s="34">
        <v>4</v>
      </c>
    </row>
    <row r="5699" spans="1:9">
      <c r="A5699" s="212">
        <v>3296</v>
      </c>
      <c r="B5699" s="216" t="s">
        <v>120</v>
      </c>
      <c r="C5699" s="29"/>
      <c r="D5699" s="175">
        <v>0</v>
      </c>
      <c r="F5699" s="175"/>
      <c r="G5699" s="175"/>
      <c r="H5699" s="175"/>
      <c r="I5699" s="34">
        <v>4</v>
      </c>
    </row>
    <row r="5700" spans="1:9">
      <c r="A5700" s="212">
        <v>3299</v>
      </c>
      <c r="B5700" s="216" t="s">
        <v>23</v>
      </c>
      <c r="C5700" s="29"/>
      <c r="D5700" s="175">
        <v>0</v>
      </c>
      <c r="F5700" s="175"/>
      <c r="G5700" s="175"/>
      <c r="H5700" s="175"/>
      <c r="I5700" s="34">
        <v>4</v>
      </c>
    </row>
    <row r="5701" spans="1:9">
      <c r="A5701" s="208">
        <v>34</v>
      </c>
      <c r="B5701" s="209" t="s">
        <v>114</v>
      </c>
      <c r="C5701" s="182">
        <f t="shared" ref="C5701" si="5528">SUM(C5702)</f>
        <v>0</v>
      </c>
      <c r="D5701" s="32">
        <v>0</v>
      </c>
      <c r="F5701" s="32">
        <f t="shared" ref="F5701:H5701" si="5529">SUM(F5702)</f>
        <v>0</v>
      </c>
      <c r="G5701" s="32">
        <f t="shared" si="5529"/>
        <v>0</v>
      </c>
      <c r="H5701" s="32">
        <f t="shared" si="5529"/>
        <v>0</v>
      </c>
      <c r="I5701" s="34">
        <v>2</v>
      </c>
    </row>
    <row r="5702" spans="1:9">
      <c r="A5702" s="210">
        <v>343</v>
      </c>
      <c r="B5702" s="211" t="s">
        <v>115</v>
      </c>
      <c r="C5702" s="30">
        <f t="shared" ref="C5702" si="5530">SUM(C5703:C5704)</f>
        <v>0</v>
      </c>
      <c r="D5702" s="30">
        <v>0</v>
      </c>
      <c r="F5702" s="30">
        <f t="shared" ref="F5702:G5702" si="5531">SUM(F5703:F5704)</f>
        <v>0</v>
      </c>
      <c r="G5702" s="30">
        <f t="shared" si="5531"/>
        <v>0</v>
      </c>
      <c r="H5702" s="30">
        <f t="shared" ref="H5702" si="5532">SUM(H5703:H5704)</f>
        <v>0</v>
      </c>
      <c r="I5702" s="34">
        <v>3</v>
      </c>
    </row>
    <row r="5703" spans="1:9">
      <c r="A5703" s="212">
        <v>3431</v>
      </c>
      <c r="B5703" s="216" t="s">
        <v>116</v>
      </c>
      <c r="C5703" s="29"/>
      <c r="D5703" s="175">
        <v>0</v>
      </c>
      <c r="F5703" s="175"/>
      <c r="G5703" s="175"/>
      <c r="H5703" s="175"/>
      <c r="I5703" s="34">
        <v>4</v>
      </c>
    </row>
    <row r="5704" spans="1:9">
      <c r="A5704" s="212">
        <v>3433</v>
      </c>
      <c r="B5704" s="216" t="s">
        <v>117</v>
      </c>
      <c r="C5704" s="29"/>
      <c r="D5704" s="175">
        <v>0</v>
      </c>
      <c r="F5704" s="175"/>
      <c r="G5704" s="175"/>
      <c r="H5704" s="175"/>
      <c r="I5704" s="34">
        <v>4</v>
      </c>
    </row>
    <row r="5705" spans="1:9">
      <c r="A5705" s="208">
        <v>38</v>
      </c>
      <c r="B5705" s="209" t="s">
        <v>11</v>
      </c>
      <c r="C5705" s="182">
        <f t="shared" ref="C5705:C5706" si="5533">SUM(C5706)</f>
        <v>0</v>
      </c>
      <c r="D5705" s="32">
        <v>0</v>
      </c>
      <c r="F5705" s="32">
        <f t="shared" ref="F5705:H5706" si="5534">SUM(F5706)</f>
        <v>0</v>
      </c>
      <c r="G5705" s="32">
        <f t="shared" si="5534"/>
        <v>0</v>
      </c>
      <c r="H5705" s="32">
        <f t="shared" si="5534"/>
        <v>0</v>
      </c>
      <c r="I5705" s="34">
        <v>2</v>
      </c>
    </row>
    <row r="5706" spans="1:9">
      <c r="A5706" s="210">
        <v>383</v>
      </c>
      <c r="B5706" s="211" t="s">
        <v>121</v>
      </c>
      <c r="C5706" s="30">
        <f t="shared" si="5533"/>
        <v>0</v>
      </c>
      <c r="D5706" s="30">
        <v>0</v>
      </c>
      <c r="F5706" s="30">
        <f t="shared" si="5534"/>
        <v>0</v>
      </c>
      <c r="G5706" s="30">
        <f t="shared" si="5534"/>
        <v>0</v>
      </c>
      <c r="H5706" s="30">
        <f t="shared" si="5534"/>
        <v>0</v>
      </c>
      <c r="I5706" s="34">
        <v>3</v>
      </c>
    </row>
    <row r="5707" spans="1:9">
      <c r="A5707" s="212">
        <v>3834</v>
      </c>
      <c r="B5707" s="216" t="s">
        <v>123</v>
      </c>
      <c r="C5707" s="29"/>
      <c r="D5707" s="175">
        <v>0</v>
      </c>
      <c r="F5707" s="175"/>
      <c r="G5707" s="175"/>
      <c r="H5707" s="175"/>
      <c r="I5707" s="34">
        <v>4</v>
      </c>
    </row>
    <row r="5708" spans="1:9" ht="28.5">
      <c r="A5708" s="208">
        <v>42</v>
      </c>
      <c r="B5708" s="209" t="s">
        <v>30</v>
      </c>
      <c r="C5708" s="32">
        <f>SUM(C5709+C5711+C5718)</f>
        <v>112720</v>
      </c>
      <c r="D5708" s="32">
        <v>307465</v>
      </c>
      <c r="F5708" s="32">
        <f>SUM(F5709+F5711+F5718)</f>
        <v>0</v>
      </c>
      <c r="G5708" s="32">
        <f>SUM(G5709+G5711+G5718)</f>
        <v>0</v>
      </c>
      <c r="H5708" s="32">
        <f>SUM(H5709+H5711+H5718)</f>
        <v>0</v>
      </c>
      <c r="I5708" s="34">
        <v>2</v>
      </c>
    </row>
    <row r="5709" spans="1:9">
      <c r="A5709" s="210">
        <v>421</v>
      </c>
      <c r="B5709" s="211" t="s">
        <v>96</v>
      </c>
      <c r="C5709" s="30">
        <f t="shared" ref="C5709" si="5535">SUM(C5710)</f>
        <v>0</v>
      </c>
      <c r="D5709" s="30">
        <v>0</v>
      </c>
      <c r="F5709" s="30">
        <f t="shared" ref="F5709:H5709" si="5536">SUM(F5710)</f>
        <v>0</v>
      </c>
      <c r="G5709" s="30">
        <f t="shared" si="5536"/>
        <v>0</v>
      </c>
      <c r="H5709" s="30">
        <f t="shared" si="5536"/>
        <v>0</v>
      </c>
      <c r="I5709" s="34">
        <v>3</v>
      </c>
    </row>
    <row r="5710" spans="1:9">
      <c r="A5710" s="212">
        <v>4212</v>
      </c>
      <c r="B5710" s="216" t="s">
        <v>97</v>
      </c>
      <c r="C5710" s="29"/>
      <c r="D5710" s="175">
        <v>0</v>
      </c>
      <c r="F5710" s="175"/>
      <c r="G5710" s="175"/>
      <c r="H5710" s="175"/>
      <c r="I5710" s="34">
        <v>4</v>
      </c>
    </row>
    <row r="5711" spans="1:9">
      <c r="A5711" s="210">
        <v>422</v>
      </c>
      <c r="B5711" s="211" t="s">
        <v>57</v>
      </c>
      <c r="C5711" s="30">
        <f t="shared" ref="C5711" si="5537">SUM(C5712:C5717)</f>
        <v>102720</v>
      </c>
      <c r="D5711" s="30">
        <v>102720</v>
      </c>
      <c r="F5711" s="30">
        <f t="shared" ref="F5711:G5711" si="5538">SUM(F5712:F5717)</f>
        <v>0</v>
      </c>
      <c r="G5711" s="30">
        <f t="shared" si="5538"/>
        <v>0</v>
      </c>
      <c r="H5711" s="30">
        <f t="shared" ref="H5711" si="5539">SUM(H5712:H5717)</f>
        <v>0</v>
      </c>
      <c r="I5711" s="34">
        <v>3</v>
      </c>
    </row>
    <row r="5712" spans="1:9">
      <c r="A5712" s="212">
        <v>4221</v>
      </c>
      <c r="B5712" s="216" t="s">
        <v>65</v>
      </c>
      <c r="C5712" s="29">
        <v>15000</v>
      </c>
      <c r="D5712" s="175">
        <v>15000</v>
      </c>
      <c r="F5712" s="175"/>
      <c r="G5712" s="175"/>
      <c r="H5712" s="175"/>
      <c r="I5712" s="34">
        <v>4</v>
      </c>
    </row>
    <row r="5713" spans="1:10">
      <c r="A5713" s="212">
        <v>4222</v>
      </c>
      <c r="B5713" s="216" t="s">
        <v>73</v>
      </c>
      <c r="C5713" s="29">
        <v>3000</v>
      </c>
      <c r="D5713" s="175">
        <v>3000</v>
      </c>
      <c r="F5713" s="175"/>
      <c r="G5713" s="175"/>
      <c r="H5713" s="175"/>
      <c r="I5713" s="34">
        <v>4</v>
      </c>
    </row>
    <row r="5714" spans="1:10">
      <c r="A5714" s="212">
        <v>4223</v>
      </c>
      <c r="B5714" s="216" t="s">
        <v>86</v>
      </c>
      <c r="C5714" s="29">
        <v>13200</v>
      </c>
      <c r="D5714" s="175">
        <v>13200</v>
      </c>
      <c r="F5714" s="175"/>
      <c r="G5714" s="175"/>
      <c r="H5714" s="175"/>
      <c r="I5714" s="34">
        <v>4</v>
      </c>
    </row>
    <row r="5715" spans="1:10">
      <c r="A5715" s="212">
        <v>4224</v>
      </c>
      <c r="B5715" s="216" t="s">
        <v>58</v>
      </c>
      <c r="C5715" s="29">
        <v>56000</v>
      </c>
      <c r="D5715" s="175">
        <v>56000</v>
      </c>
      <c r="F5715" s="175"/>
      <c r="G5715" s="175"/>
      <c r="H5715" s="175"/>
      <c r="I5715" s="34">
        <v>4</v>
      </c>
    </row>
    <row r="5716" spans="1:10">
      <c r="A5716" s="212">
        <v>4225</v>
      </c>
      <c r="B5716" s="216" t="s">
        <v>87</v>
      </c>
      <c r="C5716" s="29">
        <v>2100</v>
      </c>
      <c r="D5716" s="175">
        <v>2100</v>
      </c>
      <c r="F5716" s="175"/>
      <c r="G5716" s="175"/>
      <c r="H5716" s="175"/>
      <c r="I5716" s="34">
        <v>4</v>
      </c>
    </row>
    <row r="5717" spans="1:10">
      <c r="A5717" s="212">
        <v>4227</v>
      </c>
      <c r="B5717" s="216" t="s">
        <v>88</v>
      </c>
      <c r="C5717" s="29">
        <v>13420</v>
      </c>
      <c r="D5717" s="175">
        <v>13420</v>
      </c>
      <c r="F5717" s="175"/>
      <c r="G5717" s="175"/>
      <c r="H5717" s="175"/>
      <c r="I5717" s="34">
        <v>4</v>
      </c>
    </row>
    <row r="5718" spans="1:10">
      <c r="A5718" s="793">
        <v>426</v>
      </c>
      <c r="B5718" s="794" t="s">
        <v>31</v>
      </c>
      <c r="C5718" s="795">
        <v>10000</v>
      </c>
      <c r="D5718" s="796">
        <v>204745</v>
      </c>
      <c r="F5718" s="795">
        <v>0</v>
      </c>
      <c r="G5718" s="795">
        <v>0</v>
      </c>
      <c r="H5718" s="795">
        <v>0</v>
      </c>
      <c r="I5718" s="797">
        <v>3</v>
      </c>
    </row>
    <row r="5719" spans="1:10">
      <c r="A5719" s="798">
        <v>4262</v>
      </c>
      <c r="B5719" s="799" t="s">
        <v>32</v>
      </c>
      <c r="C5719" s="769">
        <v>10000</v>
      </c>
      <c r="D5719" s="768">
        <v>204745</v>
      </c>
      <c r="F5719" s="768"/>
      <c r="G5719" s="768"/>
      <c r="H5719" s="768"/>
      <c r="I5719" s="797">
        <v>4</v>
      </c>
    </row>
    <row r="5720" spans="1:10" ht="28.5">
      <c r="A5720" s="436">
        <v>45</v>
      </c>
      <c r="B5720" s="437" t="s">
        <v>74</v>
      </c>
      <c r="C5720" s="182">
        <f>C5721+C5723</f>
        <v>61120</v>
      </c>
      <c r="D5720" s="32">
        <v>30000</v>
      </c>
      <c r="F5720" s="32">
        <f>F5721+F5723</f>
        <v>0</v>
      </c>
      <c r="G5720" s="32">
        <f>G5721+G5723</f>
        <v>0</v>
      </c>
      <c r="H5720" s="32">
        <f>H5721+H5723</f>
        <v>0</v>
      </c>
      <c r="I5720" s="34">
        <v>2</v>
      </c>
    </row>
    <row r="5721" spans="1:10">
      <c r="A5721" s="433">
        <v>451</v>
      </c>
      <c r="B5721" s="434" t="s">
        <v>75</v>
      </c>
      <c r="C5721" s="30">
        <f t="shared" ref="C5721" si="5540">SUM(C5722)</f>
        <v>61120</v>
      </c>
      <c r="D5721" s="30">
        <v>30000</v>
      </c>
      <c r="F5721" s="30">
        <f t="shared" ref="F5721:H5721" si="5541">SUM(F5722)</f>
        <v>0</v>
      </c>
      <c r="G5721" s="30">
        <f t="shared" si="5541"/>
        <v>0</v>
      </c>
      <c r="H5721" s="30">
        <f t="shared" si="5541"/>
        <v>0</v>
      </c>
      <c r="I5721" s="34">
        <v>3</v>
      </c>
    </row>
    <row r="5722" spans="1:10">
      <c r="A5722" s="371">
        <v>4511</v>
      </c>
      <c r="B5722" s="435" t="s">
        <v>75</v>
      </c>
      <c r="C5722" s="29">
        <v>61120</v>
      </c>
      <c r="D5722" s="175">
        <v>30000</v>
      </c>
      <c r="F5722" s="772"/>
      <c r="G5722" s="772"/>
      <c r="H5722" s="772"/>
      <c r="I5722" s="34">
        <v>4</v>
      </c>
    </row>
    <row r="5723" spans="1:10">
      <c r="A5723" s="433">
        <v>452</v>
      </c>
      <c r="B5723" s="434" t="s">
        <v>89</v>
      </c>
      <c r="C5723" s="30">
        <f t="shared" ref="C5723" si="5542">SUM(C5724)</f>
        <v>0</v>
      </c>
      <c r="D5723" s="30">
        <v>0</v>
      </c>
      <c r="F5723" s="30">
        <f t="shared" ref="F5723:H5723" si="5543">SUM(F5724)</f>
        <v>0</v>
      </c>
      <c r="G5723" s="30">
        <f t="shared" si="5543"/>
        <v>0</v>
      </c>
      <c r="H5723" s="30">
        <f t="shared" si="5543"/>
        <v>0</v>
      </c>
      <c r="I5723" s="34">
        <v>3</v>
      </c>
      <c r="J5723" s="621"/>
    </row>
    <row r="5724" spans="1:10">
      <c r="A5724" s="371">
        <v>4521</v>
      </c>
      <c r="B5724" s="435" t="s">
        <v>89</v>
      </c>
      <c r="C5724" s="29">
        <v>0</v>
      </c>
      <c r="D5724" s="175">
        <v>0</v>
      </c>
      <c r="F5724" s="772"/>
      <c r="G5724" s="772"/>
      <c r="H5724" s="772"/>
      <c r="I5724" s="34">
        <v>4</v>
      </c>
    </row>
    <row r="5725" spans="1:10">
      <c r="A5725" s="206">
        <v>43</v>
      </c>
      <c r="B5725" s="207" t="s">
        <v>40</v>
      </c>
      <c r="C5725" s="31">
        <f>SUM(C5726+C5736+C5766+C5771)</f>
        <v>12758803</v>
      </c>
      <c r="D5725" s="31">
        <v>12217403</v>
      </c>
      <c r="F5725" s="31">
        <f>SUM(F5726+F5736+F5766+F5771)</f>
        <v>0</v>
      </c>
      <c r="G5725" s="31">
        <f>SUM(G5726+G5736+G5766+G5771)</f>
        <v>0</v>
      </c>
      <c r="H5725" s="31">
        <f>SUM(H5726+H5736+H5766+H5771)</f>
        <v>0</v>
      </c>
      <c r="I5725" s="34" t="s">
        <v>41</v>
      </c>
    </row>
    <row r="5726" spans="1:10">
      <c r="A5726" s="208">
        <v>31</v>
      </c>
      <c r="B5726" s="209" t="s">
        <v>44</v>
      </c>
      <c r="C5726" s="182">
        <f>SUM(C5727+C5731+C5733)</f>
        <v>8345643</v>
      </c>
      <c r="D5726" s="32">
        <v>8345643</v>
      </c>
      <c r="F5726" s="32">
        <f>SUM(F5727+F5731+F5733)</f>
        <v>0</v>
      </c>
      <c r="G5726" s="32">
        <f>SUM(G5727+G5731+G5733)</f>
        <v>0</v>
      </c>
      <c r="H5726" s="32">
        <f>SUM(H5727+H5731+H5733)</f>
        <v>0</v>
      </c>
      <c r="I5726" s="34">
        <v>2</v>
      </c>
    </row>
    <row r="5727" spans="1:10">
      <c r="A5727" s="210">
        <v>311</v>
      </c>
      <c r="B5727" s="211" t="s">
        <v>45</v>
      </c>
      <c r="C5727" s="30">
        <f>SUM(C5728:C5730)</f>
        <v>7027309</v>
      </c>
      <c r="D5727" s="30">
        <v>7027309</v>
      </c>
      <c r="F5727" s="30">
        <f>SUM(F5728:F5730)</f>
        <v>0</v>
      </c>
      <c r="G5727" s="30">
        <f>SUM(G5728:G5730)</f>
        <v>0</v>
      </c>
      <c r="H5727" s="30">
        <f>SUM(H5728:H5730)</f>
        <v>0</v>
      </c>
      <c r="I5727" s="34">
        <v>3</v>
      </c>
    </row>
    <row r="5728" spans="1:10">
      <c r="A5728" s="212">
        <v>3111</v>
      </c>
      <c r="B5728" s="216" t="s">
        <v>46</v>
      </c>
      <c r="C5728" s="29">
        <v>5967111</v>
      </c>
      <c r="D5728" s="175">
        <v>6491052</v>
      </c>
      <c r="F5728" s="784"/>
      <c r="G5728" s="784"/>
      <c r="H5728" s="784"/>
      <c r="I5728" s="34">
        <v>4</v>
      </c>
    </row>
    <row r="5729" spans="1:9">
      <c r="A5729" s="212">
        <v>3113</v>
      </c>
      <c r="B5729" s="216" t="s">
        <v>66</v>
      </c>
      <c r="C5729" s="29">
        <v>404286</v>
      </c>
      <c r="D5729" s="175">
        <v>404286</v>
      </c>
      <c r="F5729" s="784"/>
      <c r="G5729" s="784"/>
      <c r="H5729" s="784"/>
      <c r="I5729" s="34">
        <v>4</v>
      </c>
    </row>
    <row r="5730" spans="1:9">
      <c r="A5730" s="212">
        <v>3114</v>
      </c>
      <c r="B5730" s="216" t="s">
        <v>47</v>
      </c>
      <c r="C5730" s="29">
        <v>655912</v>
      </c>
      <c r="D5730" s="175">
        <v>131971</v>
      </c>
      <c r="F5730" s="772"/>
      <c r="G5730" s="772"/>
      <c r="H5730" s="772"/>
      <c r="I5730" s="34">
        <v>4</v>
      </c>
    </row>
    <row r="5731" spans="1:9">
      <c r="A5731" s="210">
        <v>312</v>
      </c>
      <c r="B5731" s="211" t="s">
        <v>67</v>
      </c>
      <c r="C5731" s="30">
        <f>SUM(C5732)</f>
        <v>248100</v>
      </c>
      <c r="D5731" s="30">
        <v>248100</v>
      </c>
      <c r="F5731" s="30">
        <f>SUM(F5732)</f>
        <v>0</v>
      </c>
      <c r="G5731" s="30">
        <f>SUM(G5732)</f>
        <v>0</v>
      </c>
      <c r="H5731" s="30">
        <f>SUM(H5732)</f>
        <v>0</v>
      </c>
      <c r="I5731" s="34">
        <v>3</v>
      </c>
    </row>
    <row r="5732" spans="1:9">
      <c r="A5732" s="212">
        <v>3121</v>
      </c>
      <c r="B5732" s="216" t="s">
        <v>67</v>
      </c>
      <c r="C5732" s="29">
        <v>248100</v>
      </c>
      <c r="D5732" s="175">
        <v>248100</v>
      </c>
      <c r="F5732" s="175"/>
      <c r="G5732" s="175"/>
      <c r="H5732" s="175"/>
      <c r="I5732" s="34">
        <v>4</v>
      </c>
    </row>
    <row r="5733" spans="1:9">
      <c r="A5733" s="210">
        <v>313</v>
      </c>
      <c r="B5733" s="211" t="s">
        <v>48</v>
      </c>
      <c r="C5733" s="30">
        <f t="shared" ref="C5733" si="5544">SUM(C5734:C5735)</f>
        <v>1070234</v>
      </c>
      <c r="D5733" s="30">
        <v>1070234</v>
      </c>
      <c r="F5733" s="30">
        <f t="shared" ref="F5733:G5733" si="5545">SUM(F5734:F5735)</f>
        <v>0</v>
      </c>
      <c r="G5733" s="30">
        <f t="shared" si="5545"/>
        <v>0</v>
      </c>
      <c r="H5733" s="30">
        <f t="shared" ref="H5733" si="5546">SUM(H5734:H5735)</f>
        <v>0</v>
      </c>
      <c r="I5733" s="34">
        <v>3</v>
      </c>
    </row>
    <row r="5734" spans="1:9">
      <c r="A5734" s="212">
        <v>3132</v>
      </c>
      <c r="B5734" s="216" t="s">
        <v>49</v>
      </c>
      <c r="C5734" s="29">
        <v>1068374</v>
      </c>
      <c r="D5734" s="175">
        <v>1068374</v>
      </c>
      <c r="F5734" s="175"/>
      <c r="G5734" s="175"/>
      <c r="H5734" s="175"/>
      <c r="I5734" s="34">
        <v>4</v>
      </c>
    </row>
    <row r="5735" spans="1:9" ht="28.5">
      <c r="A5735" s="212">
        <v>3133</v>
      </c>
      <c r="B5735" s="216" t="s">
        <v>119</v>
      </c>
      <c r="C5735" s="29">
        <v>1860</v>
      </c>
      <c r="D5735" s="175">
        <v>1860</v>
      </c>
      <c r="F5735" s="175"/>
      <c r="G5735" s="175"/>
      <c r="H5735" s="175"/>
      <c r="I5735" s="34">
        <v>4</v>
      </c>
    </row>
    <row r="5736" spans="1:9">
      <c r="A5736" s="208">
        <v>32</v>
      </c>
      <c r="B5736" s="209" t="s">
        <v>16</v>
      </c>
      <c r="C5736" s="182">
        <f>SUM(C5737+C5742+C5747+C5756+C5758)</f>
        <v>4370838</v>
      </c>
      <c r="D5736" s="32">
        <v>3829438</v>
      </c>
      <c r="F5736" s="32">
        <f>SUM(F5737+F5742+F5747+F5756+F5758)</f>
        <v>0</v>
      </c>
      <c r="G5736" s="32">
        <f>SUM(G5737+G5742+G5747+G5756+G5758)</f>
        <v>0</v>
      </c>
      <c r="H5736" s="32">
        <f>SUM(H5737+H5742+H5747+H5756+H5758)</f>
        <v>0</v>
      </c>
      <c r="I5736" s="34">
        <v>2</v>
      </c>
    </row>
    <row r="5737" spans="1:9">
      <c r="A5737" s="210">
        <v>321</v>
      </c>
      <c r="B5737" s="211" t="s">
        <v>27</v>
      </c>
      <c r="C5737" s="30">
        <f>SUM(C5738:C5741)</f>
        <v>264691</v>
      </c>
      <c r="D5737" s="30">
        <v>264691</v>
      </c>
      <c r="F5737" s="30">
        <f>SUM(F5738:F5741)</f>
        <v>0</v>
      </c>
      <c r="G5737" s="30">
        <f>SUM(G5738:G5741)</f>
        <v>0</v>
      </c>
      <c r="H5737" s="30">
        <f>SUM(H5738:H5741)</f>
        <v>0</v>
      </c>
      <c r="I5737" s="34">
        <v>3</v>
      </c>
    </row>
    <row r="5738" spans="1:9">
      <c r="A5738" s="212">
        <v>3211</v>
      </c>
      <c r="B5738" s="216" t="s">
        <v>28</v>
      </c>
      <c r="C5738" s="29">
        <v>34600</v>
      </c>
      <c r="D5738" s="175">
        <v>34600</v>
      </c>
      <c r="F5738" s="175"/>
      <c r="G5738" s="175"/>
      <c r="H5738" s="175"/>
      <c r="I5738" s="34">
        <v>4</v>
      </c>
    </row>
    <row r="5739" spans="1:9" ht="28.5">
      <c r="A5739" s="212">
        <v>3212</v>
      </c>
      <c r="B5739" s="216" t="s">
        <v>50</v>
      </c>
      <c r="C5739" s="29">
        <v>200491</v>
      </c>
      <c r="D5739" s="175">
        <v>200491</v>
      </c>
      <c r="F5739" s="175"/>
      <c r="G5739" s="175"/>
      <c r="H5739" s="175"/>
      <c r="I5739" s="34">
        <v>4</v>
      </c>
    </row>
    <row r="5740" spans="1:9">
      <c r="A5740" s="212">
        <v>3213</v>
      </c>
      <c r="B5740" s="216" t="s">
        <v>54</v>
      </c>
      <c r="C5740" s="29">
        <v>29600</v>
      </c>
      <c r="D5740" s="175">
        <v>29600</v>
      </c>
      <c r="F5740" s="175"/>
      <c r="G5740" s="175"/>
      <c r="H5740" s="175"/>
      <c r="I5740" s="34">
        <v>4</v>
      </c>
    </row>
    <row r="5741" spans="1:9">
      <c r="A5741" s="212">
        <v>3214</v>
      </c>
      <c r="B5741" s="216" t="s">
        <v>108</v>
      </c>
      <c r="C5741" s="29">
        <v>0</v>
      </c>
      <c r="D5741" s="175">
        <v>0</v>
      </c>
      <c r="F5741" s="175"/>
      <c r="G5741" s="175"/>
      <c r="H5741" s="175"/>
      <c r="I5741" s="34">
        <v>4</v>
      </c>
    </row>
    <row r="5742" spans="1:9">
      <c r="A5742" s="210">
        <v>322</v>
      </c>
      <c r="B5742" s="211" t="s">
        <v>42</v>
      </c>
      <c r="C5742" s="30">
        <f>SUM(C5743:C5746)</f>
        <v>1896518</v>
      </c>
      <c r="D5742" s="30">
        <v>1406218</v>
      </c>
      <c r="F5742" s="30">
        <f>SUM(F5743:F5746)</f>
        <v>0</v>
      </c>
      <c r="G5742" s="30">
        <f>SUM(G5743:G5746)</f>
        <v>0</v>
      </c>
      <c r="H5742" s="30">
        <f>SUM(H5743:H5746)</f>
        <v>0</v>
      </c>
      <c r="I5742" s="34">
        <v>3</v>
      </c>
    </row>
    <row r="5743" spans="1:9">
      <c r="A5743" s="212">
        <v>3221</v>
      </c>
      <c r="B5743" s="216" t="s">
        <v>43</v>
      </c>
      <c r="C5743" s="29">
        <v>183495</v>
      </c>
      <c r="D5743" s="175">
        <v>183495</v>
      </c>
      <c r="F5743" s="784"/>
      <c r="G5743" s="784"/>
      <c r="H5743" s="784"/>
      <c r="I5743" s="34">
        <v>4</v>
      </c>
    </row>
    <row r="5744" spans="1:9">
      <c r="A5744" s="212">
        <v>3222</v>
      </c>
      <c r="B5744" s="216" t="s">
        <v>91</v>
      </c>
      <c r="C5744" s="29">
        <v>1158663</v>
      </c>
      <c r="D5744" s="175">
        <v>678663</v>
      </c>
      <c r="F5744" s="772"/>
      <c r="G5744" s="772"/>
      <c r="H5744" s="772"/>
      <c r="I5744" s="34">
        <v>4</v>
      </c>
    </row>
    <row r="5745" spans="1:9">
      <c r="A5745" s="212">
        <v>3223</v>
      </c>
      <c r="B5745" s="216" t="s">
        <v>109</v>
      </c>
      <c r="C5745" s="29">
        <v>527860</v>
      </c>
      <c r="D5745" s="175">
        <v>527860</v>
      </c>
      <c r="F5745" s="784"/>
      <c r="G5745" s="784"/>
      <c r="H5745" s="784"/>
      <c r="I5745" s="34">
        <v>4</v>
      </c>
    </row>
    <row r="5746" spans="1:9">
      <c r="A5746" s="212">
        <v>3225</v>
      </c>
      <c r="B5746" s="216" t="s">
        <v>92</v>
      </c>
      <c r="C5746" s="29">
        <v>26500</v>
      </c>
      <c r="D5746" s="175">
        <v>16200</v>
      </c>
      <c r="F5746" s="772"/>
      <c r="G5746" s="772"/>
      <c r="H5746" s="772"/>
      <c r="I5746" s="34">
        <v>4</v>
      </c>
    </row>
    <row r="5747" spans="1:9">
      <c r="A5747" s="210">
        <v>323</v>
      </c>
      <c r="B5747" s="211" t="s">
        <v>17</v>
      </c>
      <c r="C5747" s="30">
        <f>SUM(C5748:C5755)</f>
        <v>2119633</v>
      </c>
      <c r="D5747" s="30">
        <v>2068533</v>
      </c>
      <c r="F5747" s="30">
        <f>SUM(F5748:F5755)</f>
        <v>0</v>
      </c>
      <c r="G5747" s="30">
        <f>SUM(G5748:G5755)</f>
        <v>0</v>
      </c>
      <c r="H5747" s="30">
        <f>SUM(H5748:H5755)</f>
        <v>0</v>
      </c>
      <c r="I5747" s="34">
        <v>3</v>
      </c>
    </row>
    <row r="5748" spans="1:9">
      <c r="A5748" s="212">
        <v>3231</v>
      </c>
      <c r="B5748" s="216" t="s">
        <v>18</v>
      </c>
      <c r="C5748" s="29">
        <v>52400</v>
      </c>
      <c r="D5748" s="175">
        <v>41900</v>
      </c>
      <c r="F5748" s="772"/>
      <c r="G5748" s="772"/>
      <c r="H5748" s="772"/>
      <c r="I5748" s="34">
        <v>4</v>
      </c>
    </row>
    <row r="5749" spans="1:9">
      <c r="A5749" s="212">
        <v>3232</v>
      </c>
      <c r="B5749" s="216" t="s">
        <v>105</v>
      </c>
      <c r="C5749" s="29">
        <v>458557</v>
      </c>
      <c r="D5749" s="175">
        <v>423557</v>
      </c>
      <c r="F5749" s="772"/>
      <c r="G5749" s="772"/>
      <c r="H5749" s="772"/>
      <c r="I5749" s="34">
        <v>4</v>
      </c>
    </row>
    <row r="5750" spans="1:9">
      <c r="A5750" s="212">
        <v>3234</v>
      </c>
      <c r="B5750" s="216" t="s">
        <v>111</v>
      </c>
      <c r="C5750" s="29">
        <v>185600</v>
      </c>
      <c r="D5750" s="175">
        <v>185600</v>
      </c>
      <c r="F5750" s="784"/>
      <c r="G5750" s="784"/>
      <c r="H5750" s="784"/>
      <c r="I5750" s="34">
        <v>4</v>
      </c>
    </row>
    <row r="5751" spans="1:9">
      <c r="A5751" s="212">
        <v>3235</v>
      </c>
      <c r="B5751" s="216" t="s">
        <v>68</v>
      </c>
      <c r="C5751" s="29">
        <v>10600</v>
      </c>
      <c r="D5751" s="175">
        <v>10600</v>
      </c>
      <c r="F5751" s="784"/>
      <c r="G5751" s="784"/>
      <c r="H5751" s="784"/>
      <c r="I5751" s="34">
        <v>4</v>
      </c>
    </row>
    <row r="5752" spans="1:9">
      <c r="A5752" s="212">
        <v>3236</v>
      </c>
      <c r="B5752" s="216" t="s">
        <v>56</v>
      </c>
      <c r="C5752" s="29">
        <v>111123</v>
      </c>
      <c r="D5752" s="175">
        <v>105523</v>
      </c>
      <c r="F5752" s="772"/>
      <c r="G5752" s="772"/>
      <c r="H5752" s="772"/>
      <c r="I5752" s="34">
        <v>4</v>
      </c>
    </row>
    <row r="5753" spans="1:9">
      <c r="A5753" s="212">
        <v>3237</v>
      </c>
      <c r="B5753" s="216" t="s">
        <v>20</v>
      </c>
      <c r="C5753" s="29">
        <v>728264</v>
      </c>
      <c r="D5753" s="175">
        <v>728264</v>
      </c>
      <c r="F5753" s="784"/>
      <c r="G5753" s="784"/>
      <c r="H5753" s="784"/>
      <c r="I5753" s="34">
        <v>4</v>
      </c>
    </row>
    <row r="5754" spans="1:9">
      <c r="A5754" s="212">
        <v>3238</v>
      </c>
      <c r="B5754" s="216" t="s">
        <v>51</v>
      </c>
      <c r="C5754" s="29">
        <v>175912</v>
      </c>
      <c r="D5754" s="175">
        <v>175912</v>
      </c>
      <c r="F5754" s="175"/>
      <c r="G5754" s="175"/>
      <c r="H5754" s="175"/>
      <c r="I5754" s="34">
        <v>4</v>
      </c>
    </row>
    <row r="5755" spans="1:9">
      <c r="A5755" s="212">
        <v>3239</v>
      </c>
      <c r="B5755" s="216" t="s">
        <v>21</v>
      </c>
      <c r="C5755" s="29">
        <v>397177</v>
      </c>
      <c r="D5755" s="175">
        <v>397177</v>
      </c>
      <c r="F5755" s="175"/>
      <c r="G5755" s="175"/>
      <c r="H5755" s="175"/>
      <c r="I5755" s="34">
        <v>4</v>
      </c>
    </row>
    <row r="5756" spans="1:9" ht="28.5">
      <c r="A5756" s="210">
        <v>324</v>
      </c>
      <c r="B5756" s="211" t="s">
        <v>22</v>
      </c>
      <c r="C5756" s="30">
        <f t="shared" ref="C5756" si="5547">SUM(C5757)</f>
        <v>1413</v>
      </c>
      <c r="D5756" s="30">
        <v>1413</v>
      </c>
      <c r="F5756" s="30">
        <f t="shared" ref="F5756:H5756" si="5548">SUM(F5757)</f>
        <v>0</v>
      </c>
      <c r="G5756" s="30">
        <f t="shared" si="5548"/>
        <v>0</v>
      </c>
      <c r="H5756" s="30">
        <f t="shared" si="5548"/>
        <v>0</v>
      </c>
      <c r="I5756" s="34">
        <v>3</v>
      </c>
    </row>
    <row r="5757" spans="1:9" ht="28.5">
      <c r="A5757" s="212">
        <v>3241</v>
      </c>
      <c r="B5757" s="216" t="s">
        <v>22</v>
      </c>
      <c r="C5757" s="29">
        <v>1413</v>
      </c>
      <c r="D5757" s="175">
        <v>1413</v>
      </c>
      <c r="F5757" s="175"/>
      <c r="G5757" s="175"/>
      <c r="H5757" s="175"/>
      <c r="I5757" s="34">
        <v>4</v>
      </c>
    </row>
    <row r="5758" spans="1:9">
      <c r="A5758" s="210">
        <v>329</v>
      </c>
      <c r="B5758" s="211" t="s">
        <v>23</v>
      </c>
      <c r="C5758" s="30">
        <f>SUM(C5759:C5765)</f>
        <v>88583</v>
      </c>
      <c r="D5758" s="30">
        <v>88583</v>
      </c>
      <c r="F5758" s="30">
        <f>SUM(F5759:F5765)</f>
        <v>0</v>
      </c>
      <c r="G5758" s="30">
        <f>SUM(G5759:G5765)</f>
        <v>0</v>
      </c>
      <c r="H5758" s="30">
        <f>SUM(H5759:H5765)</f>
        <v>0</v>
      </c>
      <c r="I5758" s="34">
        <v>3</v>
      </c>
    </row>
    <row r="5759" spans="1:9" ht="28.5">
      <c r="A5759" s="212">
        <v>3291</v>
      </c>
      <c r="B5759" s="216" t="s">
        <v>24</v>
      </c>
      <c r="C5759" s="29">
        <v>12474</v>
      </c>
      <c r="D5759" s="175">
        <v>12474</v>
      </c>
      <c r="F5759" s="175"/>
      <c r="G5759" s="175"/>
      <c r="H5759" s="175"/>
      <c r="I5759" s="34">
        <v>4</v>
      </c>
    </row>
    <row r="5760" spans="1:9">
      <c r="A5760" s="212">
        <v>3292</v>
      </c>
      <c r="B5760" s="216" t="s">
        <v>112</v>
      </c>
      <c r="C5760" s="29">
        <v>33500</v>
      </c>
      <c r="D5760" s="175">
        <v>33500</v>
      </c>
      <c r="F5760" s="175"/>
      <c r="G5760" s="175"/>
      <c r="H5760" s="175"/>
      <c r="I5760" s="34">
        <v>4</v>
      </c>
    </row>
    <row r="5761" spans="1:9">
      <c r="A5761" s="212">
        <v>3293</v>
      </c>
      <c r="B5761" s="216" t="s">
        <v>29</v>
      </c>
      <c r="C5761" s="29">
        <v>1320</v>
      </c>
      <c r="D5761" s="175">
        <v>1320</v>
      </c>
      <c r="F5761" s="175"/>
      <c r="G5761" s="175"/>
      <c r="H5761" s="175"/>
      <c r="I5761" s="34">
        <v>4</v>
      </c>
    </row>
    <row r="5762" spans="1:9">
      <c r="A5762" s="212">
        <v>3294</v>
      </c>
      <c r="B5762" s="216" t="s">
        <v>55</v>
      </c>
      <c r="C5762" s="29">
        <v>2322</v>
      </c>
      <c r="D5762" s="175">
        <v>2322</v>
      </c>
      <c r="F5762" s="175"/>
      <c r="G5762" s="175"/>
      <c r="H5762" s="175"/>
      <c r="I5762" s="34">
        <v>4</v>
      </c>
    </row>
    <row r="5763" spans="1:9">
      <c r="A5763" s="212">
        <v>3295</v>
      </c>
      <c r="B5763" s="216" t="s">
        <v>113</v>
      </c>
      <c r="C5763" s="29">
        <v>17502</v>
      </c>
      <c r="D5763" s="175">
        <v>17502</v>
      </c>
      <c r="F5763" s="175"/>
      <c r="G5763" s="175"/>
      <c r="H5763" s="175"/>
      <c r="I5763" s="34">
        <v>4</v>
      </c>
    </row>
    <row r="5764" spans="1:9">
      <c r="A5764" s="212">
        <v>3296</v>
      </c>
      <c r="B5764" s="216" t="s">
        <v>120</v>
      </c>
      <c r="C5764" s="29">
        <v>4045</v>
      </c>
      <c r="D5764" s="175">
        <v>4045</v>
      </c>
      <c r="F5764" s="175"/>
      <c r="G5764" s="175"/>
      <c r="H5764" s="175"/>
      <c r="I5764" s="34">
        <v>4</v>
      </c>
    </row>
    <row r="5765" spans="1:9">
      <c r="A5765" s="212">
        <v>3299</v>
      </c>
      <c r="B5765" s="216" t="s">
        <v>23</v>
      </c>
      <c r="C5765" s="29">
        <v>17420</v>
      </c>
      <c r="D5765" s="175">
        <v>17420</v>
      </c>
      <c r="F5765" s="175"/>
      <c r="G5765" s="175"/>
      <c r="H5765" s="175"/>
      <c r="I5765" s="34">
        <v>4</v>
      </c>
    </row>
    <row r="5766" spans="1:9">
      <c r="A5766" s="208">
        <v>34</v>
      </c>
      <c r="B5766" s="209" t="s">
        <v>114</v>
      </c>
      <c r="C5766" s="182">
        <f>SUM(C5767)</f>
        <v>42322</v>
      </c>
      <c r="D5766" s="32">
        <v>42322</v>
      </c>
      <c r="F5766" s="32">
        <f>SUM(F5767)</f>
        <v>0</v>
      </c>
      <c r="G5766" s="32">
        <f>SUM(G5767)</f>
        <v>0</v>
      </c>
      <c r="H5766" s="32">
        <f>SUM(H5767)</f>
        <v>0</v>
      </c>
      <c r="I5766" s="34">
        <v>2</v>
      </c>
    </row>
    <row r="5767" spans="1:9">
      <c r="A5767" s="210">
        <v>343</v>
      </c>
      <c r="B5767" s="211" t="s">
        <v>115</v>
      </c>
      <c r="C5767" s="30">
        <f>SUM(C5768:C5770)</f>
        <v>42322</v>
      </c>
      <c r="D5767" s="30">
        <v>42322</v>
      </c>
      <c r="F5767" s="30">
        <f>SUM(F5768:F5770)</f>
        <v>0</v>
      </c>
      <c r="G5767" s="30">
        <f>SUM(G5768:G5770)</f>
        <v>0</v>
      </c>
      <c r="H5767" s="30">
        <f>SUM(H5768:H5770)</f>
        <v>0</v>
      </c>
      <c r="I5767" s="34">
        <v>3</v>
      </c>
    </row>
    <row r="5768" spans="1:9">
      <c r="A5768" s="212">
        <v>3431</v>
      </c>
      <c r="B5768" s="216" t="s">
        <v>116</v>
      </c>
      <c r="C5768" s="29">
        <v>11439</v>
      </c>
      <c r="D5768" s="175">
        <v>11439</v>
      </c>
      <c r="F5768" s="175"/>
      <c r="G5768" s="175"/>
      <c r="H5768" s="175"/>
      <c r="I5768" s="34">
        <v>4</v>
      </c>
    </row>
    <row r="5769" spans="1:9" ht="28.5">
      <c r="A5769" s="212">
        <v>3432</v>
      </c>
      <c r="B5769" s="216" t="s">
        <v>135</v>
      </c>
      <c r="C5769" s="29">
        <v>0</v>
      </c>
      <c r="D5769" s="175">
        <v>0</v>
      </c>
      <c r="F5769" s="175"/>
      <c r="G5769" s="175"/>
      <c r="H5769" s="175"/>
      <c r="I5769" s="34">
        <v>4</v>
      </c>
    </row>
    <row r="5770" spans="1:9">
      <c r="A5770" s="212">
        <v>3433</v>
      </c>
      <c r="B5770" s="216" t="s">
        <v>117</v>
      </c>
      <c r="C5770" s="29">
        <v>30883</v>
      </c>
      <c r="D5770" s="175">
        <v>30883</v>
      </c>
      <c r="F5770" s="175"/>
      <c r="G5770" s="175"/>
      <c r="H5770" s="175"/>
      <c r="I5770" s="34">
        <v>4</v>
      </c>
    </row>
    <row r="5771" spans="1:9">
      <c r="A5771" s="208">
        <v>38</v>
      </c>
      <c r="B5771" s="209" t="s">
        <v>11</v>
      </c>
      <c r="C5771" s="182">
        <f t="shared" ref="C5771:C5772" si="5549">SUM(C5772)</f>
        <v>0</v>
      </c>
      <c r="D5771" s="32">
        <v>0</v>
      </c>
      <c r="F5771" s="32">
        <f t="shared" ref="F5771:H5772" si="5550">SUM(F5772)</f>
        <v>0</v>
      </c>
      <c r="G5771" s="32">
        <f t="shared" si="5550"/>
        <v>0</v>
      </c>
      <c r="H5771" s="32">
        <f t="shared" si="5550"/>
        <v>0</v>
      </c>
      <c r="I5771" s="34">
        <v>2</v>
      </c>
    </row>
    <row r="5772" spans="1:9">
      <c r="A5772" s="210">
        <v>383</v>
      </c>
      <c r="B5772" s="211" t="s">
        <v>121</v>
      </c>
      <c r="C5772" s="30">
        <f t="shared" si="5549"/>
        <v>0</v>
      </c>
      <c r="D5772" s="30">
        <v>0</v>
      </c>
      <c r="F5772" s="30">
        <f t="shared" si="5550"/>
        <v>0</v>
      </c>
      <c r="G5772" s="30">
        <f t="shared" si="5550"/>
        <v>0</v>
      </c>
      <c r="H5772" s="30">
        <f t="shared" si="5550"/>
        <v>0</v>
      </c>
      <c r="I5772" s="34">
        <v>3</v>
      </c>
    </row>
    <row r="5773" spans="1:9">
      <c r="A5773" s="212">
        <v>3834</v>
      </c>
      <c r="B5773" s="216" t="s">
        <v>123</v>
      </c>
      <c r="C5773" s="29"/>
      <c r="D5773" s="175">
        <v>0</v>
      </c>
      <c r="F5773" s="175"/>
      <c r="G5773" s="175"/>
      <c r="H5773" s="175"/>
      <c r="I5773" s="34">
        <v>4</v>
      </c>
    </row>
    <row r="5774" spans="1:9">
      <c r="A5774" s="206">
        <v>52</v>
      </c>
      <c r="B5774" s="207" t="s">
        <v>52</v>
      </c>
      <c r="C5774" s="31">
        <f t="shared" ref="C5774" si="5551">SUM(C5775+C5783)</f>
        <v>163776</v>
      </c>
      <c r="D5774" s="31">
        <v>608647</v>
      </c>
      <c r="F5774" s="31">
        <f t="shared" ref="F5774:G5774" si="5552">SUM(F5775+F5783)</f>
        <v>0</v>
      </c>
      <c r="G5774" s="31">
        <f t="shared" si="5552"/>
        <v>0</v>
      </c>
      <c r="H5774" s="31">
        <f t="shared" ref="H5774" si="5553">SUM(H5775+H5783)</f>
        <v>0</v>
      </c>
      <c r="I5774" s="34" t="s">
        <v>53</v>
      </c>
    </row>
    <row r="5775" spans="1:9">
      <c r="A5775" s="208">
        <v>31</v>
      </c>
      <c r="B5775" s="209" t="s">
        <v>44</v>
      </c>
      <c r="C5775" s="182">
        <f t="shared" ref="C5775" si="5554">SUM(C5776+C5779+C5781)</f>
        <v>163776</v>
      </c>
      <c r="D5775" s="32">
        <v>177623</v>
      </c>
      <c r="F5775" s="32">
        <f t="shared" ref="F5775:G5775" si="5555">SUM(F5776+F5779+F5781)</f>
        <v>0</v>
      </c>
      <c r="G5775" s="32">
        <f t="shared" si="5555"/>
        <v>0</v>
      </c>
      <c r="H5775" s="32">
        <f t="shared" ref="H5775" si="5556">SUM(H5776+H5779+H5781)</f>
        <v>0</v>
      </c>
      <c r="I5775" s="34">
        <v>2</v>
      </c>
    </row>
    <row r="5776" spans="1:9">
      <c r="A5776" s="210">
        <v>311</v>
      </c>
      <c r="B5776" s="211" t="s">
        <v>45</v>
      </c>
      <c r="C5776" s="30">
        <f>SUM(C5777:C5778)</f>
        <v>140580</v>
      </c>
      <c r="D5776" s="30">
        <v>177623</v>
      </c>
      <c r="F5776" s="30">
        <f>SUM(F5777:F5778)</f>
        <v>0</v>
      </c>
      <c r="G5776" s="30">
        <f>SUM(G5777:G5778)</f>
        <v>0</v>
      </c>
      <c r="H5776" s="30">
        <f>SUM(H5777:H5778)</f>
        <v>0</v>
      </c>
      <c r="I5776" s="34">
        <v>3</v>
      </c>
    </row>
    <row r="5777" spans="1:9">
      <c r="A5777" s="212">
        <v>3111</v>
      </c>
      <c r="B5777" s="216" t="s">
        <v>46</v>
      </c>
      <c r="C5777" s="29">
        <v>86292</v>
      </c>
      <c r="D5777" s="175">
        <v>177623</v>
      </c>
      <c r="F5777" s="784"/>
      <c r="G5777" s="784"/>
      <c r="H5777" s="784"/>
      <c r="I5777" s="34">
        <v>4</v>
      </c>
    </row>
    <row r="5778" spans="1:9">
      <c r="A5778" s="212">
        <v>3114</v>
      </c>
      <c r="B5778" s="216" t="s">
        <v>47</v>
      </c>
      <c r="C5778" s="29">
        <v>54288</v>
      </c>
      <c r="D5778" s="175">
        <v>0</v>
      </c>
      <c r="F5778" s="772"/>
      <c r="G5778" s="772"/>
      <c r="H5778" s="772"/>
      <c r="I5778" s="34">
        <v>4</v>
      </c>
    </row>
    <row r="5779" spans="1:9">
      <c r="A5779" s="210">
        <v>312</v>
      </c>
      <c r="B5779" s="211" t="s">
        <v>67</v>
      </c>
      <c r="C5779" s="30">
        <f t="shared" ref="C5779" si="5557">SUM(C5780)</f>
        <v>0</v>
      </c>
      <c r="D5779" s="30">
        <v>0</v>
      </c>
      <c r="F5779" s="30">
        <f t="shared" ref="F5779:H5779" si="5558">SUM(F5780)</f>
        <v>0</v>
      </c>
      <c r="G5779" s="30">
        <f t="shared" si="5558"/>
        <v>0</v>
      </c>
      <c r="H5779" s="30">
        <f t="shared" si="5558"/>
        <v>0</v>
      </c>
      <c r="I5779" s="34">
        <v>3</v>
      </c>
    </row>
    <row r="5780" spans="1:9">
      <c r="A5780" s="212">
        <v>3121</v>
      </c>
      <c r="B5780" s="216" t="s">
        <v>67</v>
      </c>
      <c r="C5780" s="29"/>
      <c r="D5780" s="175">
        <v>0</v>
      </c>
      <c r="F5780" s="175"/>
      <c r="G5780" s="175"/>
      <c r="H5780" s="175"/>
      <c r="I5780" s="34">
        <v>4</v>
      </c>
    </row>
    <row r="5781" spans="1:9">
      <c r="A5781" s="210">
        <v>313</v>
      </c>
      <c r="B5781" s="211" t="s">
        <v>48</v>
      </c>
      <c r="C5781" s="30">
        <f t="shared" ref="C5781" si="5559">SUM(C5782)</f>
        <v>23196</v>
      </c>
      <c r="D5781" s="30">
        <v>0</v>
      </c>
      <c r="F5781" s="30">
        <f t="shared" ref="F5781:H5781" si="5560">SUM(F5782)</f>
        <v>0</v>
      </c>
      <c r="G5781" s="30">
        <f t="shared" si="5560"/>
        <v>0</v>
      </c>
      <c r="H5781" s="30">
        <f t="shared" si="5560"/>
        <v>0</v>
      </c>
      <c r="I5781" s="34">
        <v>3</v>
      </c>
    </row>
    <row r="5782" spans="1:9">
      <c r="A5782" s="212">
        <v>3132</v>
      </c>
      <c r="B5782" s="216" t="s">
        <v>49</v>
      </c>
      <c r="C5782" s="29">
        <v>23196</v>
      </c>
      <c r="D5782" s="175">
        <v>0</v>
      </c>
      <c r="F5782" s="772"/>
      <c r="G5782" s="772"/>
      <c r="H5782" s="772"/>
      <c r="I5782" s="34">
        <v>4</v>
      </c>
    </row>
    <row r="5783" spans="1:9">
      <c r="A5783" s="208">
        <v>32</v>
      </c>
      <c r="B5783" s="209" t="s">
        <v>16</v>
      </c>
      <c r="C5783" s="182">
        <f t="shared" ref="C5783" si="5561">SUM(C5784+C5786+C5788)</f>
        <v>0</v>
      </c>
      <c r="D5783" s="32">
        <v>431024</v>
      </c>
      <c r="F5783" s="32">
        <f t="shared" ref="F5783:G5783" si="5562">SUM(F5784+F5786+F5788)</f>
        <v>0</v>
      </c>
      <c r="G5783" s="32">
        <f t="shared" si="5562"/>
        <v>0</v>
      </c>
      <c r="H5783" s="32">
        <f t="shared" ref="H5783" si="5563">SUM(H5784+H5786+H5788)</f>
        <v>0</v>
      </c>
      <c r="I5783" s="34">
        <v>2</v>
      </c>
    </row>
    <row r="5784" spans="1:9">
      <c r="A5784" s="210">
        <v>321</v>
      </c>
      <c r="B5784" s="211" t="s">
        <v>27</v>
      </c>
      <c r="C5784" s="30">
        <f t="shared" ref="C5784" si="5564">SUM(C5785)</f>
        <v>0</v>
      </c>
      <c r="D5784" s="30">
        <v>0</v>
      </c>
      <c r="F5784" s="30">
        <f t="shared" ref="F5784:H5784" si="5565">SUM(F5785)</f>
        <v>0</v>
      </c>
      <c r="G5784" s="30">
        <f t="shared" si="5565"/>
        <v>0</v>
      </c>
      <c r="H5784" s="30">
        <f t="shared" si="5565"/>
        <v>0</v>
      </c>
      <c r="I5784" s="34">
        <v>3</v>
      </c>
    </row>
    <row r="5785" spans="1:9" ht="28.5">
      <c r="A5785" s="212">
        <v>3212</v>
      </c>
      <c r="B5785" s="216" t="s">
        <v>50</v>
      </c>
      <c r="C5785" s="29"/>
      <c r="D5785" s="175">
        <v>0</v>
      </c>
      <c r="F5785" s="175"/>
      <c r="G5785" s="175"/>
      <c r="H5785" s="175"/>
      <c r="I5785" s="34">
        <v>4</v>
      </c>
    </row>
    <row r="5786" spans="1:9">
      <c r="A5786" s="210">
        <v>322</v>
      </c>
      <c r="B5786" s="211" t="s">
        <v>42</v>
      </c>
      <c r="C5786" s="30">
        <f t="shared" ref="C5786" si="5566">SUM(C5787)</f>
        <v>0</v>
      </c>
      <c r="D5786" s="30">
        <v>431024</v>
      </c>
      <c r="F5786" s="30">
        <f t="shared" ref="F5786:H5786" si="5567">SUM(F5787)</f>
        <v>0</v>
      </c>
      <c r="G5786" s="30">
        <f t="shared" si="5567"/>
        <v>0</v>
      </c>
      <c r="H5786" s="30">
        <f t="shared" si="5567"/>
        <v>0</v>
      </c>
      <c r="I5786" s="34">
        <v>3</v>
      </c>
    </row>
    <row r="5787" spans="1:9">
      <c r="A5787" s="212">
        <v>3222</v>
      </c>
      <c r="B5787" s="216" t="s">
        <v>91</v>
      </c>
      <c r="C5787" s="29"/>
      <c r="D5787" s="175">
        <v>431024</v>
      </c>
      <c r="F5787" s="175"/>
      <c r="G5787" s="175"/>
      <c r="H5787" s="175"/>
      <c r="I5787" s="34">
        <v>4</v>
      </c>
    </row>
    <row r="5788" spans="1:9" ht="28.5">
      <c r="A5788" s="210">
        <v>324</v>
      </c>
      <c r="B5788" s="211" t="s">
        <v>22</v>
      </c>
      <c r="C5788" s="30">
        <f t="shared" ref="C5788" si="5568">SUM(C5789)</f>
        <v>0</v>
      </c>
      <c r="D5788" s="30">
        <v>0</v>
      </c>
      <c r="F5788" s="30">
        <f t="shared" ref="F5788:H5788" si="5569">SUM(F5789)</f>
        <v>0</v>
      </c>
      <c r="G5788" s="30">
        <f t="shared" si="5569"/>
        <v>0</v>
      </c>
      <c r="H5788" s="30">
        <f t="shared" si="5569"/>
        <v>0</v>
      </c>
      <c r="I5788" s="34">
        <v>3</v>
      </c>
    </row>
    <row r="5789" spans="1:9" ht="28.5">
      <c r="A5789" s="212">
        <v>3241</v>
      </c>
      <c r="B5789" s="216" t="s">
        <v>22</v>
      </c>
      <c r="C5789" s="29"/>
      <c r="D5789" s="175">
        <v>0</v>
      </c>
      <c r="F5789" s="175"/>
      <c r="G5789" s="175"/>
      <c r="H5789" s="175"/>
      <c r="I5789" s="34">
        <v>4</v>
      </c>
    </row>
    <row r="5790" spans="1:9">
      <c r="A5790" s="206">
        <v>61</v>
      </c>
      <c r="B5790" s="207" t="s">
        <v>80</v>
      </c>
      <c r="C5790" s="31">
        <f t="shared" ref="C5790" si="5570">SUM(C5791+C5798+C5812+C5825)</f>
        <v>0</v>
      </c>
      <c r="D5790" s="31">
        <v>44270</v>
      </c>
      <c r="F5790" s="31">
        <f t="shared" ref="F5790:G5790" si="5571">SUM(F5791+F5798+F5812+F5825)</f>
        <v>0</v>
      </c>
      <c r="G5790" s="31">
        <f t="shared" si="5571"/>
        <v>0</v>
      </c>
      <c r="H5790" s="31">
        <f t="shared" ref="H5790" si="5572">SUM(H5791+H5798+H5812+H5825)</f>
        <v>0</v>
      </c>
      <c r="I5790" s="34" t="s">
        <v>81</v>
      </c>
    </row>
    <row r="5791" spans="1:9">
      <c r="A5791" s="208">
        <v>31</v>
      </c>
      <c r="B5791" s="209" t="s">
        <v>44</v>
      </c>
      <c r="C5791" s="182">
        <f t="shared" ref="C5791" si="5573">SUM(C5792+C5794+C5796)</f>
        <v>0</v>
      </c>
      <c r="D5791" s="32">
        <v>0</v>
      </c>
      <c r="F5791" s="32">
        <f t="shared" ref="F5791:G5791" si="5574">SUM(F5792+F5794+F5796)</f>
        <v>0</v>
      </c>
      <c r="G5791" s="32">
        <f t="shared" si="5574"/>
        <v>0</v>
      </c>
      <c r="H5791" s="32">
        <f t="shared" ref="H5791" si="5575">SUM(H5792+H5794+H5796)</f>
        <v>0</v>
      </c>
      <c r="I5791" s="34">
        <v>2</v>
      </c>
    </row>
    <row r="5792" spans="1:9">
      <c r="A5792" s="210">
        <v>311</v>
      </c>
      <c r="B5792" s="211" t="s">
        <v>45</v>
      </c>
      <c r="C5792" s="30">
        <f t="shared" ref="C5792" si="5576">SUM(C5793)</f>
        <v>0</v>
      </c>
      <c r="D5792" s="30">
        <v>0</v>
      </c>
      <c r="F5792" s="30">
        <f t="shared" ref="F5792:H5792" si="5577">SUM(F5793)</f>
        <v>0</v>
      </c>
      <c r="G5792" s="30">
        <f t="shared" si="5577"/>
        <v>0</v>
      </c>
      <c r="H5792" s="30">
        <f t="shared" si="5577"/>
        <v>0</v>
      </c>
      <c r="I5792" s="34">
        <v>3</v>
      </c>
    </row>
    <row r="5793" spans="1:9">
      <c r="A5793" s="212">
        <v>3111</v>
      </c>
      <c r="B5793" s="216" t="s">
        <v>46</v>
      </c>
      <c r="C5793" s="29"/>
      <c r="D5793" s="175">
        <v>0</v>
      </c>
      <c r="F5793" s="175"/>
      <c r="G5793" s="175"/>
      <c r="H5793" s="175"/>
      <c r="I5793" s="34">
        <v>4</v>
      </c>
    </row>
    <row r="5794" spans="1:9">
      <c r="A5794" s="210">
        <v>312</v>
      </c>
      <c r="B5794" s="211" t="s">
        <v>67</v>
      </c>
      <c r="C5794" s="30">
        <f t="shared" ref="C5794" si="5578">SUM(C5795)</f>
        <v>0</v>
      </c>
      <c r="D5794" s="30">
        <v>0</v>
      </c>
      <c r="F5794" s="30">
        <f t="shared" ref="F5794:H5794" si="5579">SUM(F5795)</f>
        <v>0</v>
      </c>
      <c r="G5794" s="30">
        <f t="shared" si="5579"/>
        <v>0</v>
      </c>
      <c r="H5794" s="30">
        <f t="shared" si="5579"/>
        <v>0</v>
      </c>
      <c r="I5794" s="34">
        <v>3</v>
      </c>
    </row>
    <row r="5795" spans="1:9">
      <c r="A5795" s="212">
        <v>3121</v>
      </c>
      <c r="B5795" s="216" t="s">
        <v>67</v>
      </c>
      <c r="C5795" s="29"/>
      <c r="D5795" s="175">
        <v>0</v>
      </c>
      <c r="F5795" s="175"/>
      <c r="G5795" s="175"/>
      <c r="H5795" s="175"/>
      <c r="I5795" s="34">
        <v>4</v>
      </c>
    </row>
    <row r="5796" spans="1:9">
      <c r="A5796" s="210">
        <v>313</v>
      </c>
      <c r="B5796" s="211" t="s">
        <v>48</v>
      </c>
      <c r="C5796" s="30">
        <f t="shared" ref="C5796" si="5580">SUM(C5797)</f>
        <v>0</v>
      </c>
      <c r="D5796" s="30">
        <v>0</v>
      </c>
      <c r="F5796" s="30">
        <f t="shared" ref="F5796:H5796" si="5581">SUM(F5797)</f>
        <v>0</v>
      </c>
      <c r="G5796" s="30">
        <f t="shared" si="5581"/>
        <v>0</v>
      </c>
      <c r="H5796" s="30">
        <f t="shared" si="5581"/>
        <v>0</v>
      </c>
      <c r="I5796" s="34">
        <v>3</v>
      </c>
    </row>
    <row r="5797" spans="1:9">
      <c r="A5797" s="212">
        <v>3132</v>
      </c>
      <c r="B5797" s="216" t="s">
        <v>49</v>
      </c>
      <c r="C5797" s="29"/>
      <c r="D5797" s="175">
        <v>0</v>
      </c>
      <c r="F5797" s="175"/>
      <c r="G5797" s="175"/>
      <c r="H5797" s="175"/>
      <c r="I5797" s="34">
        <v>4</v>
      </c>
    </row>
    <row r="5798" spans="1:9">
      <c r="A5798" s="208">
        <v>32</v>
      </c>
      <c r="B5798" s="209" t="s">
        <v>16</v>
      </c>
      <c r="C5798" s="182">
        <f t="shared" ref="C5798" si="5582">SUM(C5799+C5803+C5807)</f>
        <v>0</v>
      </c>
      <c r="D5798" s="32">
        <v>4270</v>
      </c>
      <c r="F5798" s="32">
        <f t="shared" ref="F5798:G5798" si="5583">SUM(F5799+F5803+F5807)</f>
        <v>0</v>
      </c>
      <c r="G5798" s="32">
        <f t="shared" si="5583"/>
        <v>0</v>
      </c>
      <c r="H5798" s="32">
        <f t="shared" ref="H5798" si="5584">SUM(H5799+H5803+H5807)</f>
        <v>0</v>
      </c>
      <c r="I5798" s="34">
        <v>2</v>
      </c>
    </row>
    <row r="5799" spans="1:9">
      <c r="A5799" s="210">
        <v>321</v>
      </c>
      <c r="B5799" s="211" t="s">
        <v>27</v>
      </c>
      <c r="C5799" s="30">
        <f t="shared" ref="C5799" si="5585">SUM(C5800:C5802)</f>
        <v>0</v>
      </c>
      <c r="D5799" s="30">
        <v>0</v>
      </c>
      <c r="F5799" s="30">
        <f t="shared" ref="F5799:G5799" si="5586">SUM(F5800:F5802)</f>
        <v>0</v>
      </c>
      <c r="G5799" s="30">
        <f t="shared" si="5586"/>
        <v>0</v>
      </c>
      <c r="H5799" s="30">
        <f t="shared" ref="H5799" si="5587">SUM(H5800:H5802)</f>
        <v>0</v>
      </c>
      <c r="I5799" s="34">
        <v>3</v>
      </c>
    </row>
    <row r="5800" spans="1:9">
      <c r="A5800" s="212">
        <v>3211</v>
      </c>
      <c r="B5800" s="216" t="s">
        <v>28</v>
      </c>
      <c r="C5800" s="29"/>
      <c r="D5800" s="175">
        <v>0</v>
      </c>
      <c r="F5800" s="175"/>
      <c r="G5800" s="175"/>
      <c r="H5800" s="175"/>
      <c r="I5800" s="34">
        <v>4</v>
      </c>
    </row>
    <row r="5801" spans="1:9" ht="28.5">
      <c r="A5801" s="212">
        <v>3212</v>
      </c>
      <c r="B5801" s="216" t="s">
        <v>50</v>
      </c>
      <c r="C5801" s="29"/>
      <c r="D5801" s="175">
        <v>0</v>
      </c>
      <c r="F5801" s="175"/>
      <c r="G5801" s="175"/>
      <c r="H5801" s="175"/>
      <c r="I5801" s="34">
        <v>4</v>
      </c>
    </row>
    <row r="5802" spans="1:9">
      <c r="A5802" s="212">
        <v>3213</v>
      </c>
      <c r="B5802" s="216" t="s">
        <v>54</v>
      </c>
      <c r="C5802" s="29"/>
      <c r="D5802" s="175">
        <v>0</v>
      </c>
      <c r="F5802" s="175"/>
      <c r="G5802" s="175"/>
      <c r="H5802" s="175"/>
      <c r="I5802" s="34">
        <v>4</v>
      </c>
    </row>
    <row r="5803" spans="1:9">
      <c r="A5803" s="210">
        <v>322</v>
      </c>
      <c r="B5803" s="211" t="s">
        <v>42</v>
      </c>
      <c r="C5803" s="30">
        <f t="shared" ref="C5803" si="5588">SUM(C5804:C5806)</f>
        <v>0</v>
      </c>
      <c r="D5803" s="30">
        <v>4270</v>
      </c>
      <c r="F5803" s="30">
        <f t="shared" ref="F5803:G5803" si="5589">SUM(F5804:F5806)</f>
        <v>0</v>
      </c>
      <c r="G5803" s="30">
        <f t="shared" si="5589"/>
        <v>0</v>
      </c>
      <c r="H5803" s="30">
        <f t="shared" ref="H5803" si="5590">SUM(H5804:H5806)</f>
        <v>0</v>
      </c>
      <c r="I5803" s="34">
        <v>3</v>
      </c>
    </row>
    <row r="5804" spans="1:9">
      <c r="A5804" s="212">
        <v>3221</v>
      </c>
      <c r="B5804" s="216" t="s">
        <v>43</v>
      </c>
      <c r="C5804" s="29"/>
      <c r="D5804" s="175">
        <v>0</v>
      </c>
      <c r="F5804" s="175"/>
      <c r="G5804" s="175"/>
      <c r="H5804" s="175"/>
      <c r="I5804" s="34">
        <v>4</v>
      </c>
    </row>
    <row r="5805" spans="1:9">
      <c r="A5805" s="212">
        <v>3222</v>
      </c>
      <c r="B5805" s="216" t="s">
        <v>91</v>
      </c>
      <c r="C5805" s="29"/>
      <c r="D5805" s="175">
        <v>4270</v>
      </c>
      <c r="F5805" s="175"/>
      <c r="G5805" s="175"/>
      <c r="H5805" s="175"/>
      <c r="I5805" s="34">
        <v>4</v>
      </c>
    </row>
    <row r="5806" spans="1:9">
      <c r="A5806" s="212">
        <v>3225</v>
      </c>
      <c r="B5806" s="216" t="s">
        <v>92</v>
      </c>
      <c r="C5806" s="29"/>
      <c r="D5806" s="175">
        <v>0</v>
      </c>
      <c r="F5806" s="175"/>
      <c r="G5806" s="175"/>
      <c r="H5806" s="175"/>
      <c r="I5806" s="34">
        <v>4</v>
      </c>
    </row>
    <row r="5807" spans="1:9">
      <c r="A5807" s="210">
        <v>323</v>
      </c>
      <c r="B5807" s="211" t="s">
        <v>17</v>
      </c>
      <c r="C5807" s="30">
        <f t="shared" ref="C5807" si="5591">SUM(C5808:C5811)</f>
        <v>0</v>
      </c>
      <c r="D5807" s="30">
        <v>0</v>
      </c>
      <c r="F5807" s="30">
        <f t="shared" ref="F5807:G5807" si="5592">SUM(F5808:F5811)</f>
        <v>0</v>
      </c>
      <c r="G5807" s="30">
        <f t="shared" si="5592"/>
        <v>0</v>
      </c>
      <c r="H5807" s="30">
        <f t="shared" ref="H5807" si="5593">SUM(H5808:H5811)</f>
        <v>0</v>
      </c>
      <c r="I5807" s="34">
        <v>3</v>
      </c>
    </row>
    <row r="5808" spans="1:9">
      <c r="A5808" s="212">
        <v>3232</v>
      </c>
      <c r="B5808" s="216" t="s">
        <v>105</v>
      </c>
      <c r="C5808" s="29"/>
      <c r="D5808" s="175">
        <v>0</v>
      </c>
      <c r="F5808" s="175"/>
      <c r="G5808" s="175"/>
      <c r="H5808" s="175"/>
      <c r="I5808" s="34">
        <v>4</v>
      </c>
    </row>
    <row r="5809" spans="1:9">
      <c r="A5809" s="212">
        <v>3235</v>
      </c>
      <c r="B5809" s="216" t="s">
        <v>68</v>
      </c>
      <c r="C5809" s="29"/>
      <c r="D5809" s="175">
        <v>0</v>
      </c>
      <c r="F5809" s="175"/>
      <c r="G5809" s="175"/>
      <c r="H5809" s="175"/>
      <c r="I5809" s="34">
        <v>4</v>
      </c>
    </row>
    <row r="5810" spans="1:9">
      <c r="A5810" s="212">
        <v>3237</v>
      </c>
      <c r="B5810" s="216" t="s">
        <v>20</v>
      </c>
      <c r="C5810" s="29"/>
      <c r="D5810" s="175">
        <v>0</v>
      </c>
      <c r="F5810" s="175"/>
      <c r="G5810" s="175"/>
      <c r="H5810" s="175"/>
      <c r="I5810" s="34">
        <v>4</v>
      </c>
    </row>
    <row r="5811" spans="1:9">
      <c r="A5811" s="212">
        <v>3238</v>
      </c>
      <c r="B5811" s="216" t="s">
        <v>51</v>
      </c>
      <c r="C5811" s="29"/>
      <c r="D5811" s="175">
        <v>0</v>
      </c>
      <c r="F5811" s="175"/>
      <c r="G5811" s="175"/>
      <c r="H5811" s="175"/>
      <c r="I5811" s="34">
        <v>4</v>
      </c>
    </row>
    <row r="5812" spans="1:9" ht="28.5">
      <c r="A5812" s="208">
        <v>42</v>
      </c>
      <c r="B5812" s="209" t="s">
        <v>30</v>
      </c>
      <c r="C5812" s="182">
        <f t="shared" ref="C5812" si="5594">SUM(C5813+C5815+C5821+C5823)</f>
        <v>0</v>
      </c>
      <c r="D5812" s="32">
        <v>0</v>
      </c>
      <c r="F5812" s="32">
        <f t="shared" ref="F5812:G5812" si="5595">SUM(F5813+F5815+F5821+F5823)</f>
        <v>0</v>
      </c>
      <c r="G5812" s="32">
        <f t="shared" si="5595"/>
        <v>0</v>
      </c>
      <c r="H5812" s="32">
        <f t="shared" ref="H5812" si="5596">SUM(H5813+H5815+H5821+H5823)</f>
        <v>0</v>
      </c>
      <c r="I5812" s="34">
        <v>2</v>
      </c>
    </row>
    <row r="5813" spans="1:9">
      <c r="A5813" s="210">
        <v>421</v>
      </c>
      <c r="B5813" s="211" t="s">
        <v>96</v>
      </c>
      <c r="C5813" s="30">
        <f t="shared" ref="C5813" si="5597">SUM(C5814)</f>
        <v>0</v>
      </c>
      <c r="D5813" s="30">
        <v>0</v>
      </c>
      <c r="F5813" s="30">
        <f t="shared" ref="F5813:H5813" si="5598">SUM(F5814)</f>
        <v>0</v>
      </c>
      <c r="G5813" s="30">
        <f t="shared" si="5598"/>
        <v>0</v>
      </c>
      <c r="H5813" s="30">
        <f t="shared" si="5598"/>
        <v>0</v>
      </c>
      <c r="I5813" s="34">
        <v>3</v>
      </c>
    </row>
    <row r="5814" spans="1:9">
      <c r="A5814" s="212">
        <v>4212</v>
      </c>
      <c r="B5814" s="216" t="s">
        <v>97</v>
      </c>
      <c r="C5814" s="29"/>
      <c r="D5814" s="175">
        <v>0</v>
      </c>
      <c r="F5814" s="175"/>
      <c r="G5814" s="175"/>
      <c r="H5814" s="175"/>
      <c r="I5814" s="34">
        <v>4</v>
      </c>
    </row>
    <row r="5815" spans="1:9">
      <c r="A5815" s="210">
        <v>422</v>
      </c>
      <c r="B5815" s="211" t="s">
        <v>57</v>
      </c>
      <c r="C5815" s="30">
        <f t="shared" ref="C5815" si="5599">SUM(C5816:C5820)</f>
        <v>0</v>
      </c>
      <c r="D5815" s="30">
        <v>0</v>
      </c>
      <c r="F5815" s="30">
        <f t="shared" ref="F5815:G5815" si="5600">SUM(F5816:F5820)</f>
        <v>0</v>
      </c>
      <c r="G5815" s="30">
        <f t="shared" si="5600"/>
        <v>0</v>
      </c>
      <c r="H5815" s="30">
        <f t="shared" ref="H5815" si="5601">SUM(H5816:H5820)</f>
        <v>0</v>
      </c>
      <c r="I5815" s="34">
        <v>3</v>
      </c>
    </row>
    <row r="5816" spans="1:9">
      <c r="A5816" s="212">
        <v>4221</v>
      </c>
      <c r="B5816" s="216" t="s">
        <v>65</v>
      </c>
      <c r="C5816" s="29"/>
      <c r="D5816" s="175">
        <v>0</v>
      </c>
      <c r="F5816" s="175"/>
      <c r="G5816" s="175"/>
      <c r="H5816" s="175"/>
      <c r="I5816" s="34">
        <v>4</v>
      </c>
    </row>
    <row r="5817" spans="1:9">
      <c r="A5817" s="212">
        <v>4222</v>
      </c>
      <c r="B5817" s="216" t="s">
        <v>73</v>
      </c>
      <c r="C5817" s="29"/>
      <c r="D5817" s="175">
        <v>0</v>
      </c>
      <c r="F5817" s="175"/>
      <c r="G5817" s="175"/>
      <c r="H5817" s="175"/>
      <c r="I5817" s="34">
        <v>4</v>
      </c>
    </row>
    <row r="5818" spans="1:9">
      <c r="A5818" s="212">
        <v>4223</v>
      </c>
      <c r="B5818" s="216" t="s">
        <v>86</v>
      </c>
      <c r="C5818" s="29"/>
      <c r="D5818" s="175">
        <v>0</v>
      </c>
      <c r="F5818" s="175"/>
      <c r="G5818" s="175"/>
      <c r="H5818" s="175"/>
      <c r="I5818" s="34">
        <v>4</v>
      </c>
    </row>
    <row r="5819" spans="1:9">
      <c r="A5819" s="212">
        <v>4224</v>
      </c>
      <c r="B5819" s="216" t="s">
        <v>58</v>
      </c>
      <c r="C5819" s="29"/>
      <c r="D5819" s="175">
        <v>0</v>
      </c>
      <c r="F5819" s="175"/>
      <c r="G5819" s="175"/>
      <c r="H5819" s="175"/>
      <c r="I5819" s="34">
        <v>4</v>
      </c>
    </row>
    <row r="5820" spans="1:9">
      <c r="A5820" s="212">
        <v>4227</v>
      </c>
      <c r="B5820" s="216" t="s">
        <v>88</v>
      </c>
      <c r="C5820" s="29"/>
      <c r="D5820" s="175">
        <v>0</v>
      </c>
      <c r="F5820" s="175"/>
      <c r="G5820" s="175"/>
      <c r="H5820" s="175"/>
      <c r="I5820" s="34">
        <v>4</v>
      </c>
    </row>
    <row r="5821" spans="1:9">
      <c r="A5821" s="210">
        <v>423</v>
      </c>
      <c r="B5821" s="211" t="s">
        <v>98</v>
      </c>
      <c r="C5821" s="30">
        <f t="shared" ref="C5821" si="5602">SUM(C5822)</f>
        <v>0</v>
      </c>
      <c r="D5821" s="30">
        <v>0</v>
      </c>
      <c r="F5821" s="30">
        <f t="shared" ref="F5821:H5821" si="5603">SUM(F5822)</f>
        <v>0</v>
      </c>
      <c r="G5821" s="30">
        <f t="shared" si="5603"/>
        <v>0</v>
      </c>
      <c r="H5821" s="30">
        <f t="shared" si="5603"/>
        <v>0</v>
      </c>
      <c r="I5821" s="34">
        <v>3</v>
      </c>
    </row>
    <row r="5822" spans="1:9">
      <c r="A5822" s="212">
        <v>4231</v>
      </c>
      <c r="B5822" s="216" t="s">
        <v>106</v>
      </c>
      <c r="C5822" s="29"/>
      <c r="D5822" s="175">
        <v>0</v>
      </c>
      <c r="F5822" s="175"/>
      <c r="G5822" s="175"/>
      <c r="H5822" s="175"/>
      <c r="I5822" s="34">
        <v>4</v>
      </c>
    </row>
    <row r="5823" spans="1:9" ht="28.5">
      <c r="A5823" s="210">
        <v>424</v>
      </c>
      <c r="B5823" s="211" t="s">
        <v>138</v>
      </c>
      <c r="C5823" s="30">
        <f t="shared" ref="C5823" si="5604">SUM(C5824)</f>
        <v>0</v>
      </c>
      <c r="D5823" s="30">
        <v>0</v>
      </c>
      <c r="F5823" s="30">
        <f t="shared" ref="F5823:H5823" si="5605">SUM(F5824)</f>
        <v>0</v>
      </c>
      <c r="G5823" s="30">
        <f t="shared" si="5605"/>
        <v>0</v>
      </c>
      <c r="H5823" s="30">
        <f t="shared" si="5605"/>
        <v>0</v>
      </c>
      <c r="I5823" s="34">
        <v>3</v>
      </c>
    </row>
    <row r="5824" spans="1:9">
      <c r="A5824" s="212">
        <v>4241</v>
      </c>
      <c r="B5824" s="216" t="s">
        <v>139</v>
      </c>
      <c r="C5824" s="29"/>
      <c r="D5824" s="175">
        <v>0</v>
      </c>
      <c r="F5824" s="175"/>
      <c r="G5824" s="175"/>
      <c r="H5824" s="175"/>
      <c r="I5824" s="34">
        <v>4</v>
      </c>
    </row>
    <row r="5825" spans="1:9" ht="28.5">
      <c r="A5825" s="208">
        <v>45</v>
      </c>
      <c r="B5825" s="209" t="s">
        <v>74</v>
      </c>
      <c r="C5825" s="182">
        <f t="shared" ref="C5825:C5826" si="5606">SUM(C5826)</f>
        <v>0</v>
      </c>
      <c r="D5825" s="32">
        <v>40000</v>
      </c>
      <c r="F5825" s="32">
        <f t="shared" ref="F5825:H5826" si="5607">SUM(F5826)</f>
        <v>0</v>
      </c>
      <c r="G5825" s="32">
        <f t="shared" si="5607"/>
        <v>0</v>
      </c>
      <c r="H5825" s="32">
        <f t="shared" si="5607"/>
        <v>0</v>
      </c>
      <c r="I5825" s="34">
        <v>2</v>
      </c>
    </row>
    <row r="5826" spans="1:9">
      <c r="A5826" s="210">
        <v>451</v>
      </c>
      <c r="B5826" s="211" t="s">
        <v>75</v>
      </c>
      <c r="C5826" s="30">
        <f t="shared" si="5606"/>
        <v>0</v>
      </c>
      <c r="D5826" s="30">
        <v>40000</v>
      </c>
      <c r="F5826" s="30">
        <f t="shared" si="5607"/>
        <v>0</v>
      </c>
      <c r="G5826" s="30">
        <f t="shared" si="5607"/>
        <v>0</v>
      </c>
      <c r="H5826" s="30">
        <f t="shared" si="5607"/>
        <v>0</v>
      </c>
      <c r="I5826" s="34">
        <v>3</v>
      </c>
    </row>
    <row r="5827" spans="1:9">
      <c r="A5827" s="212">
        <v>4511</v>
      </c>
      <c r="B5827" s="216" t="s">
        <v>75</v>
      </c>
      <c r="C5827" s="29"/>
      <c r="D5827" s="175">
        <v>40000</v>
      </c>
      <c r="F5827" s="175"/>
      <c r="G5827" s="175"/>
      <c r="H5827" s="175"/>
      <c r="I5827" s="34">
        <v>4</v>
      </c>
    </row>
    <row r="5828" spans="1:9">
      <c r="A5828" s="203" t="s">
        <v>538</v>
      </c>
      <c r="B5828" s="204" t="s">
        <v>107</v>
      </c>
      <c r="C5828" s="205">
        <f>C5829</f>
        <v>0</v>
      </c>
      <c r="D5828" s="205">
        <v>16031</v>
      </c>
      <c r="F5828" s="205">
        <f>F5829</f>
        <v>0</v>
      </c>
      <c r="G5828" s="205">
        <f>G5829</f>
        <v>0</v>
      </c>
      <c r="H5828" s="205">
        <f>H5829</f>
        <v>0</v>
      </c>
      <c r="I5828" s="34" t="s">
        <v>8</v>
      </c>
    </row>
    <row r="5829" spans="1:9">
      <c r="A5829" s="206">
        <v>11</v>
      </c>
      <c r="B5829" s="207" t="s">
        <v>14</v>
      </c>
      <c r="C5829" s="31">
        <f t="shared" ref="C5829:C5831" si="5608">C5830</f>
        <v>0</v>
      </c>
      <c r="D5829" s="31">
        <v>16031</v>
      </c>
      <c r="F5829" s="31">
        <f t="shared" ref="F5829:H5831" si="5609">F5830</f>
        <v>0</v>
      </c>
      <c r="G5829" s="31">
        <f t="shared" si="5609"/>
        <v>0</v>
      </c>
      <c r="H5829" s="31">
        <f t="shared" si="5609"/>
        <v>0</v>
      </c>
      <c r="I5829" s="34" t="s">
        <v>15</v>
      </c>
    </row>
    <row r="5830" spans="1:9">
      <c r="A5830" s="208">
        <v>32</v>
      </c>
      <c r="B5830" s="209" t="s">
        <v>16</v>
      </c>
      <c r="C5830" s="182">
        <f t="shared" si="5608"/>
        <v>0</v>
      </c>
      <c r="D5830" s="32">
        <v>16031</v>
      </c>
      <c r="F5830" s="32">
        <f t="shared" si="5609"/>
        <v>0</v>
      </c>
      <c r="G5830" s="32">
        <f t="shared" si="5609"/>
        <v>0</v>
      </c>
      <c r="H5830" s="32">
        <f t="shared" si="5609"/>
        <v>0</v>
      </c>
      <c r="I5830" s="34">
        <v>2</v>
      </c>
    </row>
    <row r="5831" spans="1:9">
      <c r="A5831" s="210">
        <v>322</v>
      </c>
      <c r="B5831" s="211" t="s">
        <v>42</v>
      </c>
      <c r="C5831" s="30">
        <f t="shared" si="5608"/>
        <v>0</v>
      </c>
      <c r="D5831" s="30">
        <v>16031</v>
      </c>
      <c r="F5831" s="30">
        <f t="shared" si="5609"/>
        <v>0</v>
      </c>
      <c r="G5831" s="30">
        <f t="shared" si="5609"/>
        <v>0</v>
      </c>
      <c r="H5831" s="30">
        <f t="shared" si="5609"/>
        <v>0</v>
      </c>
      <c r="I5831" s="34">
        <v>3</v>
      </c>
    </row>
    <row r="5832" spans="1:9">
      <c r="A5832" s="212">
        <v>3222</v>
      </c>
      <c r="B5832" s="216" t="s">
        <v>91</v>
      </c>
      <c r="C5832" s="29"/>
      <c r="D5832" s="175">
        <v>16031</v>
      </c>
      <c r="F5832" s="175"/>
      <c r="G5832" s="175"/>
      <c r="H5832" s="175"/>
      <c r="I5832" s="34">
        <v>4</v>
      </c>
    </row>
    <row r="5833" spans="1:9" ht="28.5">
      <c r="A5833" s="430">
        <v>32481</v>
      </c>
      <c r="B5833" s="431" t="s">
        <v>489</v>
      </c>
      <c r="C5833" s="198">
        <f t="shared" ref="C5833" si="5610">SUM(C5834+C5890)</f>
        <v>13535075</v>
      </c>
      <c r="D5833" s="198">
        <v>14475100</v>
      </c>
      <c r="F5833" s="198">
        <f t="shared" ref="F5833:G5833" si="5611">SUM(F5834+F5890)</f>
        <v>0</v>
      </c>
      <c r="G5833" s="198">
        <f t="shared" si="5611"/>
        <v>0</v>
      </c>
      <c r="H5833" s="198">
        <f t="shared" ref="H5833" si="5612">SUM(H5834+H5890)</f>
        <v>0</v>
      </c>
      <c r="I5833" s="432" t="s">
        <v>5</v>
      </c>
    </row>
    <row r="5834" spans="1:9" ht="28.5">
      <c r="A5834" s="200">
        <v>3602</v>
      </c>
      <c r="B5834" s="201" t="s">
        <v>82</v>
      </c>
      <c r="C5834" s="202">
        <f t="shared" ref="C5834" si="5613">SUM(C5835+C5849)</f>
        <v>300000</v>
      </c>
      <c r="D5834" s="202">
        <v>399927</v>
      </c>
      <c r="F5834" s="202">
        <f t="shared" ref="F5834:G5834" si="5614">SUM(F5835+F5849)</f>
        <v>0</v>
      </c>
      <c r="G5834" s="202">
        <f t="shared" si="5614"/>
        <v>0</v>
      </c>
      <c r="H5834" s="202">
        <f t="shared" ref="H5834" si="5615">SUM(H5835+H5849)</f>
        <v>0</v>
      </c>
      <c r="I5834" s="34" t="s">
        <v>7</v>
      </c>
    </row>
    <row r="5835" spans="1:9" ht="42.75">
      <c r="A5835" s="203" t="s">
        <v>456</v>
      </c>
      <c r="B5835" s="204" t="s">
        <v>490</v>
      </c>
      <c r="C5835" s="205">
        <f t="shared" ref="C5835" si="5616">SUM(C5836+C5845)</f>
        <v>300000</v>
      </c>
      <c r="D5835" s="205">
        <v>399927</v>
      </c>
      <c r="F5835" s="205">
        <f t="shared" ref="F5835:G5835" si="5617">SUM(F5836+F5845)</f>
        <v>0</v>
      </c>
      <c r="G5835" s="205">
        <f t="shared" si="5617"/>
        <v>0</v>
      </c>
      <c r="H5835" s="205">
        <f t="shared" ref="H5835" si="5618">SUM(H5836+H5845)</f>
        <v>0</v>
      </c>
      <c r="I5835" s="34" t="s">
        <v>8</v>
      </c>
    </row>
    <row r="5836" spans="1:9">
      <c r="A5836" s="206">
        <v>11</v>
      </c>
      <c r="B5836" s="207" t="s">
        <v>14</v>
      </c>
      <c r="C5836" s="31">
        <f t="shared" ref="C5836" si="5619">SUM(C5837+C5842)</f>
        <v>300000</v>
      </c>
      <c r="D5836" s="31">
        <v>399927</v>
      </c>
      <c r="F5836" s="31">
        <f t="shared" ref="F5836:G5836" si="5620">SUM(F5837+F5842)</f>
        <v>0</v>
      </c>
      <c r="G5836" s="31">
        <f t="shared" si="5620"/>
        <v>0</v>
      </c>
      <c r="H5836" s="31">
        <f t="shared" ref="H5836" si="5621">SUM(H5837+H5842)</f>
        <v>0</v>
      </c>
      <c r="I5836" s="34" t="s">
        <v>15</v>
      </c>
    </row>
    <row r="5837" spans="1:9" ht="28.5">
      <c r="A5837" s="208">
        <v>42</v>
      </c>
      <c r="B5837" s="209" t="s">
        <v>30</v>
      </c>
      <c r="C5837" s="182">
        <f t="shared" ref="C5837" si="5622">SUM(C5838)</f>
        <v>250000</v>
      </c>
      <c r="D5837" s="32">
        <v>359927</v>
      </c>
      <c r="F5837" s="32">
        <f t="shared" ref="F5837:H5837" si="5623">SUM(F5838)</f>
        <v>0</v>
      </c>
      <c r="G5837" s="32">
        <f t="shared" si="5623"/>
        <v>0</v>
      </c>
      <c r="H5837" s="32">
        <f t="shared" si="5623"/>
        <v>0</v>
      </c>
      <c r="I5837" s="34">
        <v>2</v>
      </c>
    </row>
    <row r="5838" spans="1:9">
      <c r="A5838" s="210">
        <v>422</v>
      </c>
      <c r="B5838" s="211" t="s">
        <v>57</v>
      </c>
      <c r="C5838" s="30">
        <f>SUM(C5841)</f>
        <v>250000</v>
      </c>
      <c r="D5838" s="30">
        <v>359927</v>
      </c>
      <c r="F5838" s="30">
        <f>SUM(F5839:F5841)</f>
        <v>0</v>
      </c>
      <c r="G5838" s="30">
        <f>SUM(G5839:G5841)</f>
        <v>0</v>
      </c>
      <c r="H5838" s="30">
        <f>SUM(H5839:H5841)</f>
        <v>0</v>
      </c>
      <c r="I5838" s="34">
        <v>3</v>
      </c>
    </row>
    <row r="5839" spans="1:9" ht="15">
      <c r="A5839" s="212">
        <v>4221</v>
      </c>
      <c r="B5839" s="216" t="s">
        <v>65</v>
      </c>
      <c r="C5839" s="800"/>
      <c r="D5839">
        <v>0</v>
      </c>
      <c r="F5839" s="800"/>
      <c r="G5839" s="800"/>
      <c r="H5839" s="800"/>
      <c r="I5839" s="73">
        <v>4</v>
      </c>
    </row>
    <row r="5840" spans="1:9" ht="15">
      <c r="A5840" s="212">
        <v>4223</v>
      </c>
      <c r="B5840" s="216" t="s">
        <v>86</v>
      </c>
      <c r="C5840" s="800"/>
      <c r="D5840">
        <v>0</v>
      </c>
      <c r="F5840" s="801"/>
      <c r="G5840" s="801"/>
      <c r="H5840" s="801"/>
      <c r="I5840" s="73">
        <v>4</v>
      </c>
    </row>
    <row r="5841" spans="1:10">
      <c r="A5841" s="212">
        <v>4224</v>
      </c>
      <c r="B5841" s="216" t="s">
        <v>58</v>
      </c>
      <c r="C5841" s="29">
        <v>250000</v>
      </c>
      <c r="D5841" s="175">
        <v>359927</v>
      </c>
      <c r="F5841" s="175"/>
      <c r="G5841" s="175"/>
      <c r="H5841" s="175"/>
      <c r="I5841" s="34">
        <v>4</v>
      </c>
      <c r="J5841" s="621"/>
    </row>
    <row r="5842" spans="1:10" ht="28.5">
      <c r="A5842" s="208">
        <v>45</v>
      </c>
      <c r="B5842" s="209" t="s">
        <v>74</v>
      </c>
      <c r="C5842" s="182">
        <f t="shared" ref="C5842:C5843" si="5624">SUM(C5843)</f>
        <v>50000</v>
      </c>
      <c r="D5842" s="32">
        <v>40000</v>
      </c>
      <c r="F5842" s="32">
        <f t="shared" ref="F5842:H5843" si="5625">SUM(F5843)</f>
        <v>0</v>
      </c>
      <c r="G5842" s="32">
        <f t="shared" si="5625"/>
        <v>0</v>
      </c>
      <c r="H5842" s="32">
        <f t="shared" si="5625"/>
        <v>0</v>
      </c>
      <c r="I5842" s="34">
        <v>2</v>
      </c>
    </row>
    <row r="5843" spans="1:10">
      <c r="A5843" s="210">
        <v>451</v>
      </c>
      <c r="B5843" s="211" t="s">
        <v>75</v>
      </c>
      <c r="C5843" s="30">
        <f t="shared" si="5624"/>
        <v>50000</v>
      </c>
      <c r="D5843" s="30">
        <v>40000</v>
      </c>
      <c r="F5843" s="30">
        <f t="shared" si="5625"/>
        <v>0</v>
      </c>
      <c r="G5843" s="30">
        <f t="shared" si="5625"/>
        <v>0</v>
      </c>
      <c r="H5843" s="30">
        <f t="shared" si="5625"/>
        <v>0</v>
      </c>
      <c r="I5843" s="34">
        <v>3</v>
      </c>
    </row>
    <row r="5844" spans="1:10">
      <c r="A5844" s="212">
        <v>4511</v>
      </c>
      <c r="B5844" s="216" t="s">
        <v>75</v>
      </c>
      <c r="C5844" s="29">
        <v>50000</v>
      </c>
      <c r="D5844" s="175">
        <v>40000</v>
      </c>
      <c r="F5844" s="175"/>
      <c r="G5844" s="175"/>
      <c r="H5844" s="175"/>
      <c r="I5844" s="34">
        <v>4</v>
      </c>
    </row>
    <row r="5845" spans="1:10">
      <c r="A5845" s="206">
        <v>52</v>
      </c>
      <c r="B5845" s="207" t="s">
        <v>319</v>
      </c>
      <c r="C5845" s="31">
        <f t="shared" ref="C5845:C5847" si="5626">C5846</f>
        <v>0</v>
      </c>
      <c r="D5845" s="31">
        <v>0</v>
      </c>
      <c r="F5845" s="31">
        <f t="shared" ref="F5845:H5847" si="5627">F5846</f>
        <v>0</v>
      </c>
      <c r="G5845" s="31">
        <f t="shared" si="5627"/>
        <v>0</v>
      </c>
      <c r="H5845" s="31">
        <f t="shared" si="5627"/>
        <v>0</v>
      </c>
      <c r="I5845" s="34" t="s">
        <v>53</v>
      </c>
    </row>
    <row r="5846" spans="1:10" ht="28.5">
      <c r="A5846" s="208">
        <v>45</v>
      </c>
      <c r="B5846" s="209" t="s">
        <v>74</v>
      </c>
      <c r="C5846" s="182">
        <f t="shared" si="5626"/>
        <v>0</v>
      </c>
      <c r="D5846" s="32">
        <v>0</v>
      </c>
      <c r="F5846" s="32">
        <f t="shared" si="5627"/>
        <v>0</v>
      </c>
      <c r="G5846" s="32">
        <f t="shared" si="5627"/>
        <v>0</v>
      </c>
      <c r="H5846" s="32">
        <f t="shared" si="5627"/>
        <v>0</v>
      </c>
      <c r="I5846" s="34">
        <v>2</v>
      </c>
    </row>
    <row r="5847" spans="1:10">
      <c r="A5847" s="210">
        <v>451</v>
      </c>
      <c r="B5847" s="211" t="s">
        <v>75</v>
      </c>
      <c r="C5847" s="30">
        <f t="shared" si="5626"/>
        <v>0</v>
      </c>
      <c r="D5847" s="30">
        <v>0</v>
      </c>
      <c r="F5847" s="30">
        <f t="shared" si="5627"/>
        <v>0</v>
      </c>
      <c r="G5847" s="30">
        <f t="shared" si="5627"/>
        <v>0</v>
      </c>
      <c r="H5847" s="30">
        <f t="shared" si="5627"/>
        <v>0</v>
      </c>
      <c r="I5847" s="34">
        <v>3</v>
      </c>
    </row>
    <row r="5848" spans="1:10">
      <c r="A5848" s="212">
        <v>4511</v>
      </c>
      <c r="B5848" s="216" t="s">
        <v>75</v>
      </c>
      <c r="C5848" s="29"/>
      <c r="D5848" s="175">
        <v>0</v>
      </c>
      <c r="F5848" s="175"/>
      <c r="G5848" s="175"/>
      <c r="H5848" s="175"/>
      <c r="I5848" s="34">
        <v>4</v>
      </c>
    </row>
    <row r="5849" spans="1:10" ht="28.5">
      <c r="A5849" s="203" t="s">
        <v>329</v>
      </c>
      <c r="B5849" s="204" t="s">
        <v>176</v>
      </c>
      <c r="C5849" s="205">
        <f t="shared" ref="C5849" si="5628">SUM(C5850+C5870)</f>
        <v>0</v>
      </c>
      <c r="D5849" s="205">
        <v>0</v>
      </c>
      <c r="F5849" s="205">
        <f t="shared" ref="F5849:G5849" si="5629">SUM(F5850+F5870)</f>
        <v>0</v>
      </c>
      <c r="G5849" s="205">
        <f t="shared" si="5629"/>
        <v>0</v>
      </c>
      <c r="H5849" s="205">
        <f t="shared" ref="H5849" si="5630">SUM(H5850+H5870)</f>
        <v>0</v>
      </c>
      <c r="I5849" s="34" t="s">
        <v>8</v>
      </c>
    </row>
    <row r="5850" spans="1:10">
      <c r="A5850" s="206">
        <v>12</v>
      </c>
      <c r="B5850" s="207" t="s">
        <v>61</v>
      </c>
      <c r="C5850" s="31">
        <f t="shared" ref="C5850" si="5631">SUM(C5851+C5856+C5865)</f>
        <v>0</v>
      </c>
      <c r="D5850" s="31">
        <v>0</v>
      </c>
      <c r="F5850" s="31">
        <f t="shared" ref="F5850:G5850" si="5632">SUM(F5851+F5856+F5865)</f>
        <v>0</v>
      </c>
      <c r="G5850" s="31">
        <f t="shared" si="5632"/>
        <v>0</v>
      </c>
      <c r="H5850" s="31">
        <f t="shared" ref="H5850" si="5633">SUM(H5851+H5856+H5865)</f>
        <v>0</v>
      </c>
      <c r="I5850" s="34" t="s">
        <v>62</v>
      </c>
    </row>
    <row r="5851" spans="1:10">
      <c r="A5851" s="208">
        <v>31</v>
      </c>
      <c r="B5851" s="209" t="s">
        <v>44</v>
      </c>
      <c r="C5851" s="182">
        <f t="shared" ref="C5851" si="5634">SUM(C5852+C5854)</f>
        <v>0</v>
      </c>
      <c r="D5851" s="32">
        <v>0</v>
      </c>
      <c r="F5851" s="32">
        <f t="shared" ref="F5851:G5851" si="5635">SUM(F5852+F5854)</f>
        <v>0</v>
      </c>
      <c r="G5851" s="32">
        <f t="shared" si="5635"/>
        <v>0</v>
      </c>
      <c r="H5851" s="32">
        <f t="shared" ref="H5851" si="5636">SUM(H5852+H5854)</f>
        <v>0</v>
      </c>
      <c r="I5851" s="34">
        <v>2</v>
      </c>
    </row>
    <row r="5852" spans="1:10">
      <c r="A5852" s="210">
        <v>311</v>
      </c>
      <c r="B5852" s="211" t="s">
        <v>45</v>
      </c>
      <c r="C5852" s="30">
        <f t="shared" ref="C5852" si="5637">SUM(C5853)</f>
        <v>0</v>
      </c>
      <c r="D5852" s="30">
        <v>0</v>
      </c>
      <c r="F5852" s="30">
        <f t="shared" ref="F5852:H5852" si="5638">SUM(F5853)</f>
        <v>0</v>
      </c>
      <c r="G5852" s="30">
        <f t="shared" si="5638"/>
        <v>0</v>
      </c>
      <c r="H5852" s="30">
        <f t="shared" si="5638"/>
        <v>0</v>
      </c>
      <c r="I5852" s="34">
        <v>3</v>
      </c>
    </row>
    <row r="5853" spans="1:10">
      <c r="A5853" s="212">
        <v>3111</v>
      </c>
      <c r="B5853" s="216" t="s">
        <v>46</v>
      </c>
      <c r="C5853" s="29"/>
      <c r="D5853" s="175">
        <v>0</v>
      </c>
      <c r="F5853" s="175"/>
      <c r="G5853" s="175"/>
      <c r="H5853" s="175"/>
      <c r="I5853" s="34">
        <v>4</v>
      </c>
    </row>
    <row r="5854" spans="1:10">
      <c r="A5854" s="210">
        <v>313</v>
      </c>
      <c r="B5854" s="211" t="s">
        <v>48</v>
      </c>
      <c r="C5854" s="30">
        <f t="shared" ref="C5854" si="5639">SUM(C5855)</f>
        <v>0</v>
      </c>
      <c r="D5854" s="30">
        <v>0</v>
      </c>
      <c r="F5854" s="30">
        <f t="shared" ref="F5854:H5854" si="5640">SUM(F5855)</f>
        <v>0</v>
      </c>
      <c r="G5854" s="30">
        <f t="shared" si="5640"/>
        <v>0</v>
      </c>
      <c r="H5854" s="30">
        <f t="shared" si="5640"/>
        <v>0</v>
      </c>
      <c r="I5854" s="34">
        <v>3</v>
      </c>
    </row>
    <row r="5855" spans="1:10">
      <c r="A5855" s="212">
        <v>3132</v>
      </c>
      <c r="B5855" s="216" t="s">
        <v>49</v>
      </c>
      <c r="C5855" s="29"/>
      <c r="D5855" s="175">
        <v>0</v>
      </c>
      <c r="F5855" s="175"/>
      <c r="G5855" s="175"/>
      <c r="H5855" s="175"/>
      <c r="I5855" s="34">
        <v>4</v>
      </c>
    </row>
    <row r="5856" spans="1:10">
      <c r="A5856" s="208">
        <v>32</v>
      </c>
      <c r="B5856" s="209" t="s">
        <v>16</v>
      </c>
      <c r="C5856" s="182">
        <f t="shared" ref="C5856" si="5641">SUM(C5857+C5859+C5863)</f>
        <v>0</v>
      </c>
      <c r="D5856" s="32">
        <v>0</v>
      </c>
      <c r="F5856" s="32">
        <f t="shared" ref="F5856:G5856" si="5642">SUM(F5857+F5859+F5863)</f>
        <v>0</v>
      </c>
      <c r="G5856" s="32">
        <f t="shared" si="5642"/>
        <v>0</v>
      </c>
      <c r="H5856" s="32">
        <f t="shared" ref="H5856" si="5643">SUM(H5857+H5859+H5863)</f>
        <v>0</v>
      </c>
      <c r="I5856" s="34">
        <v>2</v>
      </c>
    </row>
    <row r="5857" spans="1:9">
      <c r="A5857" s="210">
        <v>322</v>
      </c>
      <c r="B5857" s="211" t="s">
        <v>42</v>
      </c>
      <c r="C5857" s="30">
        <f t="shared" ref="C5857" si="5644">SUM(C5858)</f>
        <v>0</v>
      </c>
      <c r="D5857" s="30">
        <v>0</v>
      </c>
      <c r="F5857" s="30">
        <f t="shared" ref="F5857:H5857" si="5645">SUM(F5858)</f>
        <v>0</v>
      </c>
      <c r="G5857" s="30">
        <f t="shared" si="5645"/>
        <v>0</v>
      </c>
      <c r="H5857" s="30">
        <f t="shared" si="5645"/>
        <v>0</v>
      </c>
      <c r="I5857" s="34">
        <v>3</v>
      </c>
    </row>
    <row r="5858" spans="1:9">
      <c r="A5858" s="212">
        <v>3225</v>
      </c>
      <c r="B5858" s="216" t="s">
        <v>92</v>
      </c>
      <c r="C5858" s="29"/>
      <c r="D5858" s="175">
        <v>0</v>
      </c>
      <c r="F5858" s="175"/>
      <c r="G5858" s="175"/>
      <c r="H5858" s="175"/>
      <c r="I5858" s="34">
        <v>4</v>
      </c>
    </row>
    <row r="5859" spans="1:9">
      <c r="A5859" s="210">
        <v>323</v>
      </c>
      <c r="B5859" s="211" t="s">
        <v>17</v>
      </c>
      <c r="C5859" s="30">
        <f t="shared" ref="C5859" si="5646">SUM(C5860:C5862)</f>
        <v>0</v>
      </c>
      <c r="D5859" s="30">
        <v>0</v>
      </c>
      <c r="F5859" s="30">
        <f t="shared" ref="F5859:G5859" si="5647">SUM(F5860:F5862)</f>
        <v>0</v>
      </c>
      <c r="G5859" s="30">
        <f t="shared" si="5647"/>
        <v>0</v>
      </c>
      <c r="H5859" s="30">
        <f t="shared" ref="H5859" si="5648">SUM(H5860:H5862)</f>
        <v>0</v>
      </c>
      <c r="I5859" s="34">
        <v>3</v>
      </c>
    </row>
    <row r="5860" spans="1:9">
      <c r="A5860" s="212">
        <v>3233</v>
      </c>
      <c r="B5860" s="216" t="s">
        <v>19</v>
      </c>
      <c r="C5860" s="29"/>
      <c r="D5860" s="175">
        <v>0</v>
      </c>
      <c r="F5860" s="175"/>
      <c r="G5860" s="175"/>
      <c r="H5860" s="175"/>
      <c r="I5860" s="34">
        <v>4</v>
      </c>
    </row>
    <row r="5861" spans="1:9">
      <c r="A5861" s="212">
        <v>3237</v>
      </c>
      <c r="B5861" s="216" t="s">
        <v>20</v>
      </c>
      <c r="C5861" s="29"/>
      <c r="D5861" s="175">
        <v>0</v>
      </c>
      <c r="F5861" s="175"/>
      <c r="G5861" s="175"/>
      <c r="H5861" s="175"/>
      <c r="I5861" s="34">
        <v>4</v>
      </c>
    </row>
    <row r="5862" spans="1:9">
      <c r="A5862" s="212">
        <v>3239</v>
      </c>
      <c r="B5862" s="216" t="s">
        <v>21</v>
      </c>
      <c r="C5862" s="29"/>
      <c r="D5862" s="175">
        <v>0</v>
      </c>
      <c r="F5862" s="175"/>
      <c r="G5862" s="175"/>
      <c r="H5862" s="175"/>
      <c r="I5862" s="34">
        <v>4</v>
      </c>
    </row>
    <row r="5863" spans="1:9">
      <c r="A5863" s="210">
        <v>329</v>
      </c>
      <c r="B5863" s="211" t="s">
        <v>23</v>
      </c>
      <c r="C5863" s="30">
        <f t="shared" ref="C5863" si="5649">SUM(C5864)</f>
        <v>0</v>
      </c>
      <c r="D5863" s="30">
        <v>0</v>
      </c>
      <c r="F5863" s="30">
        <f t="shared" ref="F5863:H5863" si="5650">SUM(F5864)</f>
        <v>0</v>
      </c>
      <c r="G5863" s="30">
        <f t="shared" si="5650"/>
        <v>0</v>
      </c>
      <c r="H5863" s="30">
        <f t="shared" si="5650"/>
        <v>0</v>
      </c>
      <c r="I5863" s="34">
        <v>3</v>
      </c>
    </row>
    <row r="5864" spans="1:9">
      <c r="A5864" s="212">
        <v>3293</v>
      </c>
      <c r="B5864" s="216" t="s">
        <v>29</v>
      </c>
      <c r="C5864" s="29"/>
      <c r="D5864" s="175">
        <v>0</v>
      </c>
      <c r="F5864" s="175"/>
      <c r="G5864" s="175"/>
      <c r="H5864" s="175"/>
      <c r="I5864" s="34">
        <v>4</v>
      </c>
    </row>
    <row r="5865" spans="1:9" ht="28.5">
      <c r="A5865" s="208">
        <v>42</v>
      </c>
      <c r="B5865" s="209" t="s">
        <v>30</v>
      </c>
      <c r="C5865" s="182">
        <f t="shared" ref="C5865" si="5651">SUM(C5866)</f>
        <v>0</v>
      </c>
      <c r="D5865" s="32">
        <v>0</v>
      </c>
      <c r="F5865" s="32">
        <f t="shared" ref="F5865:H5865" si="5652">SUM(F5866)</f>
        <v>0</v>
      </c>
      <c r="G5865" s="32">
        <f t="shared" si="5652"/>
        <v>0</v>
      </c>
      <c r="H5865" s="32">
        <f t="shared" si="5652"/>
        <v>0</v>
      </c>
      <c r="I5865" s="34">
        <v>2</v>
      </c>
    </row>
    <row r="5866" spans="1:9">
      <c r="A5866" s="210">
        <v>422</v>
      </c>
      <c r="B5866" s="211" t="s">
        <v>57</v>
      </c>
      <c r="C5866" s="30">
        <f t="shared" ref="C5866" si="5653">SUM(C5867:C5869)</f>
        <v>0</v>
      </c>
      <c r="D5866" s="30">
        <v>0</v>
      </c>
      <c r="F5866" s="30">
        <f t="shared" ref="F5866:G5866" si="5654">SUM(F5867:F5869)</f>
        <v>0</v>
      </c>
      <c r="G5866" s="30">
        <f t="shared" si="5654"/>
        <v>0</v>
      </c>
      <c r="H5866" s="30">
        <f t="shared" ref="H5866" si="5655">SUM(H5867:H5869)</f>
        <v>0</v>
      </c>
      <c r="I5866" s="34">
        <v>3</v>
      </c>
    </row>
    <row r="5867" spans="1:9">
      <c r="A5867" s="212">
        <v>4221</v>
      </c>
      <c r="B5867" s="216" t="s">
        <v>65</v>
      </c>
      <c r="C5867" s="29"/>
      <c r="D5867" s="175">
        <v>0</v>
      </c>
      <c r="F5867" s="175"/>
      <c r="G5867" s="175"/>
      <c r="H5867" s="175"/>
      <c r="I5867" s="34">
        <v>4</v>
      </c>
    </row>
    <row r="5868" spans="1:9">
      <c r="A5868" s="212">
        <v>4223</v>
      </c>
      <c r="B5868" s="216" t="s">
        <v>86</v>
      </c>
      <c r="C5868" s="29"/>
      <c r="D5868" s="175">
        <v>0</v>
      </c>
      <c r="F5868" s="175"/>
      <c r="G5868" s="175"/>
      <c r="H5868" s="175"/>
      <c r="I5868" s="34">
        <v>4</v>
      </c>
    </row>
    <row r="5869" spans="1:9">
      <c r="A5869" s="212">
        <v>4224</v>
      </c>
      <c r="B5869" s="216" t="s">
        <v>58</v>
      </c>
      <c r="C5869" s="29"/>
      <c r="D5869" s="175">
        <v>0</v>
      </c>
      <c r="F5869" s="175"/>
      <c r="G5869" s="175"/>
      <c r="H5869" s="175"/>
      <c r="I5869" s="34">
        <v>4</v>
      </c>
    </row>
    <row r="5870" spans="1:9">
      <c r="A5870" s="206">
        <v>563</v>
      </c>
      <c r="B5870" s="207" t="s">
        <v>326</v>
      </c>
      <c r="C5870" s="31">
        <f t="shared" ref="C5870" si="5656">SUM(C5871+C5876+C5885)</f>
        <v>0</v>
      </c>
      <c r="D5870" s="31">
        <v>0</v>
      </c>
      <c r="F5870" s="31">
        <f t="shared" ref="F5870:G5870" si="5657">SUM(F5871+F5876+F5885)</f>
        <v>0</v>
      </c>
      <c r="G5870" s="31">
        <f t="shared" si="5657"/>
        <v>0</v>
      </c>
      <c r="H5870" s="31">
        <f t="shared" ref="H5870" si="5658">SUM(H5871+H5876+H5885)</f>
        <v>0</v>
      </c>
      <c r="I5870" s="34" t="s">
        <v>104</v>
      </c>
    </row>
    <row r="5871" spans="1:9">
      <c r="A5871" s="208">
        <v>31</v>
      </c>
      <c r="B5871" s="209" t="s">
        <v>44</v>
      </c>
      <c r="C5871" s="182">
        <f t="shared" ref="C5871" si="5659">SUM(C5872+C5874)</f>
        <v>0</v>
      </c>
      <c r="D5871" s="32">
        <v>0</v>
      </c>
      <c r="F5871" s="32">
        <f t="shared" ref="F5871:G5871" si="5660">SUM(F5872+F5874)</f>
        <v>0</v>
      </c>
      <c r="G5871" s="32">
        <f t="shared" si="5660"/>
        <v>0</v>
      </c>
      <c r="H5871" s="32">
        <f t="shared" ref="H5871" si="5661">SUM(H5872+H5874)</f>
        <v>0</v>
      </c>
      <c r="I5871" s="34">
        <v>2</v>
      </c>
    </row>
    <row r="5872" spans="1:9">
      <c r="A5872" s="210">
        <v>311</v>
      </c>
      <c r="B5872" s="211" t="s">
        <v>45</v>
      </c>
      <c r="C5872" s="30">
        <f t="shared" ref="C5872" si="5662">SUM(C5873)</f>
        <v>0</v>
      </c>
      <c r="D5872" s="30">
        <v>0</v>
      </c>
      <c r="F5872" s="30">
        <f t="shared" ref="F5872:H5872" si="5663">SUM(F5873)</f>
        <v>0</v>
      </c>
      <c r="G5872" s="30">
        <f t="shared" si="5663"/>
        <v>0</v>
      </c>
      <c r="H5872" s="30">
        <f t="shared" si="5663"/>
        <v>0</v>
      </c>
      <c r="I5872" s="34">
        <v>3</v>
      </c>
    </row>
    <row r="5873" spans="1:9">
      <c r="A5873" s="212">
        <v>3111</v>
      </c>
      <c r="B5873" s="216" t="s">
        <v>46</v>
      </c>
      <c r="C5873" s="29"/>
      <c r="D5873" s="175">
        <v>0</v>
      </c>
      <c r="F5873" s="175"/>
      <c r="G5873" s="175"/>
      <c r="H5873" s="175"/>
      <c r="I5873" s="34">
        <v>4</v>
      </c>
    </row>
    <row r="5874" spans="1:9">
      <c r="A5874" s="210">
        <v>313</v>
      </c>
      <c r="B5874" s="211" t="s">
        <v>48</v>
      </c>
      <c r="C5874" s="30">
        <f t="shared" ref="C5874" si="5664">SUM(C5875)</f>
        <v>0</v>
      </c>
      <c r="D5874" s="30">
        <v>0</v>
      </c>
      <c r="F5874" s="30">
        <f t="shared" ref="F5874:H5874" si="5665">SUM(F5875)</f>
        <v>0</v>
      </c>
      <c r="G5874" s="30">
        <f t="shared" si="5665"/>
        <v>0</v>
      </c>
      <c r="H5874" s="30">
        <f t="shared" si="5665"/>
        <v>0</v>
      </c>
      <c r="I5874" s="34">
        <v>3</v>
      </c>
    </row>
    <row r="5875" spans="1:9">
      <c r="A5875" s="212">
        <v>3132</v>
      </c>
      <c r="B5875" s="216" t="s">
        <v>49</v>
      </c>
      <c r="C5875" s="29"/>
      <c r="D5875" s="175">
        <v>0</v>
      </c>
      <c r="F5875" s="175"/>
      <c r="G5875" s="175"/>
      <c r="H5875" s="175"/>
      <c r="I5875" s="34">
        <v>4</v>
      </c>
    </row>
    <row r="5876" spans="1:9">
      <c r="A5876" s="208">
        <v>32</v>
      </c>
      <c r="B5876" s="209" t="s">
        <v>16</v>
      </c>
      <c r="C5876" s="182">
        <f t="shared" ref="C5876" si="5666">SUM(C5877+C5879+C5883)</f>
        <v>0</v>
      </c>
      <c r="D5876" s="32">
        <v>0</v>
      </c>
      <c r="F5876" s="32">
        <f t="shared" ref="F5876:G5876" si="5667">SUM(F5877+F5879+F5883)</f>
        <v>0</v>
      </c>
      <c r="G5876" s="32">
        <f t="shared" si="5667"/>
        <v>0</v>
      </c>
      <c r="H5876" s="32">
        <f t="shared" ref="H5876" si="5668">SUM(H5877+H5879+H5883)</f>
        <v>0</v>
      </c>
      <c r="I5876" s="34">
        <v>2</v>
      </c>
    </row>
    <row r="5877" spans="1:9">
      <c r="A5877" s="210">
        <v>322</v>
      </c>
      <c r="B5877" s="211" t="s">
        <v>42</v>
      </c>
      <c r="C5877" s="30">
        <f t="shared" ref="C5877" si="5669">SUM(C5878)</f>
        <v>0</v>
      </c>
      <c r="D5877" s="30">
        <v>0</v>
      </c>
      <c r="F5877" s="30">
        <f t="shared" ref="F5877:H5877" si="5670">SUM(F5878)</f>
        <v>0</v>
      </c>
      <c r="G5877" s="30">
        <f t="shared" si="5670"/>
        <v>0</v>
      </c>
      <c r="H5877" s="30">
        <f t="shared" si="5670"/>
        <v>0</v>
      </c>
      <c r="I5877" s="34">
        <v>3</v>
      </c>
    </row>
    <row r="5878" spans="1:9">
      <c r="A5878" s="212">
        <v>3225</v>
      </c>
      <c r="B5878" s="216" t="s">
        <v>92</v>
      </c>
      <c r="C5878" s="29"/>
      <c r="D5878" s="175">
        <v>0</v>
      </c>
      <c r="F5878" s="175"/>
      <c r="G5878" s="175"/>
      <c r="H5878" s="175"/>
      <c r="I5878" s="34">
        <v>4</v>
      </c>
    </row>
    <row r="5879" spans="1:9">
      <c r="A5879" s="210">
        <v>323</v>
      </c>
      <c r="B5879" s="211" t="s">
        <v>17</v>
      </c>
      <c r="C5879" s="30">
        <f t="shared" ref="C5879" si="5671">SUM(C5880:C5882)</f>
        <v>0</v>
      </c>
      <c r="D5879" s="30">
        <v>0</v>
      </c>
      <c r="F5879" s="30">
        <f t="shared" ref="F5879:G5879" si="5672">SUM(F5880:F5882)</f>
        <v>0</v>
      </c>
      <c r="G5879" s="30">
        <f t="shared" si="5672"/>
        <v>0</v>
      </c>
      <c r="H5879" s="30">
        <f t="shared" ref="H5879" si="5673">SUM(H5880:H5882)</f>
        <v>0</v>
      </c>
      <c r="I5879" s="34">
        <v>3</v>
      </c>
    </row>
    <row r="5880" spans="1:9">
      <c r="A5880" s="212">
        <v>3233</v>
      </c>
      <c r="B5880" s="216" t="s">
        <v>19</v>
      </c>
      <c r="C5880" s="29"/>
      <c r="D5880" s="175">
        <v>0</v>
      </c>
      <c r="F5880" s="175"/>
      <c r="G5880" s="175"/>
      <c r="H5880" s="175"/>
      <c r="I5880" s="34">
        <v>4</v>
      </c>
    </row>
    <row r="5881" spans="1:9">
      <c r="A5881" s="212">
        <v>3237</v>
      </c>
      <c r="B5881" s="216" t="s">
        <v>20</v>
      </c>
      <c r="C5881" s="29"/>
      <c r="D5881" s="175">
        <v>0</v>
      </c>
      <c r="F5881" s="175"/>
      <c r="G5881" s="175"/>
      <c r="H5881" s="175"/>
      <c r="I5881" s="34">
        <v>4</v>
      </c>
    </row>
    <row r="5882" spans="1:9">
      <c r="A5882" s="212">
        <v>3239</v>
      </c>
      <c r="B5882" s="216" t="s">
        <v>21</v>
      </c>
      <c r="C5882" s="29"/>
      <c r="D5882" s="175">
        <v>0</v>
      </c>
      <c r="F5882" s="175"/>
      <c r="G5882" s="175"/>
      <c r="H5882" s="175"/>
      <c r="I5882" s="34">
        <v>4</v>
      </c>
    </row>
    <row r="5883" spans="1:9">
      <c r="A5883" s="210">
        <v>329</v>
      </c>
      <c r="B5883" s="211" t="s">
        <v>23</v>
      </c>
      <c r="C5883" s="30">
        <f t="shared" ref="C5883" si="5674">SUM(C5884)</f>
        <v>0</v>
      </c>
      <c r="D5883" s="30">
        <v>0</v>
      </c>
      <c r="F5883" s="30">
        <f t="shared" ref="F5883:H5883" si="5675">SUM(F5884)</f>
        <v>0</v>
      </c>
      <c r="G5883" s="30">
        <f t="shared" si="5675"/>
        <v>0</v>
      </c>
      <c r="H5883" s="30">
        <f t="shared" si="5675"/>
        <v>0</v>
      </c>
      <c r="I5883" s="34">
        <v>3</v>
      </c>
    </row>
    <row r="5884" spans="1:9">
      <c r="A5884" s="212">
        <v>3293</v>
      </c>
      <c r="B5884" s="216" t="s">
        <v>29</v>
      </c>
      <c r="C5884" s="29"/>
      <c r="D5884" s="175">
        <v>0</v>
      </c>
      <c r="F5884" s="175"/>
      <c r="G5884" s="175"/>
      <c r="H5884" s="175"/>
      <c r="I5884" s="34">
        <v>4</v>
      </c>
    </row>
    <row r="5885" spans="1:9" ht="28.5">
      <c r="A5885" s="208">
        <v>42</v>
      </c>
      <c r="B5885" s="209" t="s">
        <v>30</v>
      </c>
      <c r="C5885" s="182">
        <f t="shared" ref="C5885" si="5676">SUM(C5886)</f>
        <v>0</v>
      </c>
      <c r="D5885" s="32">
        <v>0</v>
      </c>
      <c r="F5885" s="32">
        <f t="shared" ref="F5885:H5885" si="5677">SUM(F5886)</f>
        <v>0</v>
      </c>
      <c r="G5885" s="32">
        <f t="shared" si="5677"/>
        <v>0</v>
      </c>
      <c r="H5885" s="32">
        <f t="shared" si="5677"/>
        <v>0</v>
      </c>
      <c r="I5885" s="34">
        <v>2</v>
      </c>
    </row>
    <row r="5886" spans="1:9">
      <c r="A5886" s="210">
        <v>422</v>
      </c>
      <c r="B5886" s="211" t="s">
        <v>57</v>
      </c>
      <c r="C5886" s="30">
        <f t="shared" ref="C5886" si="5678">SUM(C5887:C5889)</f>
        <v>0</v>
      </c>
      <c r="D5886" s="30">
        <v>0</v>
      </c>
      <c r="F5886" s="30">
        <f t="shared" ref="F5886:G5886" si="5679">SUM(F5887:F5889)</f>
        <v>0</v>
      </c>
      <c r="G5886" s="30">
        <f t="shared" si="5679"/>
        <v>0</v>
      </c>
      <c r="H5886" s="30">
        <f t="shared" ref="H5886" si="5680">SUM(H5887:H5889)</f>
        <v>0</v>
      </c>
      <c r="I5886" s="34">
        <v>3</v>
      </c>
    </row>
    <row r="5887" spans="1:9">
      <c r="A5887" s="212">
        <v>4221</v>
      </c>
      <c r="B5887" s="216" t="s">
        <v>65</v>
      </c>
      <c r="C5887" s="29"/>
      <c r="D5887" s="175">
        <v>0</v>
      </c>
      <c r="F5887" s="175"/>
      <c r="G5887" s="175"/>
      <c r="H5887" s="175"/>
      <c r="I5887" s="34">
        <v>4</v>
      </c>
    </row>
    <row r="5888" spans="1:9">
      <c r="A5888" s="212">
        <v>4223</v>
      </c>
      <c r="B5888" s="216" t="s">
        <v>86</v>
      </c>
      <c r="C5888" s="29"/>
      <c r="D5888" s="175">
        <v>0</v>
      </c>
      <c r="F5888" s="175"/>
      <c r="G5888" s="175"/>
      <c r="H5888" s="175"/>
      <c r="I5888" s="34">
        <v>4</v>
      </c>
    </row>
    <row r="5889" spans="1:9">
      <c r="A5889" s="212">
        <v>4224</v>
      </c>
      <c r="B5889" s="216" t="s">
        <v>58</v>
      </c>
      <c r="C5889" s="29"/>
      <c r="D5889" s="175">
        <v>0</v>
      </c>
      <c r="F5889" s="175"/>
      <c r="G5889" s="175"/>
      <c r="H5889" s="175"/>
      <c r="I5889" s="34">
        <v>4</v>
      </c>
    </row>
    <row r="5890" spans="1:9" ht="28.5">
      <c r="A5890" s="200">
        <v>3605</v>
      </c>
      <c r="B5890" s="201" t="s">
        <v>125</v>
      </c>
      <c r="C5890" s="202">
        <f t="shared" ref="C5890" si="5681">C5891</f>
        <v>13235075</v>
      </c>
      <c r="D5890" s="202">
        <v>14075173</v>
      </c>
      <c r="F5890" s="202">
        <f t="shared" ref="F5890:G5890" si="5682">F5891+F6081</f>
        <v>0</v>
      </c>
      <c r="G5890" s="202">
        <f t="shared" si="5682"/>
        <v>0</v>
      </c>
      <c r="H5890" s="202">
        <f t="shared" ref="H5890" si="5683">H5891+H6081</f>
        <v>0</v>
      </c>
      <c r="I5890" s="34" t="s">
        <v>7</v>
      </c>
    </row>
    <row r="5891" spans="1:9" ht="33" customHeight="1">
      <c r="A5891" s="203" t="s">
        <v>457</v>
      </c>
      <c r="B5891" s="204" t="s">
        <v>137</v>
      </c>
      <c r="C5891" s="205">
        <f>C5892+C5896+C5958+C6016+C6031+C6070</f>
        <v>13235075</v>
      </c>
      <c r="D5891" s="205">
        <v>13960967</v>
      </c>
      <c r="F5891" s="205">
        <f>F5892+F5896+F5958+F6016+F6031+F6070</f>
        <v>0</v>
      </c>
      <c r="G5891" s="205">
        <f>G5892+G5896+G5958+G6016+G6031+G6070</f>
        <v>0</v>
      </c>
      <c r="H5891" s="205">
        <f>H5892+H5896+H5958+H6016+H6031+H6070</f>
        <v>0</v>
      </c>
      <c r="I5891" s="34" t="s">
        <v>8</v>
      </c>
    </row>
    <row r="5892" spans="1:9">
      <c r="A5892" s="206">
        <v>11</v>
      </c>
      <c r="B5892" s="207" t="s">
        <v>14</v>
      </c>
      <c r="C5892" s="31">
        <f t="shared" ref="C5892:C5894" si="5684">C5893</f>
        <v>0</v>
      </c>
      <c r="D5892" s="31">
        <v>0</v>
      </c>
      <c r="F5892" s="31">
        <f t="shared" ref="F5892:H5894" si="5685">F5893</f>
        <v>0</v>
      </c>
      <c r="G5892" s="31">
        <f t="shared" si="5685"/>
        <v>0</v>
      </c>
      <c r="H5892" s="31">
        <f t="shared" si="5685"/>
        <v>0</v>
      </c>
      <c r="I5892" s="34" t="s">
        <v>15</v>
      </c>
    </row>
    <row r="5893" spans="1:9">
      <c r="A5893" s="208">
        <v>32</v>
      </c>
      <c r="B5893" s="209" t="s">
        <v>16</v>
      </c>
      <c r="C5893" s="182">
        <f t="shared" si="5684"/>
        <v>0</v>
      </c>
      <c r="D5893" s="32">
        <v>0</v>
      </c>
      <c r="F5893" s="32">
        <f t="shared" si="5685"/>
        <v>0</v>
      </c>
      <c r="G5893" s="32">
        <f t="shared" si="5685"/>
        <v>0</v>
      </c>
      <c r="H5893" s="32">
        <f t="shared" si="5685"/>
        <v>0</v>
      </c>
      <c r="I5893" s="34">
        <v>2</v>
      </c>
    </row>
    <row r="5894" spans="1:9">
      <c r="A5894" s="210">
        <v>322</v>
      </c>
      <c r="B5894" s="211" t="s">
        <v>42</v>
      </c>
      <c r="C5894" s="30">
        <f t="shared" si="5684"/>
        <v>0</v>
      </c>
      <c r="D5894" s="30">
        <v>0</v>
      </c>
      <c r="F5894" s="30">
        <f t="shared" si="5685"/>
        <v>0</v>
      </c>
      <c r="G5894" s="30">
        <f t="shared" si="5685"/>
        <v>0</v>
      </c>
      <c r="H5894" s="30">
        <f t="shared" si="5685"/>
        <v>0</v>
      </c>
      <c r="I5894" s="34">
        <v>3</v>
      </c>
    </row>
    <row r="5895" spans="1:9">
      <c r="A5895" s="212">
        <v>3222</v>
      </c>
      <c r="B5895" s="216" t="s">
        <v>91</v>
      </c>
      <c r="C5895" s="29"/>
      <c r="D5895" s="175">
        <v>0</v>
      </c>
      <c r="F5895" s="175"/>
      <c r="G5895" s="175"/>
      <c r="H5895" s="175"/>
      <c r="I5895" s="34">
        <v>4</v>
      </c>
    </row>
    <row r="5896" spans="1:9">
      <c r="A5896" s="206">
        <v>31</v>
      </c>
      <c r="B5896" s="207" t="s">
        <v>63</v>
      </c>
      <c r="C5896" s="31">
        <f>SUM(C5897+C5904+C5931+C5935+C5941+C5955)</f>
        <v>110000</v>
      </c>
      <c r="D5896" s="31">
        <v>144990</v>
      </c>
      <c r="F5896" s="31">
        <f t="shared" ref="F5896:G5896" si="5686">SUM(F5897+F5904+F5931+F5935+F5941+F5955+F5938)</f>
        <v>0</v>
      </c>
      <c r="G5896" s="31">
        <f t="shared" si="5686"/>
        <v>0</v>
      </c>
      <c r="H5896" s="31">
        <f t="shared" ref="H5896" si="5687">SUM(H5897+H5904+H5931+H5935+H5941+H5955+H5938)</f>
        <v>0</v>
      </c>
      <c r="I5896" s="34" t="s">
        <v>64</v>
      </c>
    </row>
    <row r="5897" spans="1:9">
      <c r="A5897" s="208">
        <v>31</v>
      </c>
      <c r="B5897" s="209" t="s">
        <v>44</v>
      </c>
      <c r="C5897" s="182">
        <f t="shared" ref="C5897" si="5688">SUM(C5898+C5900+C5902)</f>
        <v>0</v>
      </c>
      <c r="D5897" s="32">
        <v>0</v>
      </c>
      <c r="F5897" s="32">
        <f t="shared" ref="F5897:G5897" si="5689">SUM(F5898+F5900+F5902)</f>
        <v>0</v>
      </c>
      <c r="G5897" s="32">
        <f t="shared" si="5689"/>
        <v>0</v>
      </c>
      <c r="H5897" s="32">
        <f t="shared" ref="H5897" si="5690">SUM(H5898+H5900+H5902)</f>
        <v>0</v>
      </c>
      <c r="I5897" s="34">
        <v>2</v>
      </c>
    </row>
    <row r="5898" spans="1:9">
      <c r="A5898" s="210">
        <v>311</v>
      </c>
      <c r="B5898" s="211" t="s">
        <v>45</v>
      </c>
      <c r="C5898" s="30">
        <f t="shared" ref="C5898" si="5691">SUM(C5899)</f>
        <v>0</v>
      </c>
      <c r="D5898" s="30">
        <v>0</v>
      </c>
      <c r="F5898" s="30">
        <f t="shared" ref="F5898:H5898" si="5692">SUM(F5899)</f>
        <v>0</v>
      </c>
      <c r="G5898" s="30">
        <f t="shared" si="5692"/>
        <v>0</v>
      </c>
      <c r="H5898" s="30">
        <f t="shared" si="5692"/>
        <v>0</v>
      </c>
      <c r="I5898" s="34">
        <v>3</v>
      </c>
    </row>
    <row r="5899" spans="1:9">
      <c r="A5899" s="212">
        <v>3111</v>
      </c>
      <c r="B5899" s="216" t="s">
        <v>46</v>
      </c>
      <c r="C5899" s="29"/>
      <c r="D5899" s="175">
        <v>0</v>
      </c>
      <c r="F5899" s="175"/>
      <c r="G5899" s="175"/>
      <c r="H5899" s="175"/>
      <c r="I5899" s="34">
        <v>4</v>
      </c>
    </row>
    <row r="5900" spans="1:9">
      <c r="A5900" s="210">
        <v>312</v>
      </c>
      <c r="B5900" s="211" t="s">
        <v>67</v>
      </c>
      <c r="C5900" s="30">
        <f t="shared" ref="C5900" si="5693">SUM(C5901)</f>
        <v>0</v>
      </c>
      <c r="D5900" s="30">
        <v>0</v>
      </c>
      <c r="F5900" s="30">
        <f t="shared" ref="F5900:H5900" si="5694">SUM(F5901)</f>
        <v>0</v>
      </c>
      <c r="G5900" s="30">
        <f t="shared" si="5694"/>
        <v>0</v>
      </c>
      <c r="H5900" s="30">
        <f t="shared" si="5694"/>
        <v>0</v>
      </c>
      <c r="I5900" s="34">
        <v>3</v>
      </c>
    </row>
    <row r="5901" spans="1:9">
      <c r="A5901" s="212">
        <v>3121</v>
      </c>
      <c r="B5901" s="216" t="s">
        <v>67</v>
      </c>
      <c r="C5901" s="29"/>
      <c r="D5901" s="175">
        <v>0</v>
      </c>
      <c r="F5901" s="175"/>
      <c r="G5901" s="175"/>
      <c r="H5901" s="175"/>
      <c r="I5901" s="34">
        <v>4</v>
      </c>
    </row>
    <row r="5902" spans="1:9">
      <c r="A5902" s="210">
        <v>313</v>
      </c>
      <c r="B5902" s="211" t="s">
        <v>48</v>
      </c>
      <c r="C5902" s="30">
        <f t="shared" ref="C5902" si="5695">SUM(C5903:C5903)</f>
        <v>0</v>
      </c>
      <c r="D5902" s="30">
        <v>0</v>
      </c>
      <c r="F5902" s="30">
        <f t="shared" ref="F5902:H5902" si="5696">SUM(F5903:F5903)</f>
        <v>0</v>
      </c>
      <c r="G5902" s="30">
        <f t="shared" si="5696"/>
        <v>0</v>
      </c>
      <c r="H5902" s="30">
        <f t="shared" si="5696"/>
        <v>0</v>
      </c>
      <c r="I5902" s="34">
        <v>3</v>
      </c>
    </row>
    <row r="5903" spans="1:9">
      <c r="A5903" s="212">
        <v>3132</v>
      </c>
      <c r="B5903" s="216" t="s">
        <v>49</v>
      </c>
      <c r="C5903" s="29"/>
      <c r="D5903" s="175">
        <v>0</v>
      </c>
      <c r="F5903" s="175"/>
      <c r="G5903" s="175"/>
      <c r="H5903" s="175"/>
      <c r="I5903" s="34">
        <v>4</v>
      </c>
    </row>
    <row r="5904" spans="1:9">
      <c r="A5904" s="208">
        <v>32</v>
      </c>
      <c r="B5904" s="209" t="s">
        <v>16</v>
      </c>
      <c r="C5904" s="182">
        <f t="shared" ref="C5904" si="5697">SUM(C5905+C5908+C5913+C5922+C5924)</f>
        <v>0</v>
      </c>
      <c r="D5904" s="32">
        <v>0</v>
      </c>
      <c r="F5904" s="32">
        <f t="shared" ref="F5904:G5904" si="5698">SUM(F5905+F5908+F5913+F5922+F5924)</f>
        <v>0</v>
      </c>
      <c r="G5904" s="32">
        <f t="shared" si="5698"/>
        <v>0</v>
      </c>
      <c r="H5904" s="32">
        <f t="shared" ref="H5904" si="5699">SUM(H5905+H5908+H5913+H5922+H5924)</f>
        <v>0</v>
      </c>
      <c r="I5904" s="34">
        <v>2</v>
      </c>
    </row>
    <row r="5905" spans="1:9">
      <c r="A5905" s="210">
        <v>321</v>
      </c>
      <c r="B5905" s="211" t="s">
        <v>27</v>
      </c>
      <c r="C5905" s="30">
        <f t="shared" ref="C5905" si="5700">SUM(C5906:C5907)</f>
        <v>0</v>
      </c>
      <c r="D5905" s="30">
        <v>0</v>
      </c>
      <c r="F5905" s="30">
        <f t="shared" ref="F5905:G5905" si="5701">SUM(F5906:F5907)</f>
        <v>0</v>
      </c>
      <c r="G5905" s="30">
        <f t="shared" si="5701"/>
        <v>0</v>
      </c>
      <c r="H5905" s="30">
        <f t="shared" ref="H5905" si="5702">SUM(H5906:H5907)</f>
        <v>0</v>
      </c>
      <c r="I5905" s="34">
        <v>3</v>
      </c>
    </row>
    <row r="5906" spans="1:9">
      <c r="A5906" s="212">
        <v>3211</v>
      </c>
      <c r="B5906" s="216" t="s">
        <v>28</v>
      </c>
      <c r="C5906" s="29"/>
      <c r="D5906" s="175">
        <v>0</v>
      </c>
      <c r="F5906" s="175"/>
      <c r="G5906" s="175"/>
      <c r="H5906" s="175"/>
      <c r="I5906" s="34">
        <v>4</v>
      </c>
    </row>
    <row r="5907" spans="1:9">
      <c r="A5907" s="212">
        <v>3213</v>
      </c>
      <c r="B5907" s="216" t="s">
        <v>54</v>
      </c>
      <c r="C5907" s="29"/>
      <c r="D5907" s="175">
        <v>0</v>
      </c>
      <c r="F5907" s="175"/>
      <c r="G5907" s="175"/>
      <c r="H5907" s="175"/>
      <c r="I5907" s="34">
        <v>4</v>
      </c>
    </row>
    <row r="5908" spans="1:9">
      <c r="A5908" s="210">
        <v>322</v>
      </c>
      <c r="B5908" s="211" t="s">
        <v>42</v>
      </c>
      <c r="C5908" s="30">
        <f t="shared" ref="C5908" si="5703">SUM(C5909:C5912)</f>
        <v>0</v>
      </c>
      <c r="D5908" s="30">
        <v>0</v>
      </c>
      <c r="F5908" s="30">
        <f t="shared" ref="F5908:G5908" si="5704">SUM(F5909:F5912)</f>
        <v>0</v>
      </c>
      <c r="G5908" s="30">
        <f t="shared" si="5704"/>
        <v>0</v>
      </c>
      <c r="H5908" s="30">
        <f t="shared" ref="H5908" si="5705">SUM(H5909:H5912)</f>
        <v>0</v>
      </c>
      <c r="I5908" s="34">
        <v>3</v>
      </c>
    </row>
    <row r="5909" spans="1:9">
      <c r="A5909" s="212">
        <v>3221</v>
      </c>
      <c r="B5909" s="216" t="s">
        <v>43</v>
      </c>
      <c r="C5909" s="29"/>
      <c r="D5909" s="175">
        <v>0</v>
      </c>
      <c r="F5909" s="175"/>
      <c r="G5909" s="175"/>
      <c r="H5909" s="175"/>
      <c r="I5909" s="34">
        <v>4</v>
      </c>
    </row>
    <row r="5910" spans="1:9">
      <c r="A5910" s="212">
        <v>3222</v>
      </c>
      <c r="B5910" s="216" t="s">
        <v>91</v>
      </c>
      <c r="C5910" s="29"/>
      <c r="D5910" s="175">
        <v>0</v>
      </c>
      <c r="F5910" s="175"/>
      <c r="G5910" s="175"/>
      <c r="H5910" s="175"/>
      <c r="I5910" s="34">
        <v>4</v>
      </c>
    </row>
    <row r="5911" spans="1:9">
      <c r="A5911" s="212">
        <v>3223</v>
      </c>
      <c r="B5911" s="216" t="s">
        <v>109</v>
      </c>
      <c r="C5911" s="29"/>
      <c r="D5911" s="175">
        <v>0</v>
      </c>
      <c r="F5911" s="175"/>
      <c r="G5911" s="175"/>
      <c r="H5911" s="175"/>
      <c r="I5911" s="34">
        <v>4</v>
      </c>
    </row>
    <row r="5912" spans="1:9">
      <c r="A5912" s="212">
        <v>3225</v>
      </c>
      <c r="B5912" s="216" t="s">
        <v>92</v>
      </c>
      <c r="C5912" s="29"/>
      <c r="D5912" s="175">
        <v>0</v>
      </c>
      <c r="F5912" s="175"/>
      <c r="G5912" s="175"/>
      <c r="H5912" s="175"/>
      <c r="I5912" s="34">
        <v>4</v>
      </c>
    </row>
    <row r="5913" spans="1:9">
      <c r="A5913" s="210">
        <v>323</v>
      </c>
      <c r="B5913" s="211" t="s">
        <v>17</v>
      </c>
      <c r="C5913" s="30">
        <f t="shared" ref="C5913" si="5706">SUM(C5914:C5921)</f>
        <v>0</v>
      </c>
      <c r="D5913" s="30">
        <v>0</v>
      </c>
      <c r="F5913" s="30">
        <f t="shared" ref="F5913:G5913" si="5707">SUM(F5914:F5921)</f>
        <v>0</v>
      </c>
      <c r="G5913" s="30">
        <f t="shared" si="5707"/>
        <v>0</v>
      </c>
      <c r="H5913" s="30">
        <f t="shared" ref="H5913" si="5708">SUM(H5914:H5921)</f>
        <v>0</v>
      </c>
      <c r="I5913" s="34">
        <v>3</v>
      </c>
    </row>
    <row r="5914" spans="1:9">
      <c r="A5914" s="212">
        <v>3231</v>
      </c>
      <c r="B5914" s="216" t="s">
        <v>18</v>
      </c>
      <c r="C5914" s="29"/>
      <c r="D5914" s="175">
        <v>0</v>
      </c>
      <c r="F5914" s="175"/>
      <c r="G5914" s="175"/>
      <c r="H5914" s="175"/>
      <c r="I5914" s="34">
        <v>4</v>
      </c>
    </row>
    <row r="5915" spans="1:9">
      <c r="A5915" s="212">
        <v>3232</v>
      </c>
      <c r="B5915" s="216" t="s">
        <v>105</v>
      </c>
      <c r="C5915" s="29"/>
      <c r="D5915" s="175">
        <v>0</v>
      </c>
      <c r="F5915" s="175"/>
      <c r="G5915" s="175"/>
      <c r="H5915" s="175"/>
      <c r="I5915" s="34">
        <v>4</v>
      </c>
    </row>
    <row r="5916" spans="1:9">
      <c r="A5916" s="212">
        <v>3234</v>
      </c>
      <c r="B5916" s="216" t="s">
        <v>111</v>
      </c>
      <c r="C5916" s="29"/>
      <c r="D5916" s="175">
        <v>0</v>
      </c>
      <c r="F5916" s="175"/>
      <c r="G5916" s="175"/>
      <c r="H5916" s="175"/>
      <c r="I5916" s="34">
        <v>4</v>
      </c>
    </row>
    <row r="5917" spans="1:9">
      <c r="A5917" s="212">
        <v>3235</v>
      </c>
      <c r="B5917" s="216" t="s">
        <v>68</v>
      </c>
      <c r="C5917" s="29"/>
      <c r="D5917" s="175">
        <v>0</v>
      </c>
      <c r="F5917" s="175"/>
      <c r="G5917" s="175"/>
      <c r="H5917" s="175"/>
      <c r="I5917" s="34">
        <v>4</v>
      </c>
    </row>
    <row r="5918" spans="1:9">
      <c r="A5918" s="212">
        <v>3236</v>
      </c>
      <c r="B5918" s="216" t="s">
        <v>56</v>
      </c>
      <c r="C5918" s="29"/>
      <c r="D5918" s="175">
        <v>0</v>
      </c>
      <c r="F5918" s="175"/>
      <c r="G5918" s="175"/>
      <c r="H5918" s="175"/>
      <c r="I5918" s="34">
        <v>4</v>
      </c>
    </row>
    <row r="5919" spans="1:9">
      <c r="A5919" s="212">
        <v>3237</v>
      </c>
      <c r="B5919" s="216" t="s">
        <v>20</v>
      </c>
      <c r="C5919" s="29"/>
      <c r="D5919" s="175">
        <v>0</v>
      </c>
      <c r="F5919" s="175"/>
      <c r="G5919" s="175"/>
      <c r="H5919" s="175"/>
      <c r="I5919" s="34">
        <v>4</v>
      </c>
    </row>
    <row r="5920" spans="1:9">
      <c r="A5920" s="212">
        <v>3238</v>
      </c>
      <c r="B5920" s="216" t="s">
        <v>51</v>
      </c>
      <c r="C5920" s="29"/>
      <c r="D5920" s="175">
        <v>0</v>
      </c>
      <c r="F5920" s="175"/>
      <c r="G5920" s="175"/>
      <c r="H5920" s="175"/>
      <c r="I5920" s="34">
        <v>4</v>
      </c>
    </row>
    <row r="5921" spans="1:9">
      <c r="A5921" s="212">
        <v>3239</v>
      </c>
      <c r="B5921" s="216" t="s">
        <v>21</v>
      </c>
      <c r="C5921" s="29"/>
      <c r="D5921" s="175">
        <v>0</v>
      </c>
      <c r="F5921" s="175"/>
      <c r="G5921" s="175"/>
      <c r="H5921" s="175"/>
      <c r="I5921" s="34">
        <v>4</v>
      </c>
    </row>
    <row r="5922" spans="1:9" ht="28.5">
      <c r="A5922" s="210">
        <v>324</v>
      </c>
      <c r="B5922" s="211" t="s">
        <v>22</v>
      </c>
      <c r="C5922" s="30">
        <f t="shared" ref="C5922" si="5709">SUM(C5923)</f>
        <v>0</v>
      </c>
      <c r="D5922" s="30">
        <v>0</v>
      </c>
      <c r="F5922" s="30">
        <f t="shared" ref="F5922:H5922" si="5710">SUM(F5923)</f>
        <v>0</v>
      </c>
      <c r="G5922" s="30">
        <f t="shared" si="5710"/>
        <v>0</v>
      </c>
      <c r="H5922" s="30">
        <f t="shared" si="5710"/>
        <v>0</v>
      </c>
      <c r="I5922" s="34">
        <v>3</v>
      </c>
    </row>
    <row r="5923" spans="1:9" ht="28.5">
      <c r="A5923" s="212">
        <v>3241</v>
      </c>
      <c r="B5923" s="216" t="s">
        <v>22</v>
      </c>
      <c r="C5923" s="29"/>
      <c r="D5923" s="175">
        <v>0</v>
      </c>
      <c r="F5923" s="175"/>
      <c r="G5923" s="175"/>
      <c r="H5923" s="175"/>
      <c r="I5923" s="34">
        <v>4</v>
      </c>
    </row>
    <row r="5924" spans="1:9">
      <c r="A5924" s="210">
        <v>329</v>
      </c>
      <c r="B5924" s="211" t="s">
        <v>23</v>
      </c>
      <c r="C5924" s="30">
        <f t="shared" ref="C5924" si="5711">SUM(C5925:C5930)</f>
        <v>0</v>
      </c>
      <c r="D5924" s="30">
        <v>0</v>
      </c>
      <c r="F5924" s="30">
        <f t="shared" ref="F5924:G5924" si="5712">SUM(F5925:F5930)</f>
        <v>0</v>
      </c>
      <c r="G5924" s="30">
        <f t="shared" si="5712"/>
        <v>0</v>
      </c>
      <c r="H5924" s="30">
        <f t="shared" ref="H5924" si="5713">SUM(H5925:H5930)</f>
        <v>0</v>
      </c>
      <c r="I5924" s="34">
        <v>3</v>
      </c>
    </row>
    <row r="5925" spans="1:9">
      <c r="A5925" s="212">
        <v>3292</v>
      </c>
      <c r="B5925" s="216" t="s">
        <v>112</v>
      </c>
      <c r="C5925" s="29"/>
      <c r="D5925" s="175">
        <v>0</v>
      </c>
      <c r="F5925" s="175"/>
      <c r="G5925" s="175"/>
      <c r="H5925" s="175"/>
      <c r="I5925" s="34">
        <v>4</v>
      </c>
    </row>
    <row r="5926" spans="1:9">
      <c r="A5926" s="212">
        <v>3293</v>
      </c>
      <c r="B5926" s="216" t="s">
        <v>29</v>
      </c>
      <c r="C5926" s="29"/>
      <c r="D5926" s="175">
        <v>0</v>
      </c>
      <c r="F5926" s="175"/>
      <c r="G5926" s="175"/>
      <c r="H5926" s="175"/>
      <c r="I5926" s="34">
        <v>4</v>
      </c>
    </row>
    <row r="5927" spans="1:9">
      <c r="A5927" s="212">
        <v>3294</v>
      </c>
      <c r="B5927" s="216" t="s">
        <v>55</v>
      </c>
      <c r="C5927" s="29"/>
      <c r="D5927" s="175">
        <v>0</v>
      </c>
      <c r="F5927" s="175"/>
      <c r="G5927" s="175"/>
      <c r="H5927" s="175"/>
      <c r="I5927" s="34">
        <v>4</v>
      </c>
    </row>
    <row r="5928" spans="1:9">
      <c r="A5928" s="212">
        <v>3295</v>
      </c>
      <c r="B5928" s="216" t="s">
        <v>113</v>
      </c>
      <c r="C5928" s="29"/>
      <c r="D5928" s="175">
        <v>0</v>
      </c>
      <c r="F5928" s="175"/>
      <c r="G5928" s="175"/>
      <c r="H5928" s="175"/>
      <c r="I5928" s="34">
        <v>4</v>
      </c>
    </row>
    <row r="5929" spans="1:9">
      <c r="A5929" s="212">
        <v>3296</v>
      </c>
      <c r="B5929" s="216" t="s">
        <v>120</v>
      </c>
      <c r="C5929" s="29"/>
      <c r="D5929" s="175">
        <v>0</v>
      </c>
      <c r="F5929" s="175"/>
      <c r="G5929" s="175"/>
      <c r="H5929" s="175"/>
      <c r="I5929" s="34">
        <v>4</v>
      </c>
    </row>
    <row r="5930" spans="1:9">
      <c r="A5930" s="212">
        <v>3299</v>
      </c>
      <c r="B5930" s="216" t="s">
        <v>23</v>
      </c>
      <c r="C5930" s="29"/>
      <c r="D5930" s="175">
        <v>0</v>
      </c>
      <c r="F5930" s="175"/>
      <c r="G5930" s="175"/>
      <c r="H5930" s="175"/>
      <c r="I5930" s="34">
        <v>4</v>
      </c>
    </row>
    <row r="5931" spans="1:9">
      <c r="A5931" s="208">
        <v>34</v>
      </c>
      <c r="B5931" s="209" t="s">
        <v>114</v>
      </c>
      <c r="C5931" s="182">
        <f t="shared" ref="C5931" si="5714">SUM(C5932)</f>
        <v>0</v>
      </c>
      <c r="D5931" s="32">
        <v>0</v>
      </c>
      <c r="F5931" s="32">
        <f t="shared" ref="F5931:H5931" si="5715">SUM(F5932)</f>
        <v>0</v>
      </c>
      <c r="G5931" s="32">
        <f t="shared" si="5715"/>
        <v>0</v>
      </c>
      <c r="H5931" s="32">
        <f t="shared" si="5715"/>
        <v>0</v>
      </c>
      <c r="I5931" s="34">
        <v>2</v>
      </c>
    </row>
    <row r="5932" spans="1:9">
      <c r="A5932" s="210">
        <v>343</v>
      </c>
      <c r="B5932" s="211" t="s">
        <v>115</v>
      </c>
      <c r="C5932" s="30">
        <f t="shared" ref="C5932" si="5716">SUM(C5933:C5934)</f>
        <v>0</v>
      </c>
      <c r="D5932" s="30">
        <v>0</v>
      </c>
      <c r="F5932" s="30">
        <f t="shared" ref="F5932:G5932" si="5717">SUM(F5933:F5934)</f>
        <v>0</v>
      </c>
      <c r="G5932" s="30">
        <f t="shared" si="5717"/>
        <v>0</v>
      </c>
      <c r="H5932" s="30">
        <f t="shared" ref="H5932" si="5718">SUM(H5933:H5934)</f>
        <v>0</v>
      </c>
      <c r="I5932" s="34">
        <v>3</v>
      </c>
    </row>
    <row r="5933" spans="1:9">
      <c r="A5933" s="212">
        <v>3431</v>
      </c>
      <c r="B5933" s="216" t="s">
        <v>116</v>
      </c>
      <c r="C5933" s="29"/>
      <c r="D5933" s="175">
        <v>0</v>
      </c>
      <c r="F5933" s="175"/>
      <c r="G5933" s="175"/>
      <c r="H5933" s="175"/>
      <c r="I5933" s="34">
        <v>4</v>
      </c>
    </row>
    <row r="5934" spans="1:9">
      <c r="A5934" s="212">
        <v>3433</v>
      </c>
      <c r="B5934" s="216" t="s">
        <v>117</v>
      </c>
      <c r="C5934" s="29"/>
      <c r="D5934" s="175">
        <v>0</v>
      </c>
      <c r="F5934" s="175"/>
      <c r="G5934" s="175"/>
      <c r="H5934" s="175"/>
      <c r="I5934" s="34">
        <v>4</v>
      </c>
    </row>
    <row r="5935" spans="1:9">
      <c r="A5935" s="208">
        <v>38</v>
      </c>
      <c r="B5935" s="209" t="s">
        <v>11</v>
      </c>
      <c r="C5935" s="182">
        <f t="shared" ref="C5935:C5936" si="5719">SUM(C5936)</f>
        <v>0</v>
      </c>
      <c r="D5935" s="32">
        <v>0</v>
      </c>
      <c r="F5935" s="32">
        <f t="shared" ref="F5935:H5936" si="5720">SUM(F5936)</f>
        <v>0</v>
      </c>
      <c r="G5935" s="32">
        <f t="shared" si="5720"/>
        <v>0</v>
      </c>
      <c r="H5935" s="32">
        <f t="shared" si="5720"/>
        <v>0</v>
      </c>
      <c r="I5935" s="34">
        <v>2</v>
      </c>
    </row>
    <row r="5936" spans="1:9">
      <c r="A5936" s="210">
        <v>383</v>
      </c>
      <c r="B5936" s="211" t="s">
        <v>121</v>
      </c>
      <c r="C5936" s="30">
        <f t="shared" si="5719"/>
        <v>0</v>
      </c>
      <c r="D5936" s="30">
        <v>0</v>
      </c>
      <c r="F5936" s="30">
        <f t="shared" si="5720"/>
        <v>0</v>
      </c>
      <c r="G5936" s="30">
        <f t="shared" si="5720"/>
        <v>0</v>
      </c>
      <c r="H5936" s="30">
        <f t="shared" si="5720"/>
        <v>0</v>
      </c>
      <c r="I5936" s="34">
        <v>3</v>
      </c>
    </row>
    <row r="5937" spans="1:9">
      <c r="A5937" s="212">
        <v>3834</v>
      </c>
      <c r="B5937" s="216" t="s">
        <v>123</v>
      </c>
      <c r="C5937" s="29"/>
      <c r="D5937" s="175">
        <v>0</v>
      </c>
      <c r="F5937" s="175"/>
      <c r="G5937" s="175"/>
      <c r="H5937" s="175"/>
      <c r="I5937" s="34">
        <v>4</v>
      </c>
    </row>
    <row r="5938" spans="1:9" ht="28.5">
      <c r="A5938" s="440">
        <v>41</v>
      </c>
      <c r="B5938" s="441" t="s">
        <v>70</v>
      </c>
      <c r="C5938" s="182">
        <f t="shared" ref="C5938" si="5721">C5939</f>
        <v>0</v>
      </c>
      <c r="D5938" s="32">
        <v>11140</v>
      </c>
      <c r="F5938" s="32">
        <f t="shared" ref="F5938:H5938" si="5722">F5939</f>
        <v>0</v>
      </c>
      <c r="G5938" s="32">
        <f t="shared" si="5722"/>
        <v>0</v>
      </c>
      <c r="H5938" s="32">
        <f t="shared" si="5722"/>
        <v>0</v>
      </c>
      <c r="I5938" s="73">
        <v>2</v>
      </c>
    </row>
    <row r="5939" spans="1:9">
      <c r="A5939" s="49">
        <v>412</v>
      </c>
      <c r="B5939" s="610" t="s">
        <v>71</v>
      </c>
      <c r="C5939" s="49"/>
      <c r="D5939" s="236">
        <v>11140</v>
      </c>
      <c r="F5939" s="236">
        <f t="shared" ref="F5939:H5939" si="5723">SUM(F5940)</f>
        <v>0</v>
      </c>
      <c r="G5939" s="236">
        <f t="shared" si="5723"/>
        <v>0</v>
      </c>
      <c r="H5939" s="236">
        <f t="shared" si="5723"/>
        <v>0</v>
      </c>
      <c r="I5939" s="73">
        <v>3</v>
      </c>
    </row>
    <row r="5940" spans="1:9">
      <c r="A5940" s="51">
        <v>4123</v>
      </c>
      <c r="B5940" s="52" t="s">
        <v>72</v>
      </c>
      <c r="C5940" s="728"/>
      <c r="D5940" s="728">
        <v>11140</v>
      </c>
      <c r="F5940" s="728"/>
      <c r="G5940" s="728"/>
      <c r="H5940" s="728"/>
      <c r="I5940" s="73">
        <v>4</v>
      </c>
    </row>
    <row r="5941" spans="1:9" ht="28.5">
      <c r="A5941" s="208">
        <v>42</v>
      </c>
      <c r="B5941" s="209" t="s">
        <v>30</v>
      </c>
      <c r="C5941" s="182">
        <f t="shared" ref="C5941" si="5724">SUM(C5942+C5944+C5951+C5953)</f>
        <v>110000</v>
      </c>
      <c r="D5941" s="32">
        <v>80750</v>
      </c>
      <c r="F5941" s="32">
        <f t="shared" ref="F5941:G5941" si="5725">SUM(F5942+F5944+F5951+F5953)</f>
        <v>0</v>
      </c>
      <c r="G5941" s="32">
        <f t="shared" si="5725"/>
        <v>0</v>
      </c>
      <c r="H5941" s="32">
        <f t="shared" ref="H5941" si="5726">SUM(H5942+H5944+H5951+H5953)</f>
        <v>0</v>
      </c>
      <c r="I5941" s="34">
        <v>2</v>
      </c>
    </row>
    <row r="5942" spans="1:9">
      <c r="A5942" s="210">
        <v>421</v>
      </c>
      <c r="B5942" s="211" t="s">
        <v>96</v>
      </c>
      <c r="C5942" s="30">
        <f t="shared" ref="C5942" si="5727">SUM(C5943)</f>
        <v>0</v>
      </c>
      <c r="D5942" s="30">
        <v>0</v>
      </c>
      <c r="F5942" s="30">
        <f t="shared" ref="F5942:H5942" si="5728">SUM(F5943)</f>
        <v>0</v>
      </c>
      <c r="G5942" s="30">
        <f t="shared" si="5728"/>
        <v>0</v>
      </c>
      <c r="H5942" s="30">
        <f t="shared" si="5728"/>
        <v>0</v>
      </c>
      <c r="I5942" s="34">
        <v>3</v>
      </c>
    </row>
    <row r="5943" spans="1:9">
      <c r="A5943" s="212">
        <v>4212</v>
      </c>
      <c r="B5943" s="216" t="s">
        <v>97</v>
      </c>
      <c r="C5943" s="29"/>
      <c r="D5943" s="175">
        <v>0</v>
      </c>
      <c r="F5943" s="175"/>
      <c r="G5943" s="175"/>
      <c r="H5943" s="175"/>
      <c r="I5943" s="34">
        <v>4</v>
      </c>
    </row>
    <row r="5944" spans="1:9">
      <c r="A5944" s="210">
        <v>422</v>
      </c>
      <c r="B5944" s="211" t="s">
        <v>57</v>
      </c>
      <c r="C5944" s="30">
        <f t="shared" ref="C5944" si="5729">SUM(C5945:C5950)</f>
        <v>110000</v>
      </c>
      <c r="D5944" s="30">
        <v>75000</v>
      </c>
      <c r="F5944" s="30">
        <f t="shared" ref="F5944:G5944" si="5730">SUM(F5945:F5950)</f>
        <v>0</v>
      </c>
      <c r="G5944" s="30">
        <f t="shared" si="5730"/>
        <v>0</v>
      </c>
      <c r="H5944" s="30">
        <f t="shared" ref="H5944" si="5731">SUM(H5945:H5950)</f>
        <v>0</v>
      </c>
      <c r="I5944" s="34">
        <v>3</v>
      </c>
    </row>
    <row r="5945" spans="1:9">
      <c r="A5945" s="212">
        <v>4221</v>
      </c>
      <c r="B5945" s="216" t="s">
        <v>65</v>
      </c>
      <c r="C5945" s="29">
        <v>68000</v>
      </c>
      <c r="D5945" s="175">
        <v>18000</v>
      </c>
      <c r="F5945" s="175"/>
      <c r="G5945" s="175"/>
      <c r="H5945" s="175"/>
      <c r="I5945" s="34">
        <v>4</v>
      </c>
    </row>
    <row r="5946" spans="1:9">
      <c r="A5946" s="212">
        <v>4222</v>
      </c>
      <c r="B5946" s="216" t="s">
        <v>73</v>
      </c>
      <c r="C5946" s="29"/>
      <c r="D5946" s="175">
        <v>0</v>
      </c>
      <c r="F5946" s="175"/>
      <c r="G5946" s="175"/>
      <c r="H5946" s="175"/>
      <c r="I5946" s="34">
        <v>4</v>
      </c>
    </row>
    <row r="5947" spans="1:9">
      <c r="A5947" s="212">
        <v>4223</v>
      </c>
      <c r="B5947" s="216" t="s">
        <v>86</v>
      </c>
      <c r="C5947" s="29">
        <v>18000</v>
      </c>
      <c r="D5947" s="175">
        <v>8000</v>
      </c>
      <c r="F5947" s="175"/>
      <c r="G5947" s="175"/>
      <c r="H5947" s="175"/>
      <c r="I5947" s="34">
        <v>4</v>
      </c>
    </row>
    <row r="5948" spans="1:9">
      <c r="A5948" s="212">
        <v>4224</v>
      </c>
      <c r="B5948" s="216" t="s">
        <v>58</v>
      </c>
      <c r="C5948" s="29">
        <v>0</v>
      </c>
      <c r="D5948" s="175">
        <v>35000</v>
      </c>
      <c r="F5948" s="175"/>
      <c r="G5948" s="175"/>
      <c r="H5948" s="175"/>
      <c r="I5948" s="34">
        <v>4</v>
      </c>
    </row>
    <row r="5949" spans="1:9">
      <c r="A5949" s="212">
        <v>4225</v>
      </c>
      <c r="B5949" s="216" t="s">
        <v>87</v>
      </c>
      <c r="C5949" s="29">
        <v>12000</v>
      </c>
      <c r="D5949" s="175">
        <v>2000</v>
      </c>
      <c r="F5949" s="175"/>
      <c r="G5949" s="175"/>
      <c r="H5949" s="175"/>
      <c r="I5949" s="34">
        <v>4</v>
      </c>
    </row>
    <row r="5950" spans="1:9">
      <c r="A5950" s="212">
        <v>4227</v>
      </c>
      <c r="B5950" s="216" t="s">
        <v>88</v>
      </c>
      <c r="C5950" s="29">
        <v>12000</v>
      </c>
      <c r="D5950" s="175">
        <v>12000</v>
      </c>
      <c r="F5950" s="175"/>
      <c r="G5950" s="175"/>
      <c r="H5950" s="175"/>
      <c r="I5950" s="34">
        <v>4</v>
      </c>
    </row>
    <row r="5951" spans="1:9" ht="28.5">
      <c r="A5951" s="210">
        <v>424</v>
      </c>
      <c r="B5951" s="211" t="s">
        <v>138</v>
      </c>
      <c r="C5951" s="30">
        <f t="shared" ref="C5951" si="5732">SUM(C5952)</f>
        <v>0</v>
      </c>
      <c r="D5951" s="30">
        <v>0</v>
      </c>
      <c r="F5951" s="30">
        <f t="shared" ref="F5951:H5951" si="5733">SUM(F5952)</f>
        <v>0</v>
      </c>
      <c r="G5951" s="30">
        <f t="shared" si="5733"/>
        <v>0</v>
      </c>
      <c r="H5951" s="30">
        <f t="shared" si="5733"/>
        <v>0</v>
      </c>
      <c r="I5951" s="34">
        <v>3</v>
      </c>
    </row>
    <row r="5952" spans="1:9">
      <c r="A5952" s="212">
        <v>4241</v>
      </c>
      <c r="B5952" s="216" t="s">
        <v>139</v>
      </c>
      <c r="C5952" s="29"/>
      <c r="D5952" s="175">
        <v>0</v>
      </c>
      <c r="F5952" s="175"/>
      <c r="G5952" s="175"/>
      <c r="H5952" s="175"/>
      <c r="I5952" s="34">
        <v>4</v>
      </c>
    </row>
    <row r="5953" spans="1:9">
      <c r="A5953" s="210">
        <v>426</v>
      </c>
      <c r="B5953" s="211" t="s">
        <v>31</v>
      </c>
      <c r="C5953" s="30">
        <f t="shared" ref="C5953" si="5734">SUM(C5954)</f>
        <v>0</v>
      </c>
      <c r="D5953" s="30">
        <v>5750</v>
      </c>
      <c r="F5953" s="30">
        <f t="shared" ref="F5953:H5953" si="5735">SUM(F5954)</f>
        <v>0</v>
      </c>
      <c r="G5953" s="30">
        <f t="shared" si="5735"/>
        <v>0</v>
      </c>
      <c r="H5953" s="30">
        <f t="shared" si="5735"/>
        <v>0</v>
      </c>
      <c r="I5953" s="34">
        <v>3</v>
      </c>
    </row>
    <row r="5954" spans="1:9">
      <c r="A5954" s="212">
        <v>4262</v>
      </c>
      <c r="B5954" s="216" t="s">
        <v>32</v>
      </c>
      <c r="C5954" s="29"/>
      <c r="D5954" s="175">
        <v>5750</v>
      </c>
      <c r="F5954" s="175"/>
      <c r="G5954" s="175"/>
      <c r="H5954" s="175"/>
      <c r="I5954" s="34">
        <v>4</v>
      </c>
    </row>
    <row r="5955" spans="1:9" ht="28.5">
      <c r="A5955" s="208">
        <v>54</v>
      </c>
      <c r="B5955" s="805" t="s">
        <v>160</v>
      </c>
      <c r="C5955" s="806">
        <f t="shared" ref="C5955:C5956" si="5736">SUM(C5956)</f>
        <v>0</v>
      </c>
      <c r="D5955" s="806">
        <v>53100</v>
      </c>
      <c r="F5955" s="806">
        <f t="shared" ref="F5955:H5956" si="5737">SUM(F5956)</f>
        <v>0</v>
      </c>
      <c r="G5955" s="806">
        <f t="shared" si="5737"/>
        <v>0</v>
      </c>
      <c r="H5955" s="806">
        <f t="shared" si="5737"/>
        <v>0</v>
      </c>
      <c r="I5955" s="73">
        <v>2</v>
      </c>
    </row>
    <row r="5956" spans="1:9" ht="42.75">
      <c r="A5956" s="210">
        <v>544</v>
      </c>
      <c r="B5956" s="802" t="s">
        <v>161</v>
      </c>
      <c r="C5956" s="803">
        <f t="shared" si="5736"/>
        <v>0</v>
      </c>
      <c r="D5956" s="803">
        <v>53100</v>
      </c>
      <c r="F5956" s="803">
        <f t="shared" si="5737"/>
        <v>0</v>
      </c>
      <c r="G5956" s="803">
        <f t="shared" si="5737"/>
        <v>0</v>
      </c>
      <c r="H5956" s="803">
        <f t="shared" si="5737"/>
        <v>0</v>
      </c>
      <c r="I5956" s="73">
        <v>3</v>
      </c>
    </row>
    <row r="5957" spans="1:9" ht="42.75">
      <c r="A5957" s="212">
        <v>5443</v>
      </c>
      <c r="B5957" s="216" t="s">
        <v>281</v>
      </c>
      <c r="C5957" s="39"/>
      <c r="D5957" s="636">
        <v>53100</v>
      </c>
      <c r="F5957" s="636"/>
      <c r="G5957" s="636"/>
      <c r="H5957" s="636"/>
      <c r="I5957" s="73">
        <v>4</v>
      </c>
    </row>
    <row r="5958" spans="1:9">
      <c r="A5958" s="206">
        <v>43</v>
      </c>
      <c r="B5958" s="207" t="s">
        <v>40</v>
      </c>
      <c r="C5958" s="31">
        <f>SUM(C5959+C5969+C6002+C6010+C6014)</f>
        <v>13124717</v>
      </c>
      <c r="D5958" s="31">
        <v>13560917</v>
      </c>
      <c r="F5958" s="31">
        <f>SUM(F5959+F5969+F6002+F6010+F6014)</f>
        <v>0</v>
      </c>
      <c r="G5958" s="31">
        <f>SUM(G5959+G5969+G6002+G6010+G6014)</f>
        <v>0</v>
      </c>
      <c r="H5958" s="31">
        <f>SUM(H5959+H5969+H6002+H6010+H6014)</f>
        <v>0</v>
      </c>
      <c r="I5958" s="34" t="s">
        <v>41</v>
      </c>
    </row>
    <row r="5959" spans="1:9">
      <c r="A5959" s="208">
        <v>31</v>
      </c>
      <c r="B5959" s="209" t="s">
        <v>44</v>
      </c>
      <c r="C5959" s="182">
        <f t="shared" ref="C5959" si="5738">SUM(C5960+C5964+C5966)</f>
        <v>9735650</v>
      </c>
      <c r="D5959" s="32">
        <v>10072950</v>
      </c>
      <c r="F5959" s="32">
        <f t="shared" ref="F5959:G5959" si="5739">SUM(F5960+F5964+F5966)</f>
        <v>0</v>
      </c>
      <c r="G5959" s="32">
        <f t="shared" si="5739"/>
        <v>0</v>
      </c>
      <c r="H5959" s="32">
        <f t="shared" ref="H5959" si="5740">SUM(H5960+H5964+H5966)</f>
        <v>0</v>
      </c>
      <c r="I5959" s="34">
        <v>2</v>
      </c>
    </row>
    <row r="5960" spans="1:9">
      <c r="A5960" s="210">
        <v>311</v>
      </c>
      <c r="B5960" s="211" t="s">
        <v>45</v>
      </c>
      <c r="C5960" s="30">
        <f t="shared" ref="C5960" si="5741">SUM(C5961:C5963)</f>
        <v>8427668</v>
      </c>
      <c r="D5960" s="30">
        <v>8727668</v>
      </c>
      <c r="F5960" s="30">
        <f t="shared" ref="F5960:G5960" si="5742">SUM(F5961:F5963)</f>
        <v>0</v>
      </c>
      <c r="G5960" s="30">
        <f t="shared" si="5742"/>
        <v>0</v>
      </c>
      <c r="H5960" s="30">
        <f t="shared" ref="H5960" si="5743">SUM(H5961:H5963)</f>
        <v>0</v>
      </c>
      <c r="I5960" s="34">
        <v>3</v>
      </c>
    </row>
    <row r="5961" spans="1:9">
      <c r="A5961" s="212">
        <v>3111</v>
      </c>
      <c r="B5961" s="216" t="s">
        <v>46</v>
      </c>
      <c r="C5961" s="29">
        <v>5867668</v>
      </c>
      <c r="D5961" s="175">
        <v>5967668</v>
      </c>
      <c r="F5961" s="175"/>
      <c r="G5961" s="175"/>
      <c r="H5961" s="175"/>
      <c r="I5961" s="34">
        <v>4</v>
      </c>
    </row>
    <row r="5962" spans="1:9">
      <c r="A5962" s="212">
        <v>3113</v>
      </c>
      <c r="B5962" s="216" t="s">
        <v>66</v>
      </c>
      <c r="C5962" s="29">
        <v>860000</v>
      </c>
      <c r="D5962" s="175">
        <v>960000</v>
      </c>
      <c r="F5962" s="175"/>
      <c r="G5962" s="175"/>
      <c r="H5962" s="175"/>
      <c r="I5962" s="34">
        <v>4</v>
      </c>
    </row>
    <row r="5963" spans="1:9">
      <c r="A5963" s="212">
        <v>3114</v>
      </c>
      <c r="B5963" s="216" t="s">
        <v>47</v>
      </c>
      <c r="C5963" s="29">
        <v>1700000</v>
      </c>
      <c r="D5963" s="175">
        <v>1800000</v>
      </c>
      <c r="F5963" s="175"/>
      <c r="G5963" s="175"/>
      <c r="H5963" s="175"/>
      <c r="I5963" s="34">
        <v>4</v>
      </c>
    </row>
    <row r="5964" spans="1:9">
      <c r="A5964" s="210">
        <v>312</v>
      </c>
      <c r="B5964" s="211" t="s">
        <v>67</v>
      </c>
      <c r="C5964" s="30">
        <f t="shared" ref="C5964" si="5744">SUM(C5965)</f>
        <v>272500</v>
      </c>
      <c r="D5964" s="30">
        <v>309800</v>
      </c>
      <c r="F5964" s="30">
        <f t="shared" ref="F5964:H5964" si="5745">SUM(F5965)</f>
        <v>0</v>
      </c>
      <c r="G5964" s="30">
        <f t="shared" si="5745"/>
        <v>0</v>
      </c>
      <c r="H5964" s="30">
        <f t="shared" si="5745"/>
        <v>0</v>
      </c>
      <c r="I5964" s="34">
        <v>3</v>
      </c>
    </row>
    <row r="5965" spans="1:9">
      <c r="A5965" s="212">
        <v>3121</v>
      </c>
      <c r="B5965" s="216" t="s">
        <v>67</v>
      </c>
      <c r="C5965" s="29">
        <v>272500</v>
      </c>
      <c r="D5965" s="175">
        <v>309800</v>
      </c>
      <c r="F5965" s="175"/>
      <c r="G5965" s="175"/>
      <c r="H5965" s="175"/>
      <c r="I5965" s="34">
        <v>4</v>
      </c>
    </row>
    <row r="5966" spans="1:9">
      <c r="A5966" s="210">
        <v>313</v>
      </c>
      <c r="B5966" s="211" t="s">
        <v>48</v>
      </c>
      <c r="C5966" s="30">
        <f t="shared" ref="C5966" si="5746">SUM(C5967:C5968)</f>
        <v>1035482</v>
      </c>
      <c r="D5966" s="30">
        <v>1035482</v>
      </c>
      <c r="F5966" s="30">
        <f t="shared" ref="F5966:G5966" si="5747">SUM(F5967:F5968)</f>
        <v>0</v>
      </c>
      <c r="G5966" s="30">
        <f t="shared" si="5747"/>
        <v>0</v>
      </c>
      <c r="H5966" s="30">
        <f t="shared" ref="H5966" si="5748">SUM(H5967:H5968)</f>
        <v>0</v>
      </c>
      <c r="I5966" s="34">
        <v>3</v>
      </c>
    </row>
    <row r="5967" spans="1:9">
      <c r="A5967" s="212">
        <v>3132</v>
      </c>
      <c r="B5967" s="216" t="s">
        <v>49</v>
      </c>
      <c r="C5967" s="29">
        <v>1034282</v>
      </c>
      <c r="D5967" s="175">
        <v>1034282</v>
      </c>
      <c r="F5967" s="175"/>
      <c r="G5967" s="175"/>
      <c r="H5967" s="175"/>
      <c r="I5967" s="34">
        <v>4</v>
      </c>
    </row>
    <row r="5968" spans="1:9" ht="28.5">
      <c r="A5968" s="212">
        <v>3133</v>
      </c>
      <c r="B5968" s="216" t="s">
        <v>119</v>
      </c>
      <c r="C5968" s="29">
        <v>1200</v>
      </c>
      <c r="D5968" s="175">
        <v>1200</v>
      </c>
      <c r="F5968" s="175"/>
      <c r="G5968" s="175"/>
      <c r="H5968" s="175"/>
      <c r="I5968" s="34">
        <v>4</v>
      </c>
    </row>
    <row r="5969" spans="1:9">
      <c r="A5969" s="208">
        <v>32</v>
      </c>
      <c r="B5969" s="209" t="s">
        <v>16</v>
      </c>
      <c r="C5969" s="182">
        <f t="shared" ref="C5969" si="5749">SUM(C5970+C5975+C5982+C5992+C5994)</f>
        <v>3319000</v>
      </c>
      <c r="D5969" s="32">
        <v>3440292</v>
      </c>
      <c r="F5969" s="32">
        <f t="shared" ref="F5969:G5969" si="5750">SUM(F5970+F5975+F5982+F5992+F5994)</f>
        <v>0</v>
      </c>
      <c r="G5969" s="32">
        <f t="shared" si="5750"/>
        <v>0</v>
      </c>
      <c r="H5969" s="32">
        <f t="shared" ref="H5969" si="5751">SUM(H5970+H5975+H5982+H5992+H5994)</f>
        <v>0</v>
      </c>
      <c r="I5969" s="34">
        <v>2</v>
      </c>
    </row>
    <row r="5970" spans="1:9">
      <c r="A5970" s="210">
        <v>321</v>
      </c>
      <c r="B5970" s="211" t="s">
        <v>27</v>
      </c>
      <c r="C5970" s="30">
        <f t="shared" ref="C5970" si="5752">SUM(C5971:C5974)</f>
        <v>178000</v>
      </c>
      <c r="D5970" s="30">
        <v>178033</v>
      </c>
      <c r="F5970" s="30">
        <f t="shared" ref="F5970:G5970" si="5753">SUM(F5971:F5974)</f>
        <v>0</v>
      </c>
      <c r="G5970" s="30">
        <f t="shared" si="5753"/>
        <v>0</v>
      </c>
      <c r="H5970" s="30">
        <f t="shared" ref="H5970" si="5754">SUM(H5971:H5974)</f>
        <v>0</v>
      </c>
      <c r="I5970" s="34">
        <v>3</v>
      </c>
    </row>
    <row r="5971" spans="1:9">
      <c r="A5971" s="212">
        <v>3211</v>
      </c>
      <c r="B5971" s="216" t="s">
        <v>28</v>
      </c>
      <c r="C5971" s="29">
        <v>8000</v>
      </c>
      <c r="D5971" s="175">
        <v>8000</v>
      </c>
      <c r="F5971" s="175"/>
      <c r="G5971" s="175"/>
      <c r="H5971" s="175"/>
      <c r="I5971" s="34">
        <v>4</v>
      </c>
    </row>
    <row r="5972" spans="1:9" ht="28.5">
      <c r="A5972" s="212">
        <v>3212</v>
      </c>
      <c r="B5972" s="216" t="s">
        <v>50</v>
      </c>
      <c r="C5972" s="29">
        <v>170000</v>
      </c>
      <c r="D5972" s="175">
        <v>170000</v>
      </c>
      <c r="F5972" s="175"/>
      <c r="G5972" s="175"/>
      <c r="H5972" s="175"/>
      <c r="I5972" s="34">
        <v>4</v>
      </c>
    </row>
    <row r="5973" spans="1:9">
      <c r="A5973" s="212">
        <v>3213</v>
      </c>
      <c r="B5973" s="216" t="s">
        <v>54</v>
      </c>
      <c r="C5973" s="29"/>
      <c r="D5973" s="175">
        <v>0</v>
      </c>
      <c r="F5973" s="175"/>
      <c r="G5973" s="175"/>
      <c r="H5973" s="175"/>
      <c r="I5973" s="34">
        <v>4</v>
      </c>
    </row>
    <row r="5974" spans="1:9">
      <c r="A5974" s="212">
        <v>3214</v>
      </c>
      <c r="B5974" s="216" t="s">
        <v>108</v>
      </c>
      <c r="C5974" s="29"/>
      <c r="D5974" s="175">
        <v>33</v>
      </c>
      <c r="F5974" s="175"/>
      <c r="G5974" s="175"/>
      <c r="H5974" s="175"/>
      <c r="I5974" s="34">
        <v>4</v>
      </c>
    </row>
    <row r="5975" spans="1:9">
      <c r="A5975" s="210">
        <v>322</v>
      </c>
      <c r="B5975" s="211" t="s">
        <v>42</v>
      </c>
      <c r="C5975" s="30">
        <f>SUM(C5976:C5981)</f>
        <v>2209500</v>
      </c>
      <c r="D5975" s="30">
        <v>2346150</v>
      </c>
      <c r="F5975" s="30">
        <f>SUM(F5976:F5981)</f>
        <v>0</v>
      </c>
      <c r="G5975" s="30">
        <f>SUM(G5976:G5981)</f>
        <v>0</v>
      </c>
      <c r="H5975" s="30">
        <f>SUM(H5976:H5981)</f>
        <v>0</v>
      </c>
      <c r="I5975" s="34">
        <v>3</v>
      </c>
    </row>
    <row r="5976" spans="1:9">
      <c r="A5976" s="212">
        <v>3221</v>
      </c>
      <c r="B5976" s="216" t="s">
        <v>43</v>
      </c>
      <c r="C5976" s="29">
        <v>108500</v>
      </c>
      <c r="D5976" s="175">
        <v>108150</v>
      </c>
      <c r="F5976" s="175"/>
      <c r="G5976" s="175"/>
      <c r="H5976" s="175"/>
      <c r="I5976" s="34">
        <v>4</v>
      </c>
    </row>
    <row r="5977" spans="1:9">
      <c r="A5977" s="212">
        <v>3222</v>
      </c>
      <c r="B5977" s="216" t="s">
        <v>91</v>
      </c>
      <c r="C5977" s="29">
        <v>1877000</v>
      </c>
      <c r="D5977" s="175">
        <v>1994000</v>
      </c>
      <c r="F5977" s="175"/>
      <c r="G5977" s="175"/>
      <c r="H5977" s="175"/>
      <c r="I5977" s="34">
        <v>4</v>
      </c>
    </row>
    <row r="5978" spans="1:9">
      <c r="A5978" s="212">
        <v>3223</v>
      </c>
      <c r="B5978" s="216" t="s">
        <v>109</v>
      </c>
      <c r="C5978" s="29">
        <v>200000</v>
      </c>
      <c r="D5978" s="175">
        <v>200000</v>
      </c>
      <c r="F5978" s="175"/>
      <c r="G5978" s="175"/>
      <c r="H5978" s="175"/>
      <c r="I5978" s="34">
        <v>4</v>
      </c>
    </row>
    <row r="5979" spans="1:9" ht="28.5">
      <c r="A5979" s="212">
        <v>3224</v>
      </c>
      <c r="B5979" s="216" t="s">
        <v>110</v>
      </c>
      <c r="C5979" s="39"/>
      <c r="D5979" s="636">
        <v>20000</v>
      </c>
      <c r="F5979" s="636"/>
      <c r="G5979" s="636"/>
      <c r="H5979" s="636"/>
      <c r="I5979" s="73">
        <v>4</v>
      </c>
    </row>
    <row r="5980" spans="1:9">
      <c r="A5980" s="212">
        <v>3225</v>
      </c>
      <c r="B5980" s="216" t="s">
        <v>92</v>
      </c>
      <c r="C5980" s="29">
        <v>20000</v>
      </c>
      <c r="D5980" s="175">
        <v>20000</v>
      </c>
      <c r="F5980" s="175"/>
      <c r="G5980" s="175"/>
      <c r="H5980" s="175"/>
      <c r="I5980" s="34">
        <v>4</v>
      </c>
    </row>
    <row r="5981" spans="1:9">
      <c r="A5981" s="212">
        <v>3227</v>
      </c>
      <c r="B5981" s="216" t="s">
        <v>370</v>
      </c>
      <c r="C5981" s="29">
        <v>4000</v>
      </c>
      <c r="D5981" s="175">
        <v>4000</v>
      </c>
      <c r="F5981" s="175"/>
      <c r="G5981" s="175"/>
      <c r="H5981" s="175"/>
      <c r="I5981" s="34">
        <v>4</v>
      </c>
    </row>
    <row r="5982" spans="1:9">
      <c r="A5982" s="210">
        <v>323</v>
      </c>
      <c r="B5982" s="211" t="s">
        <v>17</v>
      </c>
      <c r="C5982" s="30">
        <f>SUM(C5983:C5991)</f>
        <v>896400</v>
      </c>
      <c r="D5982" s="30">
        <v>864718</v>
      </c>
      <c r="F5982" s="30">
        <f>SUM(F5983:F5991)</f>
        <v>0</v>
      </c>
      <c r="G5982" s="30">
        <f>SUM(G5983:G5991)</f>
        <v>0</v>
      </c>
      <c r="H5982" s="30">
        <f>SUM(H5983:H5991)</f>
        <v>0</v>
      </c>
      <c r="I5982" s="34">
        <v>3</v>
      </c>
    </row>
    <row r="5983" spans="1:9">
      <c r="A5983" s="212">
        <v>3231</v>
      </c>
      <c r="B5983" s="216" t="s">
        <v>18</v>
      </c>
      <c r="C5983" s="29">
        <v>15400</v>
      </c>
      <c r="D5983" s="175">
        <v>15520</v>
      </c>
      <c r="F5983" s="175"/>
      <c r="G5983" s="175"/>
      <c r="H5983" s="175"/>
      <c r="I5983" s="34">
        <v>4</v>
      </c>
    </row>
    <row r="5984" spans="1:9">
      <c r="A5984" s="212">
        <v>3232</v>
      </c>
      <c r="B5984" s="216" t="s">
        <v>105</v>
      </c>
      <c r="C5984" s="29">
        <v>150000</v>
      </c>
      <c r="D5984" s="175">
        <v>133400</v>
      </c>
      <c r="F5984" s="175"/>
      <c r="G5984" s="175"/>
      <c r="H5984" s="175"/>
      <c r="I5984" s="34">
        <v>4</v>
      </c>
    </row>
    <row r="5985" spans="1:9">
      <c r="A5985" s="212">
        <v>3233</v>
      </c>
      <c r="B5985" s="216" t="s">
        <v>19</v>
      </c>
      <c r="C5985" s="29">
        <v>7000</v>
      </c>
      <c r="D5985" s="175">
        <v>2000</v>
      </c>
      <c r="F5985" s="175"/>
      <c r="G5985" s="175"/>
      <c r="H5985" s="175"/>
      <c r="I5985" s="34">
        <v>4</v>
      </c>
    </row>
    <row r="5986" spans="1:9">
      <c r="A5986" s="212">
        <v>3234</v>
      </c>
      <c r="B5986" s="216" t="s">
        <v>111</v>
      </c>
      <c r="C5986" s="29">
        <v>100000</v>
      </c>
      <c r="D5986" s="175">
        <v>83608</v>
      </c>
      <c r="F5986" s="175"/>
      <c r="G5986" s="175"/>
      <c r="H5986" s="175"/>
      <c r="I5986" s="34">
        <v>4</v>
      </c>
    </row>
    <row r="5987" spans="1:9">
      <c r="A5987" s="212">
        <v>3235</v>
      </c>
      <c r="B5987" s="216" t="s">
        <v>68</v>
      </c>
      <c r="C5987" s="29">
        <v>20000</v>
      </c>
      <c r="D5987" s="175">
        <v>20000</v>
      </c>
      <c r="F5987" s="175"/>
      <c r="G5987" s="175"/>
      <c r="H5987" s="175"/>
      <c r="I5987" s="34">
        <v>4</v>
      </c>
    </row>
    <row r="5988" spans="1:9">
      <c r="A5988" s="212">
        <v>3236</v>
      </c>
      <c r="B5988" s="216" t="s">
        <v>56</v>
      </c>
      <c r="C5988" s="29">
        <v>21000</v>
      </c>
      <c r="D5988" s="175">
        <v>21000</v>
      </c>
      <c r="F5988" s="175"/>
      <c r="G5988" s="175"/>
      <c r="H5988" s="175"/>
      <c r="I5988" s="34">
        <v>4</v>
      </c>
    </row>
    <row r="5989" spans="1:9">
      <c r="A5989" s="212">
        <v>3237</v>
      </c>
      <c r="B5989" s="216" t="s">
        <v>20</v>
      </c>
      <c r="C5989" s="29">
        <v>360000</v>
      </c>
      <c r="D5989" s="175">
        <v>365000</v>
      </c>
      <c r="F5989" s="175"/>
      <c r="G5989" s="175"/>
      <c r="H5989" s="175"/>
      <c r="I5989" s="34">
        <v>4</v>
      </c>
    </row>
    <row r="5990" spans="1:9">
      <c r="A5990" s="212">
        <v>3238</v>
      </c>
      <c r="B5990" s="216" t="s">
        <v>51</v>
      </c>
      <c r="C5990" s="29">
        <v>170000</v>
      </c>
      <c r="D5990" s="175">
        <v>170000</v>
      </c>
      <c r="F5990" s="175"/>
      <c r="G5990" s="175"/>
      <c r="H5990" s="175"/>
      <c r="I5990" s="34">
        <v>4</v>
      </c>
    </row>
    <row r="5991" spans="1:9">
      <c r="A5991" s="212">
        <v>3239</v>
      </c>
      <c r="B5991" s="216" t="s">
        <v>21</v>
      </c>
      <c r="C5991" s="29">
        <v>53000</v>
      </c>
      <c r="D5991" s="175">
        <v>54190</v>
      </c>
      <c r="F5991" s="175"/>
      <c r="G5991" s="175"/>
      <c r="H5991" s="175"/>
      <c r="I5991" s="34">
        <v>4</v>
      </c>
    </row>
    <row r="5992" spans="1:9" ht="28.5">
      <c r="A5992" s="210">
        <v>324</v>
      </c>
      <c r="B5992" s="211" t="s">
        <v>22</v>
      </c>
      <c r="C5992" s="30">
        <f t="shared" ref="C5992" si="5755">SUM(C5993)</f>
        <v>0</v>
      </c>
      <c r="D5992" s="30">
        <v>0</v>
      </c>
      <c r="F5992" s="30">
        <f t="shared" ref="F5992:H5992" si="5756">SUM(F5993)</f>
        <v>0</v>
      </c>
      <c r="G5992" s="30">
        <f t="shared" si="5756"/>
        <v>0</v>
      </c>
      <c r="H5992" s="30">
        <f t="shared" si="5756"/>
        <v>0</v>
      </c>
      <c r="I5992" s="34">
        <v>3</v>
      </c>
    </row>
    <row r="5993" spans="1:9" ht="28.5">
      <c r="A5993" s="212">
        <v>3241</v>
      </c>
      <c r="B5993" s="216" t="s">
        <v>22</v>
      </c>
      <c r="C5993" s="29"/>
      <c r="D5993" s="175">
        <v>0</v>
      </c>
      <c r="F5993" s="175"/>
      <c r="G5993" s="175"/>
      <c r="H5993" s="175"/>
      <c r="I5993" s="34">
        <v>4</v>
      </c>
    </row>
    <row r="5994" spans="1:9">
      <c r="A5994" s="210">
        <v>329</v>
      </c>
      <c r="B5994" s="211" t="s">
        <v>23</v>
      </c>
      <c r="C5994" s="30">
        <f>SUM(C5995:C6001)</f>
        <v>35100</v>
      </c>
      <c r="D5994" s="30">
        <v>51391</v>
      </c>
      <c r="F5994" s="30">
        <f>SUM(F5995:F6001)</f>
        <v>0</v>
      </c>
      <c r="G5994" s="30">
        <f>SUM(G5995:G6001)</f>
        <v>0</v>
      </c>
      <c r="H5994" s="30">
        <f>SUM(H5995:H6001)</f>
        <v>0</v>
      </c>
      <c r="I5994" s="34">
        <v>3</v>
      </c>
    </row>
    <row r="5995" spans="1:9" ht="28.5">
      <c r="A5995" s="212">
        <v>3291</v>
      </c>
      <c r="B5995" s="216" t="s">
        <v>24</v>
      </c>
      <c r="C5995" s="29">
        <v>10500</v>
      </c>
      <c r="D5995" s="175">
        <v>10500</v>
      </c>
      <c r="F5995" s="175"/>
      <c r="G5995" s="175"/>
      <c r="H5995" s="175"/>
      <c r="I5995" s="34">
        <v>4</v>
      </c>
    </row>
    <row r="5996" spans="1:9">
      <c r="A5996" s="212">
        <v>3292</v>
      </c>
      <c r="B5996" s="216" t="s">
        <v>112</v>
      </c>
      <c r="C5996" s="29">
        <v>11000</v>
      </c>
      <c r="D5996" s="175">
        <v>11591</v>
      </c>
      <c r="F5996" s="175"/>
      <c r="G5996" s="175"/>
      <c r="H5996" s="175"/>
      <c r="I5996" s="34">
        <v>4</v>
      </c>
    </row>
    <row r="5997" spans="1:9">
      <c r="A5997" s="212">
        <v>3293</v>
      </c>
      <c r="B5997" s="216" t="s">
        <v>29</v>
      </c>
      <c r="C5997" s="29">
        <v>100</v>
      </c>
      <c r="D5997" s="175">
        <v>300</v>
      </c>
      <c r="F5997" s="175"/>
      <c r="G5997" s="175"/>
      <c r="H5997" s="175"/>
      <c r="I5997" s="34">
        <v>4</v>
      </c>
    </row>
    <row r="5998" spans="1:9">
      <c r="A5998" s="212">
        <v>3294</v>
      </c>
      <c r="B5998" s="216" t="s">
        <v>55</v>
      </c>
      <c r="C5998" s="29">
        <v>2400</v>
      </c>
      <c r="D5998" s="175">
        <v>2400</v>
      </c>
      <c r="F5998" s="175"/>
      <c r="G5998" s="175"/>
      <c r="H5998" s="175"/>
      <c r="I5998" s="34">
        <v>4</v>
      </c>
    </row>
    <row r="5999" spans="1:9">
      <c r="A5999" s="212">
        <v>3295</v>
      </c>
      <c r="B5999" s="216" t="s">
        <v>113</v>
      </c>
      <c r="C5999" s="39">
        <v>10000</v>
      </c>
      <c r="D5999" s="636">
        <v>11000</v>
      </c>
      <c r="F5999" s="636"/>
      <c r="G5999" s="636"/>
      <c r="H5999" s="636"/>
      <c r="I5999" s="73">
        <v>4</v>
      </c>
    </row>
    <row r="6000" spans="1:9">
      <c r="A6000" s="212">
        <v>3296</v>
      </c>
      <c r="B6000" s="216" t="s">
        <v>120</v>
      </c>
      <c r="C6000" s="39">
        <v>1000</v>
      </c>
      <c r="D6000" s="636">
        <v>14000</v>
      </c>
      <c r="F6000" s="636"/>
      <c r="G6000" s="636"/>
      <c r="H6000" s="636"/>
      <c r="I6000" s="73">
        <v>4</v>
      </c>
    </row>
    <row r="6001" spans="1:9">
      <c r="A6001" s="212">
        <v>3299</v>
      </c>
      <c r="B6001" s="216" t="s">
        <v>23</v>
      </c>
      <c r="C6001" s="29">
        <v>100</v>
      </c>
      <c r="D6001" s="175">
        <v>1600</v>
      </c>
      <c r="F6001" s="175"/>
      <c r="G6001" s="175"/>
      <c r="H6001" s="175"/>
      <c r="I6001" s="34">
        <v>4</v>
      </c>
    </row>
    <row r="6002" spans="1:9">
      <c r="A6002" s="208">
        <v>34</v>
      </c>
      <c r="B6002" s="209" t="s">
        <v>114</v>
      </c>
      <c r="C6002" s="182">
        <f>SUM(C6005+C6003)</f>
        <v>16329</v>
      </c>
      <c r="D6002" s="32">
        <v>46988</v>
      </c>
      <c r="F6002" s="32">
        <f>SUM(F6005+F6003)</f>
        <v>0</v>
      </c>
      <c r="G6002" s="32">
        <f>SUM(G6005+G6003)</f>
        <v>0</v>
      </c>
      <c r="H6002" s="32">
        <f>SUM(H6005+H6003)</f>
        <v>0</v>
      </c>
      <c r="I6002" s="34">
        <v>2</v>
      </c>
    </row>
    <row r="6003" spans="1:9">
      <c r="A6003" s="433">
        <v>342</v>
      </c>
      <c r="B6003" s="434" t="s">
        <v>371</v>
      </c>
      <c r="C6003" s="30">
        <f>C6004</f>
        <v>1294</v>
      </c>
      <c r="D6003" s="30">
        <v>1294</v>
      </c>
      <c r="F6003" s="30">
        <f>F6004</f>
        <v>0</v>
      </c>
      <c r="G6003" s="30">
        <f>G6004</f>
        <v>0</v>
      </c>
      <c r="H6003" s="30">
        <f>H6004</f>
        <v>0</v>
      </c>
      <c r="I6003" s="34">
        <v>3</v>
      </c>
    </row>
    <row r="6004" spans="1:9" ht="42.75">
      <c r="A6004" s="371">
        <v>3423</v>
      </c>
      <c r="B6004" s="435" t="s">
        <v>157</v>
      </c>
      <c r="C6004" s="222">
        <v>1294</v>
      </c>
      <c r="D6004" s="175">
        <v>1294</v>
      </c>
      <c r="F6004" s="222"/>
      <c r="G6004" s="222"/>
      <c r="H6004" s="222"/>
      <c r="I6004" s="34">
        <v>4</v>
      </c>
    </row>
    <row r="6005" spans="1:9">
      <c r="A6005" s="210">
        <v>343</v>
      </c>
      <c r="B6005" s="211" t="s">
        <v>115</v>
      </c>
      <c r="C6005" s="30">
        <f t="shared" ref="C6005" si="5757">SUM(C6006:C6008)</f>
        <v>15035</v>
      </c>
      <c r="D6005" s="30">
        <v>45694</v>
      </c>
      <c r="F6005" s="30">
        <f>SUM(F6006:F6009)</f>
        <v>0</v>
      </c>
      <c r="G6005" s="30">
        <f>SUM(G6006:G6009)</f>
        <v>0</v>
      </c>
      <c r="H6005" s="30">
        <f>SUM(H6006:H6009)</f>
        <v>0</v>
      </c>
      <c r="I6005" s="34">
        <v>3</v>
      </c>
    </row>
    <row r="6006" spans="1:9">
      <c r="A6006" s="212">
        <v>3431</v>
      </c>
      <c r="B6006" s="216" t="s">
        <v>116</v>
      </c>
      <c r="C6006" s="29">
        <v>5025</v>
      </c>
      <c r="D6006" s="175">
        <v>5025</v>
      </c>
      <c r="F6006" s="175"/>
      <c r="G6006" s="175"/>
      <c r="H6006" s="175"/>
      <c r="I6006" s="34">
        <v>4</v>
      </c>
    </row>
    <row r="6007" spans="1:9" ht="28.5">
      <c r="A6007" s="212">
        <v>3432</v>
      </c>
      <c r="B6007" s="216" t="s">
        <v>135</v>
      </c>
      <c r="C6007" s="29">
        <v>10</v>
      </c>
      <c r="D6007" s="175">
        <v>10</v>
      </c>
      <c r="F6007" s="175"/>
      <c r="G6007" s="175"/>
      <c r="H6007" s="175"/>
      <c r="I6007" s="34">
        <v>4</v>
      </c>
    </row>
    <row r="6008" spans="1:9">
      <c r="A6008" s="212">
        <v>3433</v>
      </c>
      <c r="B6008" s="216" t="s">
        <v>117</v>
      </c>
      <c r="C6008" s="29">
        <v>10000</v>
      </c>
      <c r="D6008" s="175">
        <v>40650</v>
      </c>
      <c r="F6008" s="175"/>
      <c r="G6008" s="175"/>
      <c r="H6008" s="175"/>
      <c r="I6008" s="34">
        <v>4</v>
      </c>
    </row>
    <row r="6009" spans="1:9">
      <c r="A6009" s="212">
        <v>3434</v>
      </c>
      <c r="B6009" s="216" t="s">
        <v>118</v>
      </c>
      <c r="C6009" s="39"/>
      <c r="D6009" s="636">
        <v>9</v>
      </c>
      <c r="F6009" s="636"/>
      <c r="G6009" s="636"/>
      <c r="H6009" s="636"/>
      <c r="I6009" s="73">
        <v>4</v>
      </c>
    </row>
    <row r="6010" spans="1:9">
      <c r="A6010" s="208">
        <v>38</v>
      </c>
      <c r="B6010" s="209" t="s">
        <v>11</v>
      </c>
      <c r="C6010" s="182">
        <f t="shared" ref="C6010:C6011" si="5758">SUM(C6011)</f>
        <v>638</v>
      </c>
      <c r="D6010" s="32">
        <v>687</v>
      </c>
      <c r="F6010" s="32">
        <f t="shared" ref="F6010:H6011" si="5759">SUM(F6011)</f>
        <v>0</v>
      </c>
      <c r="G6010" s="32">
        <f t="shared" si="5759"/>
        <v>0</v>
      </c>
      <c r="H6010" s="32">
        <f t="shared" si="5759"/>
        <v>0</v>
      </c>
      <c r="I6010" s="34">
        <v>2</v>
      </c>
    </row>
    <row r="6011" spans="1:9">
      <c r="A6011" s="210">
        <v>383</v>
      </c>
      <c r="B6011" s="211" t="s">
        <v>121</v>
      </c>
      <c r="C6011" s="30">
        <f t="shared" si="5758"/>
        <v>638</v>
      </c>
      <c r="D6011" s="30">
        <v>687</v>
      </c>
      <c r="F6011" s="30">
        <f t="shared" si="5759"/>
        <v>0</v>
      </c>
      <c r="G6011" s="30">
        <f t="shared" si="5759"/>
        <v>0</v>
      </c>
      <c r="H6011" s="30">
        <f t="shared" si="5759"/>
        <v>0</v>
      </c>
      <c r="I6011" s="34">
        <v>3</v>
      </c>
    </row>
    <row r="6012" spans="1:9">
      <c r="A6012" s="212">
        <v>3834</v>
      </c>
      <c r="B6012" s="216" t="s">
        <v>123</v>
      </c>
      <c r="C6012" s="29">
        <v>638</v>
      </c>
      <c r="D6012" s="175">
        <v>687</v>
      </c>
      <c r="F6012" s="175"/>
      <c r="G6012" s="175"/>
      <c r="H6012" s="175"/>
      <c r="I6012" s="34">
        <v>4</v>
      </c>
    </row>
    <row r="6013" spans="1:9" ht="28.5">
      <c r="A6013" s="436">
        <v>54</v>
      </c>
      <c r="B6013" s="437" t="s">
        <v>160</v>
      </c>
      <c r="C6013" s="182">
        <f t="shared" ref="C6013" si="5760">SUM(C6014)</f>
        <v>53100</v>
      </c>
      <c r="D6013" s="32">
        <v>0</v>
      </c>
      <c r="F6013" s="32">
        <f t="shared" ref="F6013:H6013" si="5761">SUM(F6014)</f>
        <v>0</v>
      </c>
      <c r="G6013" s="32">
        <f t="shared" si="5761"/>
        <v>0</v>
      </c>
      <c r="H6013" s="32">
        <f t="shared" si="5761"/>
        <v>0</v>
      </c>
      <c r="I6013" s="34">
        <v>2</v>
      </c>
    </row>
    <row r="6014" spans="1:9" ht="42.75">
      <c r="A6014" s="433">
        <v>544</v>
      </c>
      <c r="B6014" s="434" t="s">
        <v>161</v>
      </c>
      <c r="C6014" s="30">
        <f>C6015</f>
        <v>53100</v>
      </c>
      <c r="D6014" s="30">
        <v>0</v>
      </c>
      <c r="F6014" s="30">
        <f>F6015</f>
        <v>0</v>
      </c>
      <c r="G6014" s="30">
        <f>G6015</f>
        <v>0</v>
      </c>
      <c r="H6014" s="30">
        <f>H6015</f>
        <v>0</v>
      </c>
      <c r="I6014" s="34">
        <v>3</v>
      </c>
    </row>
    <row r="6015" spans="1:9" ht="42.75">
      <c r="A6015" s="371">
        <v>5443</v>
      </c>
      <c r="B6015" s="435" t="s">
        <v>281</v>
      </c>
      <c r="C6015" s="29">
        <v>53100</v>
      </c>
      <c r="D6015" s="175">
        <v>0</v>
      </c>
      <c r="F6015" s="175"/>
      <c r="G6015" s="175"/>
      <c r="H6015" s="175"/>
      <c r="I6015" s="34">
        <v>4</v>
      </c>
    </row>
    <row r="6016" spans="1:9">
      <c r="A6016" s="206">
        <v>52</v>
      </c>
      <c r="B6016" s="207" t="s">
        <v>52</v>
      </c>
      <c r="C6016" s="31">
        <f t="shared" ref="C6016" si="5762">SUM(C6017+C6024)</f>
        <v>0</v>
      </c>
      <c r="D6016" s="31">
        <v>96857</v>
      </c>
      <c r="F6016" s="31">
        <f t="shared" ref="F6016:G6016" si="5763">SUM(F6017+F6024)</f>
        <v>0</v>
      </c>
      <c r="G6016" s="31">
        <f t="shared" si="5763"/>
        <v>0</v>
      </c>
      <c r="H6016" s="31">
        <f t="shared" ref="H6016" si="5764">SUM(H6017+H6024)</f>
        <v>0</v>
      </c>
      <c r="I6016" s="34" t="s">
        <v>53</v>
      </c>
    </row>
    <row r="6017" spans="1:9">
      <c r="A6017" s="208">
        <v>31</v>
      </c>
      <c r="B6017" s="209" t="s">
        <v>44</v>
      </c>
      <c r="C6017" s="182">
        <f t="shared" ref="C6017" si="5765">SUM(C6018+C6020+C6022)</f>
        <v>0</v>
      </c>
      <c r="D6017" s="32">
        <v>0</v>
      </c>
      <c r="F6017" s="32">
        <f t="shared" ref="F6017:G6017" si="5766">SUM(F6018+F6020+F6022)</f>
        <v>0</v>
      </c>
      <c r="G6017" s="32">
        <f t="shared" si="5766"/>
        <v>0</v>
      </c>
      <c r="H6017" s="32">
        <f t="shared" ref="H6017" si="5767">SUM(H6018+H6020+H6022)</f>
        <v>0</v>
      </c>
      <c r="I6017" s="34">
        <v>2</v>
      </c>
    </row>
    <row r="6018" spans="1:9">
      <c r="A6018" s="210">
        <v>311</v>
      </c>
      <c r="B6018" s="211" t="s">
        <v>45</v>
      </c>
      <c r="C6018" s="30">
        <f t="shared" ref="C6018" si="5768">SUM(C6019)</f>
        <v>0</v>
      </c>
      <c r="D6018" s="30">
        <v>0</v>
      </c>
      <c r="F6018" s="30">
        <f t="shared" ref="F6018:H6018" si="5769">SUM(F6019)</f>
        <v>0</v>
      </c>
      <c r="G6018" s="30">
        <f t="shared" si="5769"/>
        <v>0</v>
      </c>
      <c r="H6018" s="30">
        <f t="shared" si="5769"/>
        <v>0</v>
      </c>
      <c r="I6018" s="34">
        <v>3</v>
      </c>
    </row>
    <row r="6019" spans="1:9">
      <c r="A6019" s="212">
        <v>3111</v>
      </c>
      <c r="B6019" s="216" t="s">
        <v>46</v>
      </c>
      <c r="C6019" s="29"/>
      <c r="D6019" s="175">
        <v>0</v>
      </c>
      <c r="F6019" s="175"/>
      <c r="G6019" s="175"/>
      <c r="H6019" s="175"/>
      <c r="I6019" s="34">
        <v>4</v>
      </c>
    </row>
    <row r="6020" spans="1:9">
      <c r="A6020" s="210">
        <v>312</v>
      </c>
      <c r="B6020" s="211" t="s">
        <v>67</v>
      </c>
      <c r="C6020" s="30">
        <f t="shared" ref="C6020" si="5770">SUM(C6021)</f>
        <v>0</v>
      </c>
      <c r="D6020" s="30">
        <v>0</v>
      </c>
      <c r="F6020" s="30">
        <f t="shared" ref="F6020:H6020" si="5771">SUM(F6021)</f>
        <v>0</v>
      </c>
      <c r="G6020" s="30">
        <f t="shared" si="5771"/>
        <v>0</v>
      </c>
      <c r="H6020" s="30">
        <f t="shared" si="5771"/>
        <v>0</v>
      </c>
      <c r="I6020" s="34">
        <v>3</v>
      </c>
    </row>
    <row r="6021" spans="1:9">
      <c r="A6021" s="212">
        <v>3121</v>
      </c>
      <c r="B6021" s="216" t="s">
        <v>67</v>
      </c>
      <c r="C6021" s="29"/>
      <c r="D6021" s="175">
        <v>0</v>
      </c>
      <c r="F6021" s="175"/>
      <c r="G6021" s="175"/>
      <c r="H6021" s="175"/>
      <c r="I6021" s="34">
        <v>4</v>
      </c>
    </row>
    <row r="6022" spans="1:9">
      <c r="A6022" s="210">
        <v>313</v>
      </c>
      <c r="B6022" s="211" t="s">
        <v>48</v>
      </c>
      <c r="C6022" s="30">
        <f t="shared" ref="C6022" si="5772">SUM(C6023)</f>
        <v>0</v>
      </c>
      <c r="D6022" s="30">
        <v>0</v>
      </c>
      <c r="F6022" s="30">
        <f t="shared" ref="F6022:H6022" si="5773">SUM(F6023)</f>
        <v>0</v>
      </c>
      <c r="G6022" s="30">
        <f t="shared" si="5773"/>
        <v>0</v>
      </c>
      <c r="H6022" s="30">
        <f t="shared" si="5773"/>
        <v>0</v>
      </c>
      <c r="I6022" s="34">
        <v>3</v>
      </c>
    </row>
    <row r="6023" spans="1:9">
      <c r="A6023" s="212">
        <v>3132</v>
      </c>
      <c r="B6023" s="216" t="s">
        <v>49</v>
      </c>
      <c r="C6023" s="29"/>
      <c r="D6023" s="175">
        <v>0</v>
      </c>
      <c r="F6023" s="175"/>
      <c r="G6023" s="175"/>
      <c r="H6023" s="175"/>
      <c r="I6023" s="34">
        <v>4</v>
      </c>
    </row>
    <row r="6024" spans="1:9">
      <c r="A6024" s="208">
        <v>32</v>
      </c>
      <c r="B6024" s="209" t="s">
        <v>16</v>
      </c>
      <c r="C6024" s="182">
        <f t="shared" ref="C6024" si="5774">SUM(C6025+C6027+C6029)</f>
        <v>0</v>
      </c>
      <c r="D6024" s="32">
        <v>96857</v>
      </c>
      <c r="F6024" s="32">
        <f t="shared" ref="F6024:G6024" si="5775">SUM(F6025+F6027+F6029)</f>
        <v>0</v>
      </c>
      <c r="G6024" s="32">
        <f t="shared" si="5775"/>
        <v>0</v>
      </c>
      <c r="H6024" s="32">
        <f t="shared" ref="H6024" si="5776">SUM(H6025+H6027+H6029)</f>
        <v>0</v>
      </c>
      <c r="I6024" s="34">
        <v>2</v>
      </c>
    </row>
    <row r="6025" spans="1:9">
      <c r="A6025" s="210">
        <v>321</v>
      </c>
      <c r="B6025" s="211" t="s">
        <v>27</v>
      </c>
      <c r="C6025" s="30">
        <f t="shared" ref="C6025" si="5777">SUM(C6026)</f>
        <v>0</v>
      </c>
      <c r="D6025" s="30">
        <v>0</v>
      </c>
      <c r="F6025" s="30">
        <f t="shared" ref="F6025:H6025" si="5778">SUM(F6026)</f>
        <v>0</v>
      </c>
      <c r="G6025" s="30">
        <f t="shared" si="5778"/>
        <v>0</v>
      </c>
      <c r="H6025" s="30">
        <f t="shared" si="5778"/>
        <v>0</v>
      </c>
      <c r="I6025" s="34">
        <v>3</v>
      </c>
    </row>
    <row r="6026" spans="1:9" ht="28.5">
      <c r="A6026" s="212">
        <v>3212</v>
      </c>
      <c r="B6026" s="216" t="s">
        <v>50</v>
      </c>
      <c r="C6026" s="29"/>
      <c r="D6026" s="175">
        <v>0</v>
      </c>
      <c r="F6026" s="175"/>
      <c r="G6026" s="175"/>
      <c r="H6026" s="175"/>
      <c r="I6026" s="34">
        <v>4</v>
      </c>
    </row>
    <row r="6027" spans="1:9">
      <c r="A6027" s="210">
        <v>322</v>
      </c>
      <c r="B6027" s="211" t="s">
        <v>42</v>
      </c>
      <c r="C6027" s="30">
        <f t="shared" ref="C6027" si="5779">SUM(C6028)</f>
        <v>0</v>
      </c>
      <c r="D6027" s="30">
        <v>96857</v>
      </c>
      <c r="F6027" s="30">
        <f t="shared" ref="F6027:H6027" si="5780">SUM(F6028)</f>
        <v>0</v>
      </c>
      <c r="G6027" s="30">
        <f t="shared" si="5780"/>
        <v>0</v>
      </c>
      <c r="H6027" s="30">
        <f t="shared" si="5780"/>
        <v>0</v>
      </c>
      <c r="I6027" s="34">
        <v>3</v>
      </c>
    </row>
    <row r="6028" spans="1:9">
      <c r="A6028" s="212">
        <v>3222</v>
      </c>
      <c r="B6028" s="216" t="s">
        <v>91</v>
      </c>
      <c r="C6028" s="29"/>
      <c r="D6028" s="175">
        <v>96857</v>
      </c>
      <c r="F6028" s="175"/>
      <c r="G6028" s="175"/>
      <c r="H6028" s="175"/>
      <c r="I6028" s="34">
        <v>4</v>
      </c>
    </row>
    <row r="6029" spans="1:9" ht="28.5">
      <c r="A6029" s="210">
        <v>324</v>
      </c>
      <c r="B6029" s="211" t="s">
        <v>22</v>
      </c>
      <c r="C6029" s="30">
        <f t="shared" ref="C6029" si="5781">SUM(C6030)</f>
        <v>0</v>
      </c>
      <c r="D6029" s="30">
        <v>0</v>
      </c>
      <c r="F6029" s="30">
        <f t="shared" ref="F6029:H6029" si="5782">SUM(F6030)</f>
        <v>0</v>
      </c>
      <c r="G6029" s="30">
        <f t="shared" si="5782"/>
        <v>0</v>
      </c>
      <c r="H6029" s="30">
        <f t="shared" si="5782"/>
        <v>0</v>
      </c>
      <c r="I6029" s="34">
        <v>3</v>
      </c>
    </row>
    <row r="6030" spans="1:9" ht="28.5">
      <c r="A6030" s="212">
        <v>3241</v>
      </c>
      <c r="B6030" s="216" t="s">
        <v>22</v>
      </c>
      <c r="C6030" s="29"/>
      <c r="D6030" s="175">
        <v>0</v>
      </c>
      <c r="F6030" s="175"/>
      <c r="G6030" s="175"/>
      <c r="H6030" s="175"/>
      <c r="I6030" s="34">
        <v>4</v>
      </c>
    </row>
    <row r="6031" spans="1:9">
      <c r="A6031" s="206">
        <v>61</v>
      </c>
      <c r="B6031" s="207" t="s">
        <v>80</v>
      </c>
      <c r="C6031" s="31">
        <f t="shared" ref="C6031" si="5783">SUM(C6032+C6039+C6053+C6067)</f>
        <v>0</v>
      </c>
      <c r="D6031" s="31">
        <v>6845</v>
      </c>
      <c r="F6031" s="31">
        <f t="shared" ref="F6031:G6031" si="5784">SUM(F6032+F6039+F6053+F6067)</f>
        <v>0</v>
      </c>
      <c r="G6031" s="31">
        <f t="shared" si="5784"/>
        <v>0</v>
      </c>
      <c r="H6031" s="31">
        <f t="shared" ref="H6031" si="5785">SUM(H6032+H6039+H6053+H6067)</f>
        <v>0</v>
      </c>
      <c r="I6031" s="34" t="s">
        <v>81</v>
      </c>
    </row>
    <row r="6032" spans="1:9">
      <c r="A6032" s="208">
        <v>31</v>
      </c>
      <c r="B6032" s="209" t="s">
        <v>44</v>
      </c>
      <c r="C6032" s="182">
        <f t="shared" ref="C6032" si="5786">SUM(C6033+C6035+C6037)</f>
        <v>0</v>
      </c>
      <c r="D6032" s="32">
        <v>0</v>
      </c>
      <c r="F6032" s="32">
        <f t="shared" ref="F6032:G6032" si="5787">SUM(F6033+F6035+F6037)</f>
        <v>0</v>
      </c>
      <c r="G6032" s="32">
        <f t="shared" si="5787"/>
        <v>0</v>
      </c>
      <c r="H6032" s="32">
        <f t="shared" ref="H6032" si="5788">SUM(H6033+H6035+H6037)</f>
        <v>0</v>
      </c>
      <c r="I6032" s="34">
        <v>2</v>
      </c>
    </row>
    <row r="6033" spans="1:9">
      <c r="A6033" s="210">
        <v>311</v>
      </c>
      <c r="B6033" s="211" t="s">
        <v>45</v>
      </c>
      <c r="C6033" s="30">
        <f t="shared" ref="C6033" si="5789">SUM(C6034)</f>
        <v>0</v>
      </c>
      <c r="D6033" s="30">
        <v>0</v>
      </c>
      <c r="F6033" s="30">
        <f t="shared" ref="F6033:H6033" si="5790">SUM(F6034)</f>
        <v>0</v>
      </c>
      <c r="G6033" s="30">
        <f t="shared" si="5790"/>
        <v>0</v>
      </c>
      <c r="H6033" s="30">
        <f t="shared" si="5790"/>
        <v>0</v>
      </c>
      <c r="I6033" s="34">
        <v>3</v>
      </c>
    </row>
    <row r="6034" spans="1:9">
      <c r="A6034" s="212">
        <v>3111</v>
      </c>
      <c r="B6034" s="216" t="s">
        <v>46</v>
      </c>
      <c r="C6034" s="29"/>
      <c r="D6034" s="175">
        <v>0</v>
      </c>
      <c r="F6034" s="175"/>
      <c r="G6034" s="175"/>
      <c r="H6034" s="175"/>
      <c r="I6034" s="34">
        <v>4</v>
      </c>
    </row>
    <row r="6035" spans="1:9">
      <c r="A6035" s="210">
        <v>312</v>
      </c>
      <c r="B6035" s="211" t="s">
        <v>67</v>
      </c>
      <c r="C6035" s="30">
        <f t="shared" ref="C6035" si="5791">SUM(C6036)</f>
        <v>0</v>
      </c>
      <c r="D6035" s="30">
        <v>0</v>
      </c>
      <c r="F6035" s="30">
        <f t="shared" ref="F6035:H6035" si="5792">SUM(F6036)</f>
        <v>0</v>
      </c>
      <c r="G6035" s="30">
        <f t="shared" si="5792"/>
        <v>0</v>
      </c>
      <c r="H6035" s="30">
        <f t="shared" si="5792"/>
        <v>0</v>
      </c>
      <c r="I6035" s="34">
        <v>3</v>
      </c>
    </row>
    <row r="6036" spans="1:9">
      <c r="A6036" s="212">
        <v>3121</v>
      </c>
      <c r="B6036" s="216" t="s">
        <v>67</v>
      </c>
      <c r="C6036" s="29"/>
      <c r="D6036" s="175">
        <v>0</v>
      </c>
      <c r="F6036" s="175"/>
      <c r="G6036" s="175"/>
      <c r="H6036" s="175"/>
      <c r="I6036" s="34">
        <v>4</v>
      </c>
    </row>
    <row r="6037" spans="1:9">
      <c r="A6037" s="210">
        <v>313</v>
      </c>
      <c r="B6037" s="211" t="s">
        <v>48</v>
      </c>
      <c r="C6037" s="30">
        <f t="shared" ref="C6037" si="5793">SUM(C6038)</f>
        <v>0</v>
      </c>
      <c r="D6037" s="30">
        <v>0</v>
      </c>
      <c r="F6037" s="30">
        <f t="shared" ref="F6037:H6037" si="5794">SUM(F6038)</f>
        <v>0</v>
      </c>
      <c r="G6037" s="30">
        <f t="shared" si="5794"/>
        <v>0</v>
      </c>
      <c r="H6037" s="30">
        <f t="shared" si="5794"/>
        <v>0</v>
      </c>
      <c r="I6037" s="34">
        <v>3</v>
      </c>
    </row>
    <row r="6038" spans="1:9">
      <c r="A6038" s="212">
        <v>3132</v>
      </c>
      <c r="B6038" s="216" t="s">
        <v>49</v>
      </c>
      <c r="C6038" s="29"/>
      <c r="D6038" s="175">
        <v>0</v>
      </c>
      <c r="F6038" s="175"/>
      <c r="G6038" s="175"/>
      <c r="H6038" s="175"/>
      <c r="I6038" s="34">
        <v>4</v>
      </c>
    </row>
    <row r="6039" spans="1:9">
      <c r="A6039" s="208">
        <v>32</v>
      </c>
      <c r="B6039" s="209" t="s">
        <v>16</v>
      </c>
      <c r="C6039" s="182">
        <f t="shared" ref="C6039" si="5795">SUM(C6040+C6044+C6048)</f>
        <v>0</v>
      </c>
      <c r="D6039" s="32">
        <v>0</v>
      </c>
      <c r="F6039" s="32">
        <f t="shared" ref="F6039:G6039" si="5796">SUM(F6040+F6044+F6048)</f>
        <v>0</v>
      </c>
      <c r="G6039" s="32">
        <f t="shared" si="5796"/>
        <v>0</v>
      </c>
      <c r="H6039" s="32">
        <f t="shared" ref="H6039" si="5797">SUM(H6040+H6044+H6048)</f>
        <v>0</v>
      </c>
      <c r="I6039" s="34">
        <v>2</v>
      </c>
    </row>
    <row r="6040" spans="1:9">
      <c r="A6040" s="210">
        <v>321</v>
      </c>
      <c r="B6040" s="211" t="s">
        <v>27</v>
      </c>
      <c r="C6040" s="30">
        <f t="shared" ref="C6040" si="5798">SUM(C6041:C6043)</f>
        <v>0</v>
      </c>
      <c r="D6040" s="30">
        <v>0</v>
      </c>
      <c r="F6040" s="30">
        <f t="shared" ref="F6040:G6040" si="5799">SUM(F6041:F6043)</f>
        <v>0</v>
      </c>
      <c r="G6040" s="30">
        <f t="shared" si="5799"/>
        <v>0</v>
      </c>
      <c r="H6040" s="30">
        <f t="shared" ref="H6040" si="5800">SUM(H6041:H6043)</f>
        <v>0</v>
      </c>
      <c r="I6040" s="34">
        <v>3</v>
      </c>
    </row>
    <row r="6041" spans="1:9">
      <c r="A6041" s="212">
        <v>3211</v>
      </c>
      <c r="B6041" s="216" t="s">
        <v>28</v>
      </c>
      <c r="C6041" s="29"/>
      <c r="D6041" s="175">
        <v>0</v>
      </c>
      <c r="F6041" s="175"/>
      <c r="G6041" s="175"/>
      <c r="H6041" s="175"/>
      <c r="I6041" s="34">
        <v>4</v>
      </c>
    </row>
    <row r="6042" spans="1:9" ht="28.5">
      <c r="A6042" s="212">
        <v>3212</v>
      </c>
      <c r="B6042" s="216" t="s">
        <v>50</v>
      </c>
      <c r="C6042" s="29"/>
      <c r="D6042" s="175">
        <v>0</v>
      </c>
      <c r="F6042" s="175"/>
      <c r="G6042" s="175"/>
      <c r="H6042" s="175"/>
      <c r="I6042" s="34">
        <v>4</v>
      </c>
    </row>
    <row r="6043" spans="1:9">
      <c r="A6043" s="212">
        <v>3213</v>
      </c>
      <c r="B6043" s="216" t="s">
        <v>54</v>
      </c>
      <c r="C6043" s="29"/>
      <c r="D6043" s="175">
        <v>0</v>
      </c>
      <c r="F6043" s="175"/>
      <c r="G6043" s="175"/>
      <c r="H6043" s="175"/>
      <c r="I6043" s="34">
        <v>4</v>
      </c>
    </row>
    <row r="6044" spans="1:9">
      <c r="A6044" s="210">
        <v>322</v>
      </c>
      <c r="B6044" s="211" t="s">
        <v>42</v>
      </c>
      <c r="C6044" s="30">
        <f t="shared" ref="C6044" si="5801">SUM(C6045:C6047)</f>
        <v>0</v>
      </c>
      <c r="D6044" s="30">
        <v>0</v>
      </c>
      <c r="F6044" s="30">
        <f t="shared" ref="F6044:G6044" si="5802">SUM(F6045:F6047)</f>
        <v>0</v>
      </c>
      <c r="G6044" s="30">
        <f t="shared" si="5802"/>
        <v>0</v>
      </c>
      <c r="H6044" s="30">
        <f t="shared" ref="H6044" si="5803">SUM(H6045:H6047)</f>
        <v>0</v>
      </c>
      <c r="I6044" s="34">
        <v>3</v>
      </c>
    </row>
    <row r="6045" spans="1:9">
      <c r="A6045" s="212">
        <v>3221</v>
      </c>
      <c r="B6045" s="216" t="s">
        <v>43</v>
      </c>
      <c r="C6045" s="29"/>
      <c r="D6045" s="175">
        <v>0</v>
      </c>
      <c r="F6045" s="175"/>
      <c r="G6045" s="175"/>
      <c r="H6045" s="175"/>
      <c r="I6045" s="34">
        <v>4</v>
      </c>
    </row>
    <row r="6046" spans="1:9">
      <c r="A6046" s="212">
        <v>3222</v>
      </c>
      <c r="B6046" s="216" t="s">
        <v>91</v>
      </c>
      <c r="C6046" s="29"/>
      <c r="D6046" s="175">
        <v>0</v>
      </c>
      <c r="F6046" s="175"/>
      <c r="G6046" s="175"/>
      <c r="H6046" s="175"/>
      <c r="I6046" s="34">
        <v>4</v>
      </c>
    </row>
    <row r="6047" spans="1:9">
      <c r="A6047" s="212">
        <v>3225</v>
      </c>
      <c r="B6047" s="216" t="s">
        <v>92</v>
      </c>
      <c r="C6047" s="29"/>
      <c r="D6047" s="175">
        <v>0</v>
      </c>
      <c r="F6047" s="175"/>
      <c r="G6047" s="175"/>
      <c r="H6047" s="175"/>
      <c r="I6047" s="34">
        <v>4</v>
      </c>
    </row>
    <row r="6048" spans="1:9">
      <c r="A6048" s="210">
        <v>323</v>
      </c>
      <c r="B6048" s="211" t="s">
        <v>17</v>
      </c>
      <c r="C6048" s="30">
        <f t="shared" ref="C6048" si="5804">SUM(C6049:C6052)</f>
        <v>0</v>
      </c>
      <c r="D6048" s="30">
        <v>0</v>
      </c>
      <c r="F6048" s="30">
        <f t="shared" ref="F6048:G6048" si="5805">SUM(F6049:F6052)</f>
        <v>0</v>
      </c>
      <c r="G6048" s="30">
        <f t="shared" si="5805"/>
        <v>0</v>
      </c>
      <c r="H6048" s="30">
        <f t="shared" ref="H6048" si="5806">SUM(H6049:H6052)</f>
        <v>0</v>
      </c>
      <c r="I6048" s="34">
        <v>3</v>
      </c>
    </row>
    <row r="6049" spans="1:9">
      <c r="A6049" s="212">
        <v>3232</v>
      </c>
      <c r="B6049" s="216" t="s">
        <v>105</v>
      </c>
      <c r="C6049" s="29"/>
      <c r="D6049" s="175">
        <v>0</v>
      </c>
      <c r="F6049" s="175"/>
      <c r="G6049" s="175"/>
      <c r="H6049" s="175"/>
      <c r="I6049" s="34">
        <v>4</v>
      </c>
    </row>
    <row r="6050" spans="1:9">
      <c r="A6050" s="212">
        <v>3235</v>
      </c>
      <c r="B6050" s="216" t="s">
        <v>68</v>
      </c>
      <c r="C6050" s="29"/>
      <c r="D6050" s="175">
        <v>0</v>
      </c>
      <c r="F6050" s="175"/>
      <c r="G6050" s="175"/>
      <c r="H6050" s="175"/>
      <c r="I6050" s="34">
        <v>4</v>
      </c>
    </row>
    <row r="6051" spans="1:9">
      <c r="A6051" s="212">
        <v>3237</v>
      </c>
      <c r="B6051" s="216" t="s">
        <v>20</v>
      </c>
      <c r="C6051" s="29"/>
      <c r="D6051" s="175">
        <v>0</v>
      </c>
      <c r="F6051" s="175"/>
      <c r="G6051" s="175"/>
      <c r="H6051" s="175"/>
      <c r="I6051" s="34">
        <v>4</v>
      </c>
    </row>
    <row r="6052" spans="1:9">
      <c r="A6052" s="212">
        <v>3238</v>
      </c>
      <c r="B6052" s="216" t="s">
        <v>51</v>
      </c>
      <c r="C6052" s="29"/>
      <c r="D6052" s="175">
        <v>0</v>
      </c>
      <c r="F6052" s="175"/>
      <c r="G6052" s="175"/>
      <c r="H6052" s="175"/>
      <c r="I6052" s="34">
        <v>4</v>
      </c>
    </row>
    <row r="6053" spans="1:9" ht="28.5">
      <c r="A6053" s="208">
        <v>42</v>
      </c>
      <c r="B6053" s="209" t="s">
        <v>30</v>
      </c>
      <c r="C6053" s="182">
        <f t="shared" ref="C6053" si="5807">SUM(C6054+C6056+C6063+C6065)</f>
        <v>0</v>
      </c>
      <c r="D6053" s="32">
        <v>6845</v>
      </c>
      <c r="F6053" s="32">
        <f t="shared" ref="F6053:G6053" si="5808">SUM(F6054+F6056+F6063+F6065)</f>
        <v>0</v>
      </c>
      <c r="G6053" s="32">
        <f t="shared" si="5808"/>
        <v>0</v>
      </c>
      <c r="H6053" s="32">
        <f t="shared" ref="H6053" si="5809">SUM(H6054+H6056+H6063+H6065)</f>
        <v>0</v>
      </c>
      <c r="I6053" s="34">
        <v>2</v>
      </c>
    </row>
    <row r="6054" spans="1:9">
      <c r="A6054" s="210">
        <v>421</v>
      </c>
      <c r="B6054" s="211" t="s">
        <v>96</v>
      </c>
      <c r="C6054" s="30">
        <f t="shared" ref="C6054" si="5810">SUM(C6055)</f>
        <v>0</v>
      </c>
      <c r="D6054" s="30">
        <v>0</v>
      </c>
      <c r="F6054" s="30">
        <f t="shared" ref="F6054:H6054" si="5811">SUM(F6055)</f>
        <v>0</v>
      </c>
      <c r="G6054" s="30">
        <f t="shared" si="5811"/>
        <v>0</v>
      </c>
      <c r="H6054" s="30">
        <f t="shared" si="5811"/>
        <v>0</v>
      </c>
      <c r="I6054" s="34">
        <v>3</v>
      </c>
    </row>
    <row r="6055" spans="1:9">
      <c r="A6055" s="212">
        <v>4212</v>
      </c>
      <c r="B6055" s="216" t="s">
        <v>97</v>
      </c>
      <c r="C6055" s="29"/>
      <c r="D6055" s="175">
        <v>0</v>
      </c>
      <c r="F6055" s="175"/>
      <c r="G6055" s="175"/>
      <c r="H6055" s="175"/>
      <c r="I6055" s="34">
        <v>4</v>
      </c>
    </row>
    <row r="6056" spans="1:9">
      <c r="A6056" s="210">
        <v>422</v>
      </c>
      <c r="B6056" s="211" t="s">
        <v>57</v>
      </c>
      <c r="C6056" s="30">
        <f>SUM(C6057:C6062)</f>
        <v>0</v>
      </c>
      <c r="D6056" s="30">
        <v>6845</v>
      </c>
      <c r="F6056" s="30">
        <f>SUM(F6057:F6062)</f>
        <v>0</v>
      </c>
      <c r="G6056" s="30">
        <f>SUM(G6057:G6062)</f>
        <v>0</v>
      </c>
      <c r="H6056" s="30">
        <f>SUM(H6057:H6062)</f>
        <v>0</v>
      </c>
      <c r="I6056" s="34">
        <v>3</v>
      </c>
    </row>
    <row r="6057" spans="1:9">
      <c r="A6057" s="212">
        <v>4221</v>
      </c>
      <c r="B6057" s="216" t="s">
        <v>65</v>
      </c>
      <c r="C6057" s="29"/>
      <c r="D6057" s="175">
        <v>1156</v>
      </c>
      <c r="F6057" s="175"/>
      <c r="G6057" s="175"/>
      <c r="H6057" s="175"/>
      <c r="I6057" s="34">
        <v>4</v>
      </c>
    </row>
    <row r="6058" spans="1:9">
      <c r="A6058" s="212">
        <v>4222</v>
      </c>
      <c r="B6058" s="216" t="s">
        <v>73</v>
      </c>
      <c r="C6058" s="29"/>
      <c r="D6058" s="175">
        <v>0</v>
      </c>
      <c r="F6058" s="175"/>
      <c r="G6058" s="175"/>
      <c r="H6058" s="175"/>
      <c r="I6058" s="34">
        <v>4</v>
      </c>
    </row>
    <row r="6059" spans="1:9">
      <c r="A6059" s="212">
        <v>4223</v>
      </c>
      <c r="B6059" s="216" t="s">
        <v>86</v>
      </c>
      <c r="C6059" s="29"/>
      <c r="D6059" s="175">
        <v>940</v>
      </c>
      <c r="F6059" s="175"/>
      <c r="G6059" s="175"/>
      <c r="H6059" s="175"/>
      <c r="I6059" s="34">
        <v>4</v>
      </c>
    </row>
    <row r="6060" spans="1:9">
      <c r="A6060" s="212">
        <v>4224</v>
      </c>
      <c r="B6060" s="216" t="s">
        <v>58</v>
      </c>
      <c r="C6060" s="29"/>
      <c r="D6060" s="175">
        <v>1000</v>
      </c>
      <c r="F6060" s="175"/>
      <c r="G6060" s="175"/>
      <c r="H6060" s="175"/>
      <c r="I6060" s="34">
        <v>4</v>
      </c>
    </row>
    <row r="6061" spans="1:9">
      <c r="A6061" s="212">
        <v>4225</v>
      </c>
      <c r="B6061" s="216" t="s">
        <v>87</v>
      </c>
      <c r="C6061" s="39"/>
      <c r="D6061" s="636">
        <v>3250</v>
      </c>
      <c r="F6061" s="636"/>
      <c r="G6061" s="636"/>
      <c r="H6061" s="636"/>
      <c r="I6061" s="73">
        <v>4</v>
      </c>
    </row>
    <row r="6062" spans="1:9">
      <c r="A6062" s="212">
        <v>4227</v>
      </c>
      <c r="B6062" s="216" t="s">
        <v>88</v>
      </c>
      <c r="C6062" s="29"/>
      <c r="D6062" s="175">
        <v>499</v>
      </c>
      <c r="F6062" s="175"/>
      <c r="G6062" s="175"/>
      <c r="H6062" s="175"/>
      <c r="I6062" s="34">
        <v>4</v>
      </c>
    </row>
    <row r="6063" spans="1:9">
      <c r="A6063" s="210">
        <v>423</v>
      </c>
      <c r="B6063" s="211" t="s">
        <v>98</v>
      </c>
      <c r="C6063" s="30">
        <f t="shared" ref="C6063" si="5812">SUM(C6064)</f>
        <v>0</v>
      </c>
      <c r="D6063" s="30">
        <v>0</v>
      </c>
      <c r="F6063" s="30">
        <f t="shared" ref="F6063:H6063" si="5813">SUM(F6064)</f>
        <v>0</v>
      </c>
      <c r="G6063" s="30">
        <f t="shared" si="5813"/>
        <v>0</v>
      </c>
      <c r="H6063" s="30">
        <f t="shared" si="5813"/>
        <v>0</v>
      </c>
      <c r="I6063" s="34">
        <v>3</v>
      </c>
    </row>
    <row r="6064" spans="1:9">
      <c r="A6064" s="212">
        <v>4231</v>
      </c>
      <c r="B6064" s="216" t="s">
        <v>106</v>
      </c>
      <c r="C6064" s="29"/>
      <c r="D6064" s="175">
        <v>0</v>
      </c>
      <c r="F6064" s="175"/>
      <c r="G6064" s="175"/>
      <c r="H6064" s="175"/>
      <c r="I6064" s="34">
        <v>4</v>
      </c>
    </row>
    <row r="6065" spans="1:9" ht="28.5">
      <c r="A6065" s="210">
        <v>424</v>
      </c>
      <c r="B6065" s="211" t="s">
        <v>138</v>
      </c>
      <c r="C6065" s="30">
        <f t="shared" ref="C6065" si="5814">SUM(C6066)</f>
        <v>0</v>
      </c>
      <c r="D6065" s="30">
        <v>0</v>
      </c>
      <c r="F6065" s="30">
        <f t="shared" ref="F6065:H6065" si="5815">SUM(F6066)</f>
        <v>0</v>
      </c>
      <c r="G6065" s="30">
        <f t="shared" si="5815"/>
        <v>0</v>
      </c>
      <c r="H6065" s="30">
        <f t="shared" si="5815"/>
        <v>0</v>
      </c>
      <c r="I6065" s="34">
        <v>3</v>
      </c>
    </row>
    <row r="6066" spans="1:9">
      <c r="A6066" s="212">
        <v>4241</v>
      </c>
      <c r="B6066" s="216" t="s">
        <v>139</v>
      </c>
      <c r="C6066" s="29"/>
      <c r="D6066" s="175">
        <v>0</v>
      </c>
      <c r="F6066" s="175"/>
      <c r="G6066" s="175"/>
      <c r="H6066" s="175"/>
      <c r="I6066" s="34">
        <v>4</v>
      </c>
    </row>
    <row r="6067" spans="1:9" ht="28.5">
      <c r="A6067" s="208">
        <v>45</v>
      </c>
      <c r="B6067" s="209" t="s">
        <v>74</v>
      </c>
      <c r="C6067" s="182">
        <f t="shared" ref="C6067:C6068" si="5816">SUM(C6068)</f>
        <v>0</v>
      </c>
      <c r="D6067" s="32">
        <v>0</v>
      </c>
      <c r="F6067" s="32">
        <f t="shared" ref="F6067:H6068" si="5817">SUM(F6068)</f>
        <v>0</v>
      </c>
      <c r="G6067" s="32">
        <f t="shared" si="5817"/>
        <v>0</v>
      </c>
      <c r="H6067" s="32">
        <f t="shared" si="5817"/>
        <v>0</v>
      </c>
      <c r="I6067" s="34">
        <v>2</v>
      </c>
    </row>
    <row r="6068" spans="1:9">
      <c r="A6068" s="210">
        <v>451</v>
      </c>
      <c r="B6068" s="211" t="s">
        <v>75</v>
      </c>
      <c r="C6068" s="30">
        <f t="shared" si="5816"/>
        <v>0</v>
      </c>
      <c r="D6068" s="30">
        <v>0</v>
      </c>
      <c r="F6068" s="30">
        <f t="shared" si="5817"/>
        <v>0</v>
      </c>
      <c r="G6068" s="30">
        <f t="shared" si="5817"/>
        <v>0</v>
      </c>
      <c r="H6068" s="30">
        <f t="shared" si="5817"/>
        <v>0</v>
      </c>
      <c r="I6068" s="34">
        <v>3</v>
      </c>
    </row>
    <row r="6069" spans="1:9">
      <c r="A6069" s="212">
        <v>4511</v>
      </c>
      <c r="B6069" s="216" t="s">
        <v>75</v>
      </c>
      <c r="C6069" s="29"/>
      <c r="D6069" s="175">
        <v>0</v>
      </c>
      <c r="F6069" s="175"/>
      <c r="G6069" s="175"/>
      <c r="H6069" s="175"/>
      <c r="I6069" s="34">
        <v>4</v>
      </c>
    </row>
    <row r="6070" spans="1:9" ht="28.5">
      <c r="A6070" s="438">
        <v>71</v>
      </c>
      <c r="B6070" s="207" t="s">
        <v>349</v>
      </c>
      <c r="C6070" s="31">
        <f>C6071+C6074+C6078</f>
        <v>358</v>
      </c>
      <c r="D6070" s="31">
        <v>151358</v>
      </c>
      <c r="F6070" s="31">
        <f>F6071+F6074+F6078</f>
        <v>0</v>
      </c>
      <c r="G6070" s="31">
        <f>G6071+G6074+G6078</f>
        <v>0</v>
      </c>
      <c r="H6070" s="31">
        <f>H6071+H6074+H6078</f>
        <v>0</v>
      </c>
      <c r="I6070" s="34" t="s">
        <v>145</v>
      </c>
    </row>
    <row r="6071" spans="1:9">
      <c r="A6071" s="436">
        <v>38</v>
      </c>
      <c r="B6071" s="437" t="s">
        <v>11</v>
      </c>
      <c r="C6071" s="182">
        <f t="shared" ref="C6071" si="5818">SUM(C6072)</f>
        <v>358</v>
      </c>
      <c r="D6071" s="32">
        <v>358</v>
      </c>
      <c r="F6071" s="32">
        <f t="shared" ref="F6071:H6071" si="5819">SUM(F6072)</f>
        <v>0</v>
      </c>
      <c r="G6071" s="32">
        <f t="shared" si="5819"/>
        <v>0</v>
      </c>
      <c r="H6071" s="32">
        <f t="shared" si="5819"/>
        <v>0</v>
      </c>
      <c r="I6071" s="34">
        <v>2</v>
      </c>
    </row>
    <row r="6072" spans="1:9">
      <c r="A6072" s="433">
        <v>383</v>
      </c>
      <c r="B6072" s="434" t="s">
        <v>121</v>
      </c>
      <c r="C6072" s="30">
        <f>C6073</f>
        <v>358</v>
      </c>
      <c r="D6072" s="30">
        <v>358</v>
      </c>
      <c r="F6072" s="30">
        <f>F6073</f>
        <v>0</v>
      </c>
      <c r="G6072" s="30">
        <f>G6073</f>
        <v>0</v>
      </c>
      <c r="H6072" s="30">
        <f>H6073</f>
        <v>0</v>
      </c>
      <c r="I6072" s="34">
        <v>3</v>
      </c>
    </row>
    <row r="6073" spans="1:9">
      <c r="A6073" s="371">
        <v>3834</v>
      </c>
      <c r="B6073" s="435" t="s">
        <v>123</v>
      </c>
      <c r="C6073" s="29">
        <v>358</v>
      </c>
      <c r="D6073" s="175">
        <v>358</v>
      </c>
      <c r="F6073" s="175"/>
      <c r="G6073" s="175"/>
      <c r="H6073" s="175"/>
      <c r="I6073" s="34">
        <v>4</v>
      </c>
    </row>
    <row r="6074" spans="1:9" ht="28.5">
      <c r="A6074" s="807">
        <v>42</v>
      </c>
      <c r="B6074" s="808" t="s">
        <v>30</v>
      </c>
      <c r="C6074" s="804"/>
      <c r="D6074" s="494">
        <v>147000</v>
      </c>
      <c r="F6074" s="494">
        <f>SUM(F6075)</f>
        <v>0</v>
      </c>
      <c r="G6074" s="494">
        <f>SUM(G6075)</f>
        <v>0</v>
      </c>
      <c r="H6074" s="494">
        <f>SUM(H6075)</f>
        <v>0</v>
      </c>
      <c r="I6074" s="73">
        <v>2</v>
      </c>
    </row>
    <row r="6075" spans="1:9" ht="15">
      <c r="A6075" s="338">
        <v>422</v>
      </c>
      <c r="B6075" s="338" t="s">
        <v>57</v>
      </c>
      <c r="C6075" s="809"/>
      <c r="D6075" s="150">
        <v>147000</v>
      </c>
      <c r="F6075" s="150">
        <f>F6076+F6077</f>
        <v>0</v>
      </c>
      <c r="G6075" s="150">
        <f>G6076+G6077</f>
        <v>0</v>
      </c>
      <c r="H6075" s="150">
        <f>H6076+H6077</f>
        <v>0</v>
      </c>
      <c r="I6075" s="73">
        <v>3</v>
      </c>
    </row>
    <row r="6076" spans="1:9" ht="15">
      <c r="A6076" s="335">
        <v>4221</v>
      </c>
      <c r="B6076" s="340" t="s">
        <v>65</v>
      </c>
      <c r="C6076"/>
      <c r="D6076">
        <v>134500</v>
      </c>
      <c r="F6076" s="801"/>
      <c r="G6076" s="801"/>
      <c r="H6076" s="801"/>
      <c r="I6076" s="73">
        <v>4</v>
      </c>
    </row>
    <row r="6077" spans="1:9" ht="15">
      <c r="A6077" s="335">
        <v>4224</v>
      </c>
      <c r="B6077" s="340" t="s">
        <v>58</v>
      </c>
      <c r="C6077"/>
      <c r="D6077">
        <v>12500</v>
      </c>
      <c r="F6077" s="801"/>
      <c r="G6077" s="801"/>
      <c r="H6077" s="801"/>
      <c r="I6077" s="73">
        <v>4</v>
      </c>
    </row>
    <row r="6078" spans="1:9" ht="15">
      <c r="A6078" s="807">
        <v>45</v>
      </c>
      <c r="B6078" s="807" t="s">
        <v>74</v>
      </c>
      <c r="C6078" s="812">
        <f t="shared" ref="C6078:C6079" si="5820">SUM(C6079)</f>
        <v>0</v>
      </c>
      <c r="D6078" s="494">
        <v>4000</v>
      </c>
      <c r="F6078" s="494">
        <f t="shared" ref="F6078:H6079" si="5821">SUM(F6079)</f>
        <v>0</v>
      </c>
      <c r="G6078" s="494">
        <f t="shared" si="5821"/>
        <v>0</v>
      </c>
      <c r="H6078" s="494">
        <f t="shared" si="5821"/>
        <v>0</v>
      </c>
      <c r="I6078" s="73">
        <v>2</v>
      </c>
    </row>
    <row r="6079" spans="1:9" ht="15">
      <c r="A6079" s="810">
        <v>451</v>
      </c>
      <c r="B6079" s="810" t="s">
        <v>75</v>
      </c>
      <c r="C6079" s="803">
        <f t="shared" si="5820"/>
        <v>0</v>
      </c>
      <c r="D6079" s="811">
        <v>4000</v>
      </c>
      <c r="F6079" s="811">
        <f t="shared" si="5821"/>
        <v>0</v>
      </c>
      <c r="G6079" s="811">
        <f t="shared" si="5821"/>
        <v>0</v>
      </c>
      <c r="H6079" s="811">
        <f t="shared" si="5821"/>
        <v>0</v>
      </c>
      <c r="I6079" s="73">
        <v>3</v>
      </c>
    </row>
    <row r="6080" spans="1:9" ht="15">
      <c r="A6080" s="335">
        <v>4511</v>
      </c>
      <c r="B6080" s="340" t="s">
        <v>75</v>
      </c>
      <c r="C6080"/>
      <c r="D6080">
        <v>4000</v>
      </c>
      <c r="F6080" s="801"/>
      <c r="G6080" s="801"/>
      <c r="H6080" s="801"/>
      <c r="I6080" s="73">
        <v>4</v>
      </c>
    </row>
    <row r="6081" spans="1:10" ht="33" customHeight="1">
      <c r="A6081" s="203" t="s">
        <v>547</v>
      </c>
      <c r="B6081" s="204" t="s">
        <v>313</v>
      </c>
      <c r="C6081" s="205">
        <f>C6082</f>
        <v>0</v>
      </c>
      <c r="D6081" s="205">
        <v>114206</v>
      </c>
      <c r="F6081" s="205">
        <f>F6082</f>
        <v>0</v>
      </c>
      <c r="G6081" s="205">
        <f>G6082</f>
        <v>0</v>
      </c>
      <c r="H6081" s="205">
        <f>H6082</f>
        <v>0</v>
      </c>
      <c r="I6081" s="34" t="s">
        <v>8</v>
      </c>
    </row>
    <row r="6082" spans="1:10">
      <c r="A6082" s="206">
        <v>11</v>
      </c>
      <c r="B6082" s="207" t="s">
        <v>14</v>
      </c>
      <c r="C6082" s="31">
        <f t="shared" ref="C6082:C6084" si="5822">C6083</f>
        <v>0</v>
      </c>
      <c r="D6082" s="31">
        <v>114206</v>
      </c>
      <c r="F6082" s="31">
        <f t="shared" ref="F6082:H6084" si="5823">F6083</f>
        <v>0</v>
      </c>
      <c r="G6082" s="31">
        <f t="shared" si="5823"/>
        <v>0</v>
      </c>
      <c r="H6082" s="31">
        <f t="shared" si="5823"/>
        <v>0</v>
      </c>
      <c r="I6082" s="34" t="s">
        <v>15</v>
      </c>
    </row>
    <row r="6083" spans="1:10">
      <c r="A6083" s="208">
        <v>32</v>
      </c>
      <c r="B6083" s="209" t="s">
        <v>16</v>
      </c>
      <c r="C6083" s="32">
        <f t="shared" ref="C6083" si="5824">C6084+C6086</f>
        <v>0</v>
      </c>
      <c r="D6083" s="32">
        <v>114206</v>
      </c>
      <c r="F6083" s="32">
        <f t="shared" ref="F6083:G6083" si="5825">F6084+F6086</f>
        <v>0</v>
      </c>
      <c r="G6083" s="32">
        <f t="shared" si="5825"/>
        <v>0</v>
      </c>
      <c r="H6083" s="32">
        <f t="shared" ref="H6083" si="5826">H6084+H6086</f>
        <v>0</v>
      </c>
      <c r="I6083" s="34">
        <v>2</v>
      </c>
    </row>
    <row r="6084" spans="1:10">
      <c r="A6084" s="210">
        <v>322</v>
      </c>
      <c r="B6084" s="211" t="s">
        <v>42</v>
      </c>
      <c r="C6084" s="30">
        <f t="shared" si="5822"/>
        <v>0</v>
      </c>
      <c r="D6084" s="30">
        <v>45758</v>
      </c>
      <c r="F6084" s="30">
        <f t="shared" si="5823"/>
        <v>0</v>
      </c>
      <c r="G6084" s="30">
        <f t="shared" si="5823"/>
        <v>0</v>
      </c>
      <c r="H6084" s="30">
        <f t="shared" si="5823"/>
        <v>0</v>
      </c>
      <c r="I6084" s="34">
        <v>3</v>
      </c>
    </row>
    <row r="6085" spans="1:10">
      <c r="A6085" s="212">
        <v>3222</v>
      </c>
      <c r="B6085" s="216" t="s">
        <v>91</v>
      </c>
      <c r="C6085" s="29"/>
      <c r="D6085" s="175">
        <v>45758</v>
      </c>
      <c r="F6085" s="175"/>
      <c r="G6085" s="175"/>
      <c r="H6085" s="175"/>
      <c r="I6085" s="34">
        <v>4</v>
      </c>
    </row>
    <row r="6086" spans="1:10">
      <c r="A6086" s="210">
        <v>329</v>
      </c>
      <c r="B6086" s="211" t="s">
        <v>23</v>
      </c>
      <c r="C6086" s="30">
        <f t="shared" ref="C6086" si="5827">C6087</f>
        <v>0</v>
      </c>
      <c r="D6086" s="30">
        <v>68448</v>
      </c>
      <c r="F6086" s="30">
        <f t="shared" ref="F6086:H6086" si="5828">F6087</f>
        <v>0</v>
      </c>
      <c r="G6086" s="30">
        <f t="shared" si="5828"/>
        <v>0</v>
      </c>
      <c r="H6086" s="30">
        <f t="shared" si="5828"/>
        <v>0</v>
      </c>
      <c r="I6086" s="34">
        <v>3</v>
      </c>
    </row>
    <row r="6087" spans="1:10">
      <c r="A6087" s="212">
        <v>3292</v>
      </c>
      <c r="B6087" s="216" t="s">
        <v>112</v>
      </c>
      <c r="C6087" s="29"/>
      <c r="D6087" s="175">
        <v>68448</v>
      </c>
      <c r="F6087" s="175"/>
      <c r="G6087" s="175"/>
      <c r="H6087" s="175"/>
      <c r="I6087" s="34">
        <v>4</v>
      </c>
    </row>
    <row r="6088" spans="1:10" ht="28.5">
      <c r="A6088" s="430">
        <v>43804</v>
      </c>
      <c r="B6088" s="439" t="s">
        <v>488</v>
      </c>
      <c r="C6088" s="198">
        <f>SUM(C6089+C6155)</f>
        <v>12622011</v>
      </c>
      <c r="D6088" s="198">
        <v>13328273</v>
      </c>
      <c r="F6088" s="198">
        <f t="shared" ref="F6088:G6088" si="5829">SUM(F6089+F6155)</f>
        <v>0</v>
      </c>
      <c r="G6088" s="198">
        <f t="shared" si="5829"/>
        <v>0</v>
      </c>
      <c r="H6088" s="198">
        <f t="shared" ref="H6088" si="5830">SUM(H6089+H6155)</f>
        <v>0</v>
      </c>
      <c r="I6088" s="432" t="s">
        <v>5</v>
      </c>
    </row>
    <row r="6089" spans="1:10" ht="28.5">
      <c r="A6089" s="200">
        <v>3602</v>
      </c>
      <c r="B6089" s="201" t="s">
        <v>82</v>
      </c>
      <c r="C6089" s="202">
        <f>SUM(C6090+C6114)</f>
        <v>400000</v>
      </c>
      <c r="D6089" s="202">
        <v>362810</v>
      </c>
      <c r="F6089" s="202">
        <f>SUM(F6090+F6114)</f>
        <v>0</v>
      </c>
      <c r="G6089" s="202">
        <f>SUM(G6090+G6114)</f>
        <v>0</v>
      </c>
      <c r="H6089" s="202">
        <f>SUM(H6090+H6114)</f>
        <v>0</v>
      </c>
      <c r="I6089" s="34" t="s">
        <v>7</v>
      </c>
    </row>
    <row r="6090" spans="1:10" ht="28.5">
      <c r="A6090" s="203" t="s">
        <v>475</v>
      </c>
      <c r="B6090" s="204" t="s">
        <v>487</v>
      </c>
      <c r="C6090" s="205">
        <f>SUM(C6091+C6105+C6109)</f>
        <v>400000</v>
      </c>
      <c r="D6090" s="205">
        <v>362810</v>
      </c>
      <c r="F6090" s="205">
        <f>SUM(F6091+F6105+F6109)</f>
        <v>0</v>
      </c>
      <c r="G6090" s="205">
        <f>SUM(G6091+G6105+G6109)</f>
        <v>0</v>
      </c>
      <c r="H6090" s="205">
        <f>SUM(H6091+H6105+H6109)</f>
        <v>0</v>
      </c>
      <c r="I6090" s="34" t="s">
        <v>8</v>
      </c>
    </row>
    <row r="6091" spans="1:10">
      <c r="A6091" s="206">
        <v>11</v>
      </c>
      <c r="B6091" s="207" t="s">
        <v>14</v>
      </c>
      <c r="C6091" s="31">
        <f>SUM(C6095+C6102+C6092)</f>
        <v>400000</v>
      </c>
      <c r="D6091" s="31">
        <v>362810</v>
      </c>
      <c r="F6091" s="31">
        <f>SUM(F6095+F6102+F6092)</f>
        <v>0</v>
      </c>
      <c r="G6091" s="31">
        <f>SUM(G6095+G6102+G6092)</f>
        <v>0</v>
      </c>
      <c r="H6091" s="31">
        <f>SUM(H6095+H6102+H6092)</f>
        <v>0</v>
      </c>
      <c r="I6091" s="34" t="s">
        <v>15</v>
      </c>
    </row>
    <row r="6092" spans="1:10" s="443" customFormat="1" ht="28.5">
      <c r="A6092" s="440">
        <v>41</v>
      </c>
      <c r="B6092" s="441" t="s">
        <v>70</v>
      </c>
      <c r="C6092" s="182">
        <f t="shared" ref="C6092:C6093" si="5831">C6093</f>
        <v>13472</v>
      </c>
      <c r="D6092" s="32">
        <v>13055</v>
      </c>
      <c r="F6092" s="32">
        <f t="shared" ref="F6092:H6093" si="5832">F6093</f>
        <v>0</v>
      </c>
      <c r="G6092" s="32">
        <f t="shared" si="5832"/>
        <v>0</v>
      </c>
      <c r="H6092" s="32">
        <f t="shared" si="5832"/>
        <v>0</v>
      </c>
      <c r="I6092" s="428">
        <v>2</v>
      </c>
      <c r="J6092" s="442"/>
    </row>
    <row r="6093" spans="1:10" s="443" customFormat="1">
      <c r="A6093" s="444">
        <v>412</v>
      </c>
      <c r="B6093" s="445" t="s">
        <v>71</v>
      </c>
      <c r="C6093" s="30">
        <f t="shared" si="5831"/>
        <v>13472</v>
      </c>
      <c r="D6093" s="30">
        <v>13055</v>
      </c>
      <c r="F6093" s="30">
        <f t="shared" si="5832"/>
        <v>0</v>
      </c>
      <c r="G6093" s="30">
        <f t="shared" si="5832"/>
        <v>0</v>
      </c>
      <c r="H6093" s="30">
        <f t="shared" si="5832"/>
        <v>0</v>
      </c>
      <c r="I6093" s="428">
        <v>3</v>
      </c>
      <c r="J6093" s="442"/>
    </row>
    <row r="6094" spans="1:10" s="443" customFormat="1">
      <c r="A6094" s="446">
        <v>4123</v>
      </c>
      <c r="B6094" s="447" t="s">
        <v>72</v>
      </c>
      <c r="C6094" s="222">
        <v>13472</v>
      </c>
      <c r="D6094" s="175">
        <v>13055</v>
      </c>
      <c r="F6094" s="222"/>
      <c r="G6094" s="222"/>
      <c r="H6094" s="222"/>
      <c r="I6094" s="34">
        <v>4</v>
      </c>
      <c r="J6094" s="442"/>
    </row>
    <row r="6095" spans="1:10" ht="28.5">
      <c r="A6095" s="208">
        <v>42</v>
      </c>
      <c r="B6095" s="209" t="s">
        <v>30</v>
      </c>
      <c r="C6095" s="182">
        <f>C6096+C6100</f>
        <v>379028</v>
      </c>
      <c r="D6095" s="32">
        <v>340734</v>
      </c>
      <c r="F6095" s="32">
        <f>F6096+F6100</f>
        <v>0</v>
      </c>
      <c r="G6095" s="32">
        <f>G6096+G6100</f>
        <v>0</v>
      </c>
      <c r="H6095" s="32">
        <f>H6096+H6100</f>
        <v>0</v>
      </c>
      <c r="I6095" s="34">
        <v>2</v>
      </c>
    </row>
    <row r="6096" spans="1:10">
      <c r="A6096" s="210">
        <v>422</v>
      </c>
      <c r="B6096" s="211" t="s">
        <v>57</v>
      </c>
      <c r="C6096" s="30">
        <f>SUM(C6097:C6099)</f>
        <v>349028</v>
      </c>
      <c r="D6096" s="30">
        <v>307990</v>
      </c>
      <c r="F6096" s="30">
        <f>SUM(F6097:F6099)</f>
        <v>0</v>
      </c>
      <c r="G6096" s="30">
        <f>SUM(G6097:G6099)</f>
        <v>0</v>
      </c>
      <c r="H6096" s="30">
        <f>SUM(H6097:H6099)</f>
        <v>0</v>
      </c>
      <c r="I6096" s="34">
        <v>3</v>
      </c>
    </row>
    <row r="6097" spans="1:9">
      <c r="A6097" s="212">
        <v>4221</v>
      </c>
      <c r="B6097" s="216" t="s">
        <v>65</v>
      </c>
      <c r="C6097" s="29">
        <v>15100</v>
      </c>
      <c r="D6097" s="175">
        <v>15100</v>
      </c>
      <c r="F6097" s="175"/>
      <c r="G6097" s="175"/>
      <c r="H6097" s="175"/>
      <c r="I6097" s="34">
        <v>4</v>
      </c>
    </row>
    <row r="6098" spans="1:9">
      <c r="A6098" s="212">
        <v>4224</v>
      </c>
      <c r="B6098" s="216" t="s">
        <v>58</v>
      </c>
      <c r="C6098" s="29">
        <v>257828</v>
      </c>
      <c r="D6098" s="175">
        <v>234972</v>
      </c>
      <c r="F6098" s="175"/>
      <c r="G6098" s="175"/>
      <c r="H6098" s="175"/>
      <c r="I6098" s="34">
        <v>4</v>
      </c>
    </row>
    <row r="6099" spans="1:9" ht="28.5">
      <c r="A6099" s="212">
        <v>4227</v>
      </c>
      <c r="B6099" s="216" t="s">
        <v>374</v>
      </c>
      <c r="C6099" s="29">
        <v>76100</v>
      </c>
      <c r="D6099" s="175">
        <v>57918</v>
      </c>
      <c r="F6099" s="175"/>
      <c r="G6099" s="175"/>
      <c r="H6099" s="175"/>
      <c r="I6099" s="34">
        <v>4</v>
      </c>
    </row>
    <row r="6100" spans="1:9">
      <c r="A6100" s="448">
        <v>423</v>
      </c>
      <c r="B6100" s="449" t="s">
        <v>98</v>
      </c>
      <c r="C6100" s="450">
        <f>C6101</f>
        <v>30000</v>
      </c>
      <c r="D6100" s="661">
        <v>32744</v>
      </c>
      <c r="F6100" s="661">
        <f>F6101</f>
        <v>0</v>
      </c>
      <c r="G6100" s="661">
        <f>G6101</f>
        <v>0</v>
      </c>
      <c r="H6100" s="661">
        <f>H6101</f>
        <v>0</v>
      </c>
      <c r="I6100" s="34">
        <v>3</v>
      </c>
    </row>
    <row r="6101" spans="1:9">
      <c r="A6101" s="212">
        <v>4231</v>
      </c>
      <c r="B6101" s="216" t="s">
        <v>98</v>
      </c>
      <c r="C6101" s="29">
        <v>30000</v>
      </c>
      <c r="D6101" s="175">
        <v>32744</v>
      </c>
      <c r="F6101" s="175"/>
      <c r="G6101" s="175"/>
      <c r="H6101" s="175"/>
      <c r="I6101" s="34">
        <v>4</v>
      </c>
    </row>
    <row r="6102" spans="1:9" ht="28.5">
      <c r="A6102" s="208">
        <v>45</v>
      </c>
      <c r="B6102" s="209" t="s">
        <v>74</v>
      </c>
      <c r="C6102" s="182">
        <f t="shared" ref="C6102:C6103" si="5833">SUM(C6103)</f>
        <v>7500</v>
      </c>
      <c r="D6102" s="32">
        <v>9021</v>
      </c>
      <c r="F6102" s="32">
        <f t="shared" ref="F6102:H6103" si="5834">SUM(F6103)</f>
        <v>0</v>
      </c>
      <c r="G6102" s="32">
        <f t="shared" si="5834"/>
        <v>0</v>
      </c>
      <c r="H6102" s="32">
        <f t="shared" si="5834"/>
        <v>0</v>
      </c>
      <c r="I6102" s="34">
        <v>2</v>
      </c>
    </row>
    <row r="6103" spans="1:9">
      <c r="A6103" s="210">
        <v>452</v>
      </c>
      <c r="B6103" s="211" t="s">
        <v>89</v>
      </c>
      <c r="C6103" s="30">
        <f t="shared" si="5833"/>
        <v>7500</v>
      </c>
      <c r="D6103" s="30">
        <v>9021</v>
      </c>
      <c r="F6103" s="30">
        <f t="shared" si="5834"/>
        <v>0</v>
      </c>
      <c r="G6103" s="30">
        <f t="shared" si="5834"/>
        <v>0</v>
      </c>
      <c r="H6103" s="30">
        <f t="shared" si="5834"/>
        <v>0</v>
      </c>
      <c r="I6103" s="34">
        <v>3</v>
      </c>
    </row>
    <row r="6104" spans="1:9">
      <c r="A6104" s="212">
        <v>4521</v>
      </c>
      <c r="B6104" s="216" t="s">
        <v>89</v>
      </c>
      <c r="C6104" s="29">
        <v>7500</v>
      </c>
      <c r="D6104" s="175">
        <v>9021</v>
      </c>
      <c r="F6104" s="175"/>
      <c r="G6104" s="175"/>
      <c r="H6104" s="175"/>
      <c r="I6104" s="34">
        <v>4</v>
      </c>
    </row>
    <row r="6105" spans="1:9">
      <c r="A6105" s="206">
        <v>52</v>
      </c>
      <c r="B6105" s="207" t="s">
        <v>319</v>
      </c>
      <c r="C6105" s="31">
        <f t="shared" ref="C6105:C6107" si="5835">C6106</f>
        <v>0</v>
      </c>
      <c r="D6105" s="31">
        <v>0</v>
      </c>
      <c r="F6105" s="31">
        <f t="shared" ref="F6105:H6107" si="5836">F6106</f>
        <v>0</v>
      </c>
      <c r="G6105" s="31">
        <f t="shared" si="5836"/>
        <v>0</v>
      </c>
      <c r="H6105" s="31">
        <f t="shared" si="5836"/>
        <v>0</v>
      </c>
      <c r="I6105" s="34" t="s">
        <v>53</v>
      </c>
    </row>
    <row r="6106" spans="1:9" ht="28.5">
      <c r="A6106" s="451">
        <v>42</v>
      </c>
      <c r="B6106" s="452" t="s">
        <v>30</v>
      </c>
      <c r="C6106" s="182">
        <f t="shared" si="5835"/>
        <v>0</v>
      </c>
      <c r="D6106" s="32">
        <v>0</v>
      </c>
      <c r="F6106" s="32">
        <f t="shared" si="5836"/>
        <v>0</v>
      </c>
      <c r="G6106" s="32">
        <f t="shared" si="5836"/>
        <v>0</v>
      </c>
      <c r="H6106" s="32">
        <f t="shared" si="5836"/>
        <v>0</v>
      </c>
      <c r="I6106" s="34">
        <v>2</v>
      </c>
    </row>
    <row r="6107" spans="1:9">
      <c r="A6107" s="453">
        <v>422</v>
      </c>
      <c r="B6107" s="454" t="s">
        <v>57</v>
      </c>
      <c r="C6107" s="30">
        <f t="shared" si="5835"/>
        <v>0</v>
      </c>
      <c r="D6107" s="30">
        <v>0</v>
      </c>
      <c r="F6107" s="30">
        <f t="shared" si="5836"/>
        <v>0</v>
      </c>
      <c r="G6107" s="30">
        <f t="shared" si="5836"/>
        <v>0</v>
      </c>
      <c r="H6107" s="30">
        <f t="shared" si="5836"/>
        <v>0</v>
      </c>
      <c r="I6107" s="34">
        <v>3</v>
      </c>
    </row>
    <row r="6108" spans="1:9">
      <c r="A6108" s="455">
        <v>4224</v>
      </c>
      <c r="B6108" s="456" t="s">
        <v>58</v>
      </c>
      <c r="C6108" s="29">
        <v>0</v>
      </c>
      <c r="D6108" s="175">
        <v>0</v>
      </c>
      <c r="F6108" s="175"/>
      <c r="G6108" s="175"/>
      <c r="H6108" s="175"/>
      <c r="I6108" s="34">
        <v>4</v>
      </c>
    </row>
    <row r="6109" spans="1:9">
      <c r="A6109" s="457">
        <v>61</v>
      </c>
      <c r="B6109" s="458" t="s">
        <v>80</v>
      </c>
      <c r="C6109" s="459">
        <f>SUM(C6110)</f>
        <v>0</v>
      </c>
      <c r="D6109" s="459">
        <v>0</v>
      </c>
      <c r="F6109" s="459">
        <f>SUM(F6110)</f>
        <v>0</v>
      </c>
      <c r="G6109" s="459">
        <f>SUM(G6110)</f>
        <v>0</v>
      </c>
      <c r="H6109" s="459">
        <f>SUM(H6110)</f>
        <v>0</v>
      </c>
      <c r="I6109" s="34" t="s">
        <v>81</v>
      </c>
    </row>
    <row r="6110" spans="1:9">
      <c r="A6110" s="451">
        <v>42</v>
      </c>
      <c r="B6110" s="32" t="s">
        <v>30</v>
      </c>
      <c r="C6110" s="182">
        <v>0</v>
      </c>
      <c r="D6110" s="32">
        <v>0</v>
      </c>
      <c r="F6110" s="32"/>
      <c r="G6110" s="32"/>
      <c r="H6110" s="32"/>
      <c r="I6110" s="34">
        <v>2</v>
      </c>
    </row>
    <row r="6111" spans="1:9">
      <c r="A6111" s="446">
        <v>422</v>
      </c>
      <c r="B6111" s="456" t="s">
        <v>57</v>
      </c>
      <c r="C6111" s="460">
        <v>0</v>
      </c>
      <c r="D6111" s="175">
        <v>0</v>
      </c>
      <c r="F6111" s="460"/>
      <c r="G6111" s="460"/>
      <c r="H6111" s="460"/>
      <c r="I6111" s="34">
        <v>3</v>
      </c>
    </row>
    <row r="6112" spans="1:9">
      <c r="A6112" s="446">
        <v>4221</v>
      </c>
      <c r="B6112" s="456" t="s">
        <v>65</v>
      </c>
      <c r="C6112" s="460">
        <v>0</v>
      </c>
      <c r="D6112" s="175">
        <v>0</v>
      </c>
      <c r="F6112" s="460"/>
      <c r="G6112" s="460"/>
      <c r="H6112" s="460"/>
      <c r="I6112" s="34">
        <v>4</v>
      </c>
    </row>
    <row r="6113" spans="1:9">
      <c r="A6113" s="455">
        <v>4224</v>
      </c>
      <c r="B6113" s="456" t="s">
        <v>58</v>
      </c>
      <c r="C6113" s="460">
        <v>0</v>
      </c>
      <c r="D6113" s="175">
        <v>0</v>
      </c>
      <c r="F6113" s="460"/>
      <c r="G6113" s="460"/>
      <c r="H6113" s="460"/>
      <c r="I6113" s="34">
        <v>4</v>
      </c>
    </row>
    <row r="6114" spans="1:9" ht="28.5">
      <c r="A6114" s="203" t="s">
        <v>329</v>
      </c>
      <c r="B6114" s="204" t="s">
        <v>176</v>
      </c>
      <c r="C6114" s="205">
        <f t="shared" ref="C6114" si="5837">SUM(C6115+C6135)</f>
        <v>0</v>
      </c>
      <c r="D6114" s="205">
        <v>0</v>
      </c>
      <c r="F6114" s="205">
        <f t="shared" ref="F6114:G6114" si="5838">SUM(F6115+F6135)</f>
        <v>0</v>
      </c>
      <c r="G6114" s="205">
        <f t="shared" si="5838"/>
        <v>0</v>
      </c>
      <c r="H6114" s="205">
        <f t="shared" ref="H6114" si="5839">SUM(H6115+H6135)</f>
        <v>0</v>
      </c>
      <c r="I6114" s="34" t="s">
        <v>8</v>
      </c>
    </row>
    <row r="6115" spans="1:9">
      <c r="A6115" s="206">
        <v>12</v>
      </c>
      <c r="B6115" s="207" t="s">
        <v>61</v>
      </c>
      <c r="C6115" s="31">
        <f t="shared" ref="C6115" si="5840">SUM(C6116+C6121+C6130)</f>
        <v>0</v>
      </c>
      <c r="D6115" s="31">
        <v>0</v>
      </c>
      <c r="F6115" s="31">
        <f t="shared" ref="F6115:G6115" si="5841">SUM(F6116+F6121+F6130)</f>
        <v>0</v>
      </c>
      <c r="G6115" s="31">
        <f t="shared" si="5841"/>
        <v>0</v>
      </c>
      <c r="H6115" s="31">
        <f t="shared" ref="H6115" si="5842">SUM(H6116+H6121+H6130)</f>
        <v>0</v>
      </c>
      <c r="I6115" s="34" t="s">
        <v>62</v>
      </c>
    </row>
    <row r="6116" spans="1:9">
      <c r="A6116" s="208">
        <v>31</v>
      </c>
      <c r="B6116" s="209" t="s">
        <v>44</v>
      </c>
      <c r="C6116" s="182">
        <f t="shared" ref="C6116" si="5843">SUM(C6117+C6119)</f>
        <v>0</v>
      </c>
      <c r="D6116" s="32">
        <v>0</v>
      </c>
      <c r="F6116" s="32">
        <f t="shared" ref="F6116:G6116" si="5844">SUM(F6117+F6119)</f>
        <v>0</v>
      </c>
      <c r="G6116" s="32">
        <f t="shared" si="5844"/>
        <v>0</v>
      </c>
      <c r="H6116" s="32">
        <f t="shared" ref="H6116" si="5845">SUM(H6117+H6119)</f>
        <v>0</v>
      </c>
      <c r="I6116" s="34">
        <v>2</v>
      </c>
    </row>
    <row r="6117" spans="1:9">
      <c r="A6117" s="210">
        <v>311</v>
      </c>
      <c r="B6117" s="211" t="s">
        <v>45</v>
      </c>
      <c r="C6117" s="30">
        <f t="shared" ref="C6117" si="5846">SUM(C6118)</f>
        <v>0</v>
      </c>
      <c r="D6117" s="30">
        <v>0</v>
      </c>
      <c r="F6117" s="30">
        <f t="shared" ref="F6117:H6117" si="5847">SUM(F6118)</f>
        <v>0</v>
      </c>
      <c r="G6117" s="30">
        <f t="shared" si="5847"/>
        <v>0</v>
      </c>
      <c r="H6117" s="30">
        <f t="shared" si="5847"/>
        <v>0</v>
      </c>
      <c r="I6117" s="34">
        <v>3</v>
      </c>
    </row>
    <row r="6118" spans="1:9">
      <c r="A6118" s="212">
        <v>3111</v>
      </c>
      <c r="B6118" s="216" t="s">
        <v>46</v>
      </c>
      <c r="C6118" s="29"/>
      <c r="D6118" s="175">
        <v>0</v>
      </c>
      <c r="F6118" s="175"/>
      <c r="G6118" s="175"/>
      <c r="H6118" s="175"/>
      <c r="I6118" s="34">
        <v>4</v>
      </c>
    </row>
    <row r="6119" spans="1:9">
      <c r="A6119" s="210">
        <v>313</v>
      </c>
      <c r="B6119" s="211" t="s">
        <v>48</v>
      </c>
      <c r="C6119" s="30">
        <f t="shared" ref="C6119" si="5848">SUM(C6120)</f>
        <v>0</v>
      </c>
      <c r="D6119" s="30">
        <v>0</v>
      </c>
      <c r="F6119" s="30">
        <f t="shared" ref="F6119:H6119" si="5849">SUM(F6120)</f>
        <v>0</v>
      </c>
      <c r="G6119" s="30">
        <f t="shared" si="5849"/>
        <v>0</v>
      </c>
      <c r="H6119" s="30">
        <f t="shared" si="5849"/>
        <v>0</v>
      </c>
      <c r="I6119" s="34">
        <v>3</v>
      </c>
    </row>
    <row r="6120" spans="1:9">
      <c r="A6120" s="212">
        <v>3132</v>
      </c>
      <c r="B6120" s="216" t="s">
        <v>49</v>
      </c>
      <c r="C6120" s="29"/>
      <c r="D6120" s="175">
        <v>0</v>
      </c>
      <c r="F6120" s="175"/>
      <c r="G6120" s="175"/>
      <c r="H6120" s="175"/>
      <c r="I6120" s="34">
        <v>4</v>
      </c>
    </row>
    <row r="6121" spans="1:9">
      <c r="A6121" s="208">
        <v>32</v>
      </c>
      <c r="B6121" s="209" t="s">
        <v>16</v>
      </c>
      <c r="C6121" s="182">
        <f t="shared" ref="C6121" si="5850">SUM(C6122+C6124+C6128)</f>
        <v>0</v>
      </c>
      <c r="D6121" s="32">
        <v>0</v>
      </c>
      <c r="F6121" s="32">
        <f t="shared" ref="F6121:G6121" si="5851">SUM(F6122+F6124+F6128)</f>
        <v>0</v>
      </c>
      <c r="G6121" s="32">
        <f t="shared" si="5851"/>
        <v>0</v>
      </c>
      <c r="H6121" s="32">
        <f t="shared" ref="H6121" si="5852">SUM(H6122+H6124+H6128)</f>
        <v>0</v>
      </c>
      <c r="I6121" s="34">
        <v>2</v>
      </c>
    </row>
    <row r="6122" spans="1:9">
      <c r="A6122" s="210">
        <v>322</v>
      </c>
      <c r="B6122" s="211" t="s">
        <v>42</v>
      </c>
      <c r="C6122" s="30">
        <f t="shared" ref="C6122" si="5853">SUM(C6123)</f>
        <v>0</v>
      </c>
      <c r="D6122" s="30">
        <v>0</v>
      </c>
      <c r="F6122" s="30">
        <f t="shared" ref="F6122:H6122" si="5854">SUM(F6123)</f>
        <v>0</v>
      </c>
      <c r="G6122" s="30">
        <f t="shared" si="5854"/>
        <v>0</v>
      </c>
      <c r="H6122" s="30">
        <f t="shared" si="5854"/>
        <v>0</v>
      </c>
      <c r="I6122" s="34">
        <v>3</v>
      </c>
    </row>
    <row r="6123" spans="1:9">
      <c r="A6123" s="212">
        <v>3225</v>
      </c>
      <c r="B6123" s="216" t="s">
        <v>92</v>
      </c>
      <c r="C6123" s="29"/>
      <c r="D6123" s="175">
        <v>0</v>
      </c>
      <c r="F6123" s="175"/>
      <c r="G6123" s="175"/>
      <c r="H6123" s="175"/>
      <c r="I6123" s="34">
        <v>4</v>
      </c>
    </row>
    <row r="6124" spans="1:9">
      <c r="A6124" s="210">
        <v>323</v>
      </c>
      <c r="B6124" s="211" t="s">
        <v>17</v>
      </c>
      <c r="C6124" s="30">
        <f t="shared" ref="C6124" si="5855">SUM(C6125:C6127)</f>
        <v>0</v>
      </c>
      <c r="D6124" s="30">
        <v>0</v>
      </c>
      <c r="F6124" s="30">
        <f t="shared" ref="F6124:G6124" si="5856">SUM(F6125:F6127)</f>
        <v>0</v>
      </c>
      <c r="G6124" s="30">
        <f t="shared" si="5856"/>
        <v>0</v>
      </c>
      <c r="H6124" s="30">
        <f t="shared" ref="H6124" si="5857">SUM(H6125:H6127)</f>
        <v>0</v>
      </c>
      <c r="I6124" s="34">
        <v>3</v>
      </c>
    </row>
    <row r="6125" spans="1:9">
      <c r="A6125" s="212">
        <v>3233</v>
      </c>
      <c r="B6125" s="216" t="s">
        <v>19</v>
      </c>
      <c r="C6125" s="29"/>
      <c r="D6125" s="175">
        <v>0</v>
      </c>
      <c r="F6125" s="175"/>
      <c r="G6125" s="175"/>
      <c r="H6125" s="175"/>
      <c r="I6125" s="34">
        <v>4</v>
      </c>
    </row>
    <row r="6126" spans="1:9">
      <c r="A6126" s="212">
        <v>3237</v>
      </c>
      <c r="B6126" s="216" t="s">
        <v>20</v>
      </c>
      <c r="C6126" s="29"/>
      <c r="D6126" s="175">
        <v>0</v>
      </c>
      <c r="F6126" s="175"/>
      <c r="G6126" s="175"/>
      <c r="H6126" s="175"/>
      <c r="I6126" s="34">
        <v>4</v>
      </c>
    </row>
    <row r="6127" spans="1:9">
      <c r="A6127" s="212">
        <v>3239</v>
      </c>
      <c r="B6127" s="216" t="s">
        <v>21</v>
      </c>
      <c r="C6127" s="29"/>
      <c r="D6127" s="175">
        <v>0</v>
      </c>
      <c r="F6127" s="175"/>
      <c r="G6127" s="175"/>
      <c r="H6127" s="175"/>
      <c r="I6127" s="34">
        <v>4</v>
      </c>
    </row>
    <row r="6128" spans="1:9">
      <c r="A6128" s="210">
        <v>329</v>
      </c>
      <c r="B6128" s="211" t="s">
        <v>23</v>
      </c>
      <c r="C6128" s="30">
        <f t="shared" ref="C6128" si="5858">SUM(C6129)</f>
        <v>0</v>
      </c>
      <c r="D6128" s="30">
        <v>0</v>
      </c>
      <c r="F6128" s="30">
        <f t="shared" ref="F6128:H6128" si="5859">SUM(F6129)</f>
        <v>0</v>
      </c>
      <c r="G6128" s="30">
        <f t="shared" si="5859"/>
        <v>0</v>
      </c>
      <c r="H6128" s="30">
        <f t="shared" si="5859"/>
        <v>0</v>
      </c>
      <c r="I6128" s="34">
        <v>3</v>
      </c>
    </row>
    <row r="6129" spans="1:9">
      <c r="A6129" s="212">
        <v>3293</v>
      </c>
      <c r="B6129" s="216" t="s">
        <v>29</v>
      </c>
      <c r="C6129" s="29"/>
      <c r="D6129" s="175">
        <v>0</v>
      </c>
      <c r="F6129" s="175"/>
      <c r="G6129" s="175"/>
      <c r="H6129" s="175"/>
      <c r="I6129" s="34">
        <v>4</v>
      </c>
    </row>
    <row r="6130" spans="1:9" ht="28.5">
      <c r="A6130" s="208">
        <v>42</v>
      </c>
      <c r="B6130" s="209" t="s">
        <v>30</v>
      </c>
      <c r="C6130" s="182">
        <f t="shared" ref="C6130" si="5860">SUM(C6131)</f>
        <v>0</v>
      </c>
      <c r="D6130" s="32">
        <v>0</v>
      </c>
      <c r="F6130" s="32">
        <f t="shared" ref="F6130:H6130" si="5861">SUM(F6131)</f>
        <v>0</v>
      </c>
      <c r="G6130" s="32">
        <f t="shared" si="5861"/>
        <v>0</v>
      </c>
      <c r="H6130" s="32">
        <f t="shared" si="5861"/>
        <v>0</v>
      </c>
      <c r="I6130" s="34">
        <v>2</v>
      </c>
    </row>
    <row r="6131" spans="1:9">
      <c r="A6131" s="210">
        <v>422</v>
      </c>
      <c r="B6131" s="211" t="s">
        <v>57</v>
      </c>
      <c r="C6131" s="30">
        <f t="shared" ref="C6131" si="5862">SUM(C6132:C6134)</f>
        <v>0</v>
      </c>
      <c r="D6131" s="30">
        <v>0</v>
      </c>
      <c r="F6131" s="30">
        <f t="shared" ref="F6131:G6131" si="5863">SUM(F6132:F6134)</f>
        <v>0</v>
      </c>
      <c r="G6131" s="30">
        <f t="shared" si="5863"/>
        <v>0</v>
      </c>
      <c r="H6131" s="30">
        <f t="shared" ref="H6131" si="5864">SUM(H6132:H6134)</f>
        <v>0</v>
      </c>
      <c r="I6131" s="34">
        <v>3</v>
      </c>
    </row>
    <row r="6132" spans="1:9">
      <c r="A6132" s="212">
        <v>4221</v>
      </c>
      <c r="B6132" s="216" t="s">
        <v>65</v>
      </c>
      <c r="C6132" s="29"/>
      <c r="D6132" s="175">
        <v>0</v>
      </c>
      <c r="F6132" s="175"/>
      <c r="G6132" s="175"/>
      <c r="H6132" s="175"/>
      <c r="I6132" s="34">
        <v>4</v>
      </c>
    </row>
    <row r="6133" spans="1:9">
      <c r="A6133" s="212">
        <v>4223</v>
      </c>
      <c r="B6133" s="216" t="s">
        <v>86</v>
      </c>
      <c r="C6133" s="29"/>
      <c r="D6133" s="175">
        <v>0</v>
      </c>
      <c r="F6133" s="175"/>
      <c r="G6133" s="175"/>
      <c r="H6133" s="175"/>
      <c r="I6133" s="34">
        <v>4</v>
      </c>
    </row>
    <row r="6134" spans="1:9">
      <c r="A6134" s="212">
        <v>4224</v>
      </c>
      <c r="B6134" s="216" t="s">
        <v>58</v>
      </c>
      <c r="C6134" s="29"/>
      <c r="D6134" s="175">
        <v>0</v>
      </c>
      <c r="F6134" s="175"/>
      <c r="G6134" s="175"/>
      <c r="H6134" s="175"/>
      <c r="I6134" s="34">
        <v>4</v>
      </c>
    </row>
    <row r="6135" spans="1:9">
      <c r="A6135" s="206">
        <v>563</v>
      </c>
      <c r="B6135" s="207" t="s">
        <v>326</v>
      </c>
      <c r="C6135" s="31">
        <f t="shared" ref="C6135" si="5865">SUM(C6136+C6141+C6150)</f>
        <v>0</v>
      </c>
      <c r="D6135" s="31">
        <v>0</v>
      </c>
      <c r="F6135" s="31">
        <f t="shared" ref="F6135:G6135" si="5866">SUM(F6136+F6141+F6150)</f>
        <v>0</v>
      </c>
      <c r="G6135" s="31">
        <f t="shared" si="5866"/>
        <v>0</v>
      </c>
      <c r="H6135" s="31">
        <f t="shared" ref="H6135" si="5867">SUM(H6136+H6141+H6150)</f>
        <v>0</v>
      </c>
      <c r="I6135" s="34" t="s">
        <v>104</v>
      </c>
    </row>
    <row r="6136" spans="1:9">
      <c r="A6136" s="208">
        <v>31</v>
      </c>
      <c r="B6136" s="209" t="s">
        <v>44</v>
      </c>
      <c r="C6136" s="182">
        <f t="shared" ref="C6136" si="5868">SUM(C6137+C6139)</f>
        <v>0</v>
      </c>
      <c r="D6136" s="32">
        <v>0</v>
      </c>
      <c r="F6136" s="32">
        <f t="shared" ref="F6136:G6136" si="5869">SUM(F6137+F6139)</f>
        <v>0</v>
      </c>
      <c r="G6136" s="32">
        <f t="shared" si="5869"/>
        <v>0</v>
      </c>
      <c r="H6136" s="32">
        <f t="shared" ref="H6136" si="5870">SUM(H6137+H6139)</f>
        <v>0</v>
      </c>
      <c r="I6136" s="34">
        <v>2</v>
      </c>
    </row>
    <row r="6137" spans="1:9">
      <c r="A6137" s="210">
        <v>311</v>
      </c>
      <c r="B6137" s="211" t="s">
        <v>45</v>
      </c>
      <c r="C6137" s="30">
        <f t="shared" ref="C6137" si="5871">SUM(C6138)</f>
        <v>0</v>
      </c>
      <c r="D6137" s="30">
        <v>0</v>
      </c>
      <c r="F6137" s="30">
        <f t="shared" ref="F6137:H6137" si="5872">SUM(F6138)</f>
        <v>0</v>
      </c>
      <c r="G6137" s="30">
        <f t="shared" si="5872"/>
        <v>0</v>
      </c>
      <c r="H6137" s="30">
        <f t="shared" si="5872"/>
        <v>0</v>
      </c>
      <c r="I6137" s="34">
        <v>3</v>
      </c>
    </row>
    <row r="6138" spans="1:9">
      <c r="A6138" s="212">
        <v>3111</v>
      </c>
      <c r="B6138" s="216" t="s">
        <v>46</v>
      </c>
      <c r="C6138" s="29"/>
      <c r="D6138" s="175">
        <v>0</v>
      </c>
      <c r="F6138" s="175"/>
      <c r="G6138" s="175"/>
      <c r="H6138" s="175"/>
      <c r="I6138" s="34">
        <v>4</v>
      </c>
    </row>
    <row r="6139" spans="1:9">
      <c r="A6139" s="210">
        <v>313</v>
      </c>
      <c r="B6139" s="211" t="s">
        <v>48</v>
      </c>
      <c r="C6139" s="30">
        <f t="shared" ref="C6139" si="5873">SUM(C6140)</f>
        <v>0</v>
      </c>
      <c r="D6139" s="30">
        <v>0</v>
      </c>
      <c r="F6139" s="30">
        <f t="shared" ref="F6139:H6139" si="5874">SUM(F6140)</f>
        <v>0</v>
      </c>
      <c r="G6139" s="30">
        <f t="shared" si="5874"/>
        <v>0</v>
      </c>
      <c r="H6139" s="30">
        <f t="shared" si="5874"/>
        <v>0</v>
      </c>
      <c r="I6139" s="34">
        <v>3</v>
      </c>
    </row>
    <row r="6140" spans="1:9">
      <c r="A6140" s="212">
        <v>3132</v>
      </c>
      <c r="B6140" s="216" t="s">
        <v>49</v>
      </c>
      <c r="C6140" s="29"/>
      <c r="D6140" s="175">
        <v>0</v>
      </c>
      <c r="F6140" s="175"/>
      <c r="G6140" s="175"/>
      <c r="H6140" s="175"/>
      <c r="I6140" s="34">
        <v>4</v>
      </c>
    </row>
    <row r="6141" spans="1:9">
      <c r="A6141" s="208">
        <v>32</v>
      </c>
      <c r="B6141" s="209" t="s">
        <v>16</v>
      </c>
      <c r="C6141" s="182">
        <f t="shared" ref="C6141" si="5875">SUM(C6142+C6144+C6148)</f>
        <v>0</v>
      </c>
      <c r="D6141" s="32">
        <v>0</v>
      </c>
      <c r="F6141" s="32">
        <f t="shared" ref="F6141:G6141" si="5876">SUM(F6142+F6144+F6148)</f>
        <v>0</v>
      </c>
      <c r="G6141" s="32">
        <f t="shared" si="5876"/>
        <v>0</v>
      </c>
      <c r="H6141" s="32">
        <f t="shared" ref="H6141" si="5877">SUM(H6142+H6144+H6148)</f>
        <v>0</v>
      </c>
      <c r="I6141" s="34">
        <v>2</v>
      </c>
    </row>
    <row r="6142" spans="1:9">
      <c r="A6142" s="210">
        <v>322</v>
      </c>
      <c r="B6142" s="211" t="s">
        <v>42</v>
      </c>
      <c r="C6142" s="30">
        <f t="shared" ref="C6142" si="5878">SUM(C6143)</f>
        <v>0</v>
      </c>
      <c r="D6142" s="30">
        <v>0</v>
      </c>
      <c r="F6142" s="30">
        <f t="shared" ref="F6142:H6142" si="5879">SUM(F6143)</f>
        <v>0</v>
      </c>
      <c r="G6142" s="30">
        <f t="shared" si="5879"/>
        <v>0</v>
      </c>
      <c r="H6142" s="30">
        <f t="shared" si="5879"/>
        <v>0</v>
      </c>
      <c r="I6142" s="34">
        <v>3</v>
      </c>
    </row>
    <row r="6143" spans="1:9">
      <c r="A6143" s="212">
        <v>3225</v>
      </c>
      <c r="B6143" s="216" t="s">
        <v>92</v>
      </c>
      <c r="C6143" s="29"/>
      <c r="D6143" s="175">
        <v>0</v>
      </c>
      <c r="F6143" s="175"/>
      <c r="G6143" s="175"/>
      <c r="H6143" s="175"/>
      <c r="I6143" s="34">
        <v>4</v>
      </c>
    </row>
    <row r="6144" spans="1:9">
      <c r="A6144" s="210">
        <v>323</v>
      </c>
      <c r="B6144" s="211" t="s">
        <v>17</v>
      </c>
      <c r="C6144" s="30">
        <f t="shared" ref="C6144" si="5880">SUM(C6145:C6147)</f>
        <v>0</v>
      </c>
      <c r="D6144" s="30">
        <v>0</v>
      </c>
      <c r="F6144" s="30">
        <f t="shared" ref="F6144:G6144" si="5881">SUM(F6145:F6147)</f>
        <v>0</v>
      </c>
      <c r="G6144" s="30">
        <f t="shared" si="5881"/>
        <v>0</v>
      </c>
      <c r="H6144" s="30">
        <f t="shared" ref="H6144" si="5882">SUM(H6145:H6147)</f>
        <v>0</v>
      </c>
      <c r="I6144" s="34">
        <v>3</v>
      </c>
    </row>
    <row r="6145" spans="1:9">
      <c r="A6145" s="212">
        <v>3233</v>
      </c>
      <c r="B6145" s="216" t="s">
        <v>19</v>
      </c>
      <c r="C6145" s="29"/>
      <c r="D6145" s="175">
        <v>0</v>
      </c>
      <c r="F6145" s="175"/>
      <c r="G6145" s="175"/>
      <c r="H6145" s="175"/>
      <c r="I6145" s="34">
        <v>4</v>
      </c>
    </row>
    <row r="6146" spans="1:9">
      <c r="A6146" s="212">
        <v>3237</v>
      </c>
      <c r="B6146" s="216" t="s">
        <v>20</v>
      </c>
      <c r="C6146" s="29"/>
      <c r="D6146" s="175">
        <v>0</v>
      </c>
      <c r="F6146" s="175"/>
      <c r="G6146" s="175"/>
      <c r="H6146" s="175"/>
      <c r="I6146" s="34">
        <v>4</v>
      </c>
    </row>
    <row r="6147" spans="1:9">
      <c r="A6147" s="212">
        <v>3239</v>
      </c>
      <c r="B6147" s="216" t="s">
        <v>21</v>
      </c>
      <c r="C6147" s="29"/>
      <c r="D6147" s="175">
        <v>0</v>
      </c>
      <c r="F6147" s="175"/>
      <c r="G6147" s="175"/>
      <c r="H6147" s="175"/>
      <c r="I6147" s="34">
        <v>4</v>
      </c>
    </row>
    <row r="6148" spans="1:9">
      <c r="A6148" s="210">
        <v>329</v>
      </c>
      <c r="B6148" s="211" t="s">
        <v>23</v>
      </c>
      <c r="C6148" s="30">
        <f t="shared" ref="C6148" si="5883">SUM(C6149)</f>
        <v>0</v>
      </c>
      <c r="D6148" s="30">
        <v>0</v>
      </c>
      <c r="F6148" s="30">
        <f t="shared" ref="F6148:H6148" si="5884">SUM(F6149)</f>
        <v>0</v>
      </c>
      <c r="G6148" s="30">
        <f t="shared" si="5884"/>
        <v>0</v>
      </c>
      <c r="H6148" s="30">
        <f t="shared" si="5884"/>
        <v>0</v>
      </c>
      <c r="I6148" s="34">
        <v>3</v>
      </c>
    </row>
    <row r="6149" spans="1:9">
      <c r="A6149" s="212">
        <v>3293</v>
      </c>
      <c r="B6149" s="216" t="s">
        <v>29</v>
      </c>
      <c r="C6149" s="29"/>
      <c r="D6149" s="175">
        <v>0</v>
      </c>
      <c r="F6149" s="175"/>
      <c r="G6149" s="175"/>
      <c r="H6149" s="175"/>
      <c r="I6149" s="34">
        <v>4</v>
      </c>
    </row>
    <row r="6150" spans="1:9" ht="28.5">
      <c r="A6150" s="208">
        <v>42</v>
      </c>
      <c r="B6150" s="209" t="s">
        <v>30</v>
      </c>
      <c r="C6150" s="182">
        <f t="shared" ref="C6150" si="5885">SUM(C6151)</f>
        <v>0</v>
      </c>
      <c r="D6150" s="32">
        <v>0</v>
      </c>
      <c r="F6150" s="32">
        <f t="shared" ref="F6150:H6150" si="5886">SUM(F6151)</f>
        <v>0</v>
      </c>
      <c r="G6150" s="32">
        <f t="shared" si="5886"/>
        <v>0</v>
      </c>
      <c r="H6150" s="32">
        <f t="shared" si="5886"/>
        <v>0</v>
      </c>
      <c r="I6150" s="34">
        <v>2</v>
      </c>
    </row>
    <row r="6151" spans="1:9">
      <c r="A6151" s="210">
        <v>422</v>
      </c>
      <c r="B6151" s="211" t="s">
        <v>57</v>
      </c>
      <c r="C6151" s="30">
        <f t="shared" ref="C6151" si="5887">SUM(C6152:C6154)</f>
        <v>0</v>
      </c>
      <c r="D6151" s="30">
        <v>0</v>
      </c>
      <c r="F6151" s="30">
        <f t="shared" ref="F6151:G6151" si="5888">SUM(F6152:F6154)</f>
        <v>0</v>
      </c>
      <c r="G6151" s="30">
        <f t="shared" si="5888"/>
        <v>0</v>
      </c>
      <c r="H6151" s="30">
        <f t="shared" ref="H6151" si="5889">SUM(H6152:H6154)</f>
        <v>0</v>
      </c>
      <c r="I6151" s="34">
        <v>3</v>
      </c>
    </row>
    <row r="6152" spans="1:9">
      <c r="A6152" s="212">
        <v>4221</v>
      </c>
      <c r="B6152" s="216" t="s">
        <v>65</v>
      </c>
      <c r="C6152" s="29"/>
      <c r="D6152" s="175">
        <v>0</v>
      </c>
      <c r="F6152" s="175"/>
      <c r="G6152" s="175"/>
      <c r="H6152" s="175"/>
      <c r="I6152" s="34">
        <v>4</v>
      </c>
    </row>
    <row r="6153" spans="1:9">
      <c r="A6153" s="212">
        <v>4223</v>
      </c>
      <c r="B6153" s="216" t="s">
        <v>86</v>
      </c>
      <c r="C6153" s="29"/>
      <c r="D6153" s="175">
        <v>0</v>
      </c>
      <c r="F6153" s="175"/>
      <c r="G6153" s="175"/>
      <c r="H6153" s="175"/>
      <c r="I6153" s="34">
        <v>4</v>
      </c>
    </row>
    <row r="6154" spans="1:9">
      <c r="A6154" s="212">
        <v>4224</v>
      </c>
      <c r="B6154" s="216" t="s">
        <v>58</v>
      </c>
      <c r="C6154" s="29"/>
      <c r="D6154" s="175">
        <v>0</v>
      </c>
      <c r="F6154" s="175"/>
      <c r="G6154" s="175"/>
      <c r="H6154" s="175"/>
      <c r="I6154" s="34">
        <v>4</v>
      </c>
    </row>
    <row r="6155" spans="1:9" ht="28.5">
      <c r="A6155" s="200">
        <v>3605</v>
      </c>
      <c r="B6155" s="201" t="s">
        <v>125</v>
      </c>
      <c r="C6155" s="202">
        <f t="shared" ref="C6155" si="5890">C6156</f>
        <v>12222011</v>
      </c>
      <c r="D6155" s="202">
        <v>12965463</v>
      </c>
      <c r="F6155" s="202">
        <f t="shared" ref="F6155:G6155" si="5891">F6156+F6332</f>
        <v>0</v>
      </c>
      <c r="G6155" s="202">
        <f t="shared" si="5891"/>
        <v>0</v>
      </c>
      <c r="H6155" s="202">
        <f t="shared" ref="H6155" si="5892">H6156+H6332</f>
        <v>0</v>
      </c>
      <c r="I6155" s="34" t="s">
        <v>7</v>
      </c>
    </row>
    <row r="6156" spans="1:9" ht="28.5">
      <c r="A6156" s="203" t="s">
        <v>476</v>
      </c>
      <c r="B6156" s="204" t="s">
        <v>137</v>
      </c>
      <c r="C6156" s="205">
        <f>SUM(C6161+C6220+C6271+C6291+C6157)</f>
        <v>12222011</v>
      </c>
      <c r="D6156" s="205">
        <v>12914111</v>
      </c>
      <c r="F6156" s="205">
        <f>SUM(F6161+F6220+F6271+F6291+F6157)</f>
        <v>0</v>
      </c>
      <c r="G6156" s="205">
        <f>SUM(G6161+G6220+G6271+G6291+G6157)</f>
        <v>0</v>
      </c>
      <c r="H6156" s="205">
        <f>SUM(H6161+H6220+H6271+H6291+H6157)</f>
        <v>0</v>
      </c>
      <c r="I6156" s="34" t="s">
        <v>8</v>
      </c>
    </row>
    <row r="6157" spans="1:9">
      <c r="A6157" s="206">
        <v>11</v>
      </c>
      <c r="B6157" s="207" t="s">
        <v>14</v>
      </c>
      <c r="C6157" s="31">
        <f t="shared" ref="C6157:C6159" si="5893">C6158</f>
        <v>0</v>
      </c>
      <c r="D6157" s="31">
        <v>0</v>
      </c>
      <c r="F6157" s="31">
        <f t="shared" ref="F6157:H6159" si="5894">F6158</f>
        <v>0</v>
      </c>
      <c r="G6157" s="31">
        <f t="shared" si="5894"/>
        <v>0</v>
      </c>
      <c r="H6157" s="31">
        <f t="shared" si="5894"/>
        <v>0</v>
      </c>
      <c r="I6157" s="34" t="s">
        <v>15</v>
      </c>
    </row>
    <row r="6158" spans="1:9">
      <c r="A6158" s="208">
        <v>32</v>
      </c>
      <c r="B6158" s="209" t="s">
        <v>16</v>
      </c>
      <c r="C6158" s="182">
        <f t="shared" si="5893"/>
        <v>0</v>
      </c>
      <c r="D6158" s="32">
        <v>0</v>
      </c>
      <c r="F6158" s="32">
        <f t="shared" si="5894"/>
        <v>0</v>
      </c>
      <c r="G6158" s="32">
        <f t="shared" si="5894"/>
        <v>0</v>
      </c>
      <c r="H6158" s="32">
        <f t="shared" si="5894"/>
        <v>0</v>
      </c>
      <c r="I6158" s="34">
        <v>2</v>
      </c>
    </row>
    <row r="6159" spans="1:9">
      <c r="A6159" s="210">
        <v>322</v>
      </c>
      <c r="B6159" s="211" t="s">
        <v>42</v>
      </c>
      <c r="C6159" s="30">
        <f t="shared" si="5893"/>
        <v>0</v>
      </c>
      <c r="D6159" s="30">
        <v>0</v>
      </c>
      <c r="F6159" s="30">
        <f t="shared" si="5894"/>
        <v>0</v>
      </c>
      <c r="G6159" s="30">
        <f t="shared" si="5894"/>
        <v>0</v>
      </c>
      <c r="H6159" s="30">
        <f t="shared" si="5894"/>
        <v>0</v>
      </c>
      <c r="I6159" s="34">
        <v>3</v>
      </c>
    </row>
    <row r="6160" spans="1:9">
      <c r="A6160" s="212">
        <v>3222</v>
      </c>
      <c r="B6160" s="216" t="s">
        <v>91</v>
      </c>
      <c r="C6160" s="29"/>
      <c r="D6160" s="175">
        <v>0</v>
      </c>
      <c r="F6160" s="175"/>
      <c r="G6160" s="175"/>
      <c r="H6160" s="175"/>
      <c r="I6160" s="34">
        <v>4</v>
      </c>
    </row>
    <row r="6161" spans="1:9">
      <c r="A6161" s="206">
        <v>31</v>
      </c>
      <c r="B6161" s="207" t="s">
        <v>63</v>
      </c>
      <c r="C6161" s="31">
        <f>SUM(C6162+C6169+C6196+C6200+C6206+C6203)</f>
        <v>180000</v>
      </c>
      <c r="D6161" s="31">
        <v>180000</v>
      </c>
      <c r="F6161" s="31">
        <f>SUM(F6162+F6169+F6196+F6200+F6206+F6203)</f>
        <v>0</v>
      </c>
      <c r="G6161" s="31">
        <f>SUM(G6162+G6169+G6196+G6200+G6206+G6203)</f>
        <v>0</v>
      </c>
      <c r="H6161" s="31">
        <f>SUM(H6162+H6169+H6196+H6200+H6206+H6203)</f>
        <v>0</v>
      </c>
      <c r="I6161" s="34" t="s">
        <v>64</v>
      </c>
    </row>
    <row r="6162" spans="1:9">
      <c r="A6162" s="208">
        <v>31</v>
      </c>
      <c r="B6162" s="209" t="s">
        <v>44</v>
      </c>
      <c r="C6162" s="182">
        <f t="shared" ref="C6162" si="5895">SUM(C6163+C6165+C6167)</f>
        <v>0</v>
      </c>
      <c r="D6162" s="32">
        <v>0</v>
      </c>
      <c r="F6162" s="32">
        <f t="shared" ref="F6162:G6162" si="5896">SUM(F6163+F6165+F6167)</f>
        <v>0</v>
      </c>
      <c r="G6162" s="32">
        <f t="shared" si="5896"/>
        <v>0</v>
      </c>
      <c r="H6162" s="32">
        <f t="shared" ref="H6162" si="5897">SUM(H6163+H6165+H6167)</f>
        <v>0</v>
      </c>
      <c r="I6162" s="34">
        <v>2</v>
      </c>
    </row>
    <row r="6163" spans="1:9">
      <c r="A6163" s="210">
        <v>311</v>
      </c>
      <c r="B6163" s="211" t="s">
        <v>45</v>
      </c>
      <c r="C6163" s="30">
        <f t="shared" ref="C6163" si="5898">SUM(C6164)</f>
        <v>0</v>
      </c>
      <c r="D6163" s="30">
        <v>0</v>
      </c>
      <c r="F6163" s="30">
        <f t="shared" ref="F6163:H6163" si="5899">SUM(F6164)</f>
        <v>0</v>
      </c>
      <c r="G6163" s="30">
        <f t="shared" si="5899"/>
        <v>0</v>
      </c>
      <c r="H6163" s="30">
        <f t="shared" si="5899"/>
        <v>0</v>
      </c>
      <c r="I6163" s="34">
        <v>3</v>
      </c>
    </row>
    <row r="6164" spans="1:9">
      <c r="A6164" s="212">
        <v>3111</v>
      </c>
      <c r="B6164" s="216" t="s">
        <v>46</v>
      </c>
      <c r="C6164" s="29"/>
      <c r="D6164" s="175">
        <v>0</v>
      </c>
      <c r="F6164" s="175"/>
      <c r="G6164" s="175"/>
      <c r="H6164" s="175"/>
      <c r="I6164" s="34">
        <v>4</v>
      </c>
    </row>
    <row r="6165" spans="1:9">
      <c r="A6165" s="210">
        <v>312</v>
      </c>
      <c r="B6165" s="211" t="s">
        <v>67</v>
      </c>
      <c r="C6165" s="30">
        <f t="shared" ref="C6165" si="5900">SUM(C6166)</f>
        <v>0</v>
      </c>
      <c r="D6165" s="30">
        <v>0</v>
      </c>
      <c r="F6165" s="30">
        <f t="shared" ref="F6165:H6165" si="5901">SUM(F6166)</f>
        <v>0</v>
      </c>
      <c r="G6165" s="30">
        <f t="shared" si="5901"/>
        <v>0</v>
      </c>
      <c r="H6165" s="30">
        <f t="shared" si="5901"/>
        <v>0</v>
      </c>
      <c r="I6165" s="34">
        <v>3</v>
      </c>
    </row>
    <row r="6166" spans="1:9">
      <c r="A6166" s="212">
        <v>3121</v>
      </c>
      <c r="B6166" s="216" t="s">
        <v>67</v>
      </c>
      <c r="C6166" s="29"/>
      <c r="D6166" s="175">
        <v>0</v>
      </c>
      <c r="F6166" s="175"/>
      <c r="G6166" s="175"/>
      <c r="H6166" s="175"/>
      <c r="I6166" s="34">
        <v>4</v>
      </c>
    </row>
    <row r="6167" spans="1:9">
      <c r="A6167" s="210">
        <v>313</v>
      </c>
      <c r="B6167" s="211" t="s">
        <v>48</v>
      </c>
      <c r="C6167" s="30">
        <f t="shared" ref="C6167" si="5902">SUM(C6168:C6168)</f>
        <v>0</v>
      </c>
      <c r="D6167" s="30">
        <v>0</v>
      </c>
      <c r="F6167" s="30">
        <f t="shared" ref="F6167:H6167" si="5903">SUM(F6168:F6168)</f>
        <v>0</v>
      </c>
      <c r="G6167" s="30">
        <f t="shared" si="5903"/>
        <v>0</v>
      </c>
      <c r="H6167" s="30">
        <f t="shared" si="5903"/>
        <v>0</v>
      </c>
      <c r="I6167" s="34">
        <v>3</v>
      </c>
    </row>
    <row r="6168" spans="1:9">
      <c r="A6168" s="212">
        <v>3132</v>
      </c>
      <c r="B6168" s="216" t="s">
        <v>49</v>
      </c>
      <c r="C6168" s="29"/>
      <c r="D6168" s="175">
        <v>0</v>
      </c>
      <c r="F6168" s="175"/>
      <c r="G6168" s="175"/>
      <c r="H6168" s="175"/>
      <c r="I6168" s="34">
        <v>4</v>
      </c>
    </row>
    <row r="6169" spans="1:9">
      <c r="A6169" s="208">
        <v>32</v>
      </c>
      <c r="B6169" s="209" t="s">
        <v>16</v>
      </c>
      <c r="C6169" s="182">
        <f t="shared" ref="C6169" si="5904">SUM(C6170+C6173+C6178+C6187+C6189)</f>
        <v>180000</v>
      </c>
      <c r="D6169" s="32">
        <v>30000</v>
      </c>
      <c r="F6169" s="32">
        <f t="shared" ref="F6169:G6169" si="5905">SUM(F6170+F6173+F6178+F6187+F6189)</f>
        <v>0</v>
      </c>
      <c r="G6169" s="32">
        <f t="shared" si="5905"/>
        <v>0</v>
      </c>
      <c r="H6169" s="32">
        <f t="shared" ref="H6169" si="5906">SUM(H6170+H6173+H6178+H6187+H6189)</f>
        <v>0</v>
      </c>
      <c r="I6169" s="34">
        <v>2</v>
      </c>
    </row>
    <row r="6170" spans="1:9">
      <c r="A6170" s="210">
        <v>321</v>
      </c>
      <c r="B6170" s="211" t="s">
        <v>27</v>
      </c>
      <c r="C6170" s="30">
        <f t="shared" ref="C6170" si="5907">SUM(C6171:C6172)</f>
        <v>0</v>
      </c>
      <c r="D6170" s="30">
        <v>0</v>
      </c>
      <c r="F6170" s="30">
        <f t="shared" ref="F6170:G6170" si="5908">SUM(F6171:F6172)</f>
        <v>0</v>
      </c>
      <c r="G6170" s="30">
        <f t="shared" si="5908"/>
        <v>0</v>
      </c>
      <c r="H6170" s="30">
        <f t="shared" ref="H6170" si="5909">SUM(H6171:H6172)</f>
        <v>0</v>
      </c>
      <c r="I6170" s="34">
        <v>3</v>
      </c>
    </row>
    <row r="6171" spans="1:9">
      <c r="A6171" s="212">
        <v>3211</v>
      </c>
      <c r="B6171" s="216" t="s">
        <v>28</v>
      </c>
      <c r="C6171" s="29"/>
      <c r="D6171" s="175">
        <v>0</v>
      </c>
      <c r="F6171" s="175"/>
      <c r="G6171" s="175"/>
      <c r="H6171" s="175"/>
      <c r="I6171" s="34">
        <v>4</v>
      </c>
    </row>
    <row r="6172" spans="1:9">
      <c r="A6172" s="212">
        <v>3213</v>
      </c>
      <c r="B6172" s="216" t="s">
        <v>54</v>
      </c>
      <c r="C6172" s="29"/>
      <c r="D6172" s="175">
        <v>0</v>
      </c>
      <c r="F6172" s="175"/>
      <c r="G6172" s="175"/>
      <c r="H6172" s="175"/>
      <c r="I6172" s="34">
        <v>4</v>
      </c>
    </row>
    <row r="6173" spans="1:9">
      <c r="A6173" s="210">
        <v>322</v>
      </c>
      <c r="B6173" s="211" t="s">
        <v>42</v>
      </c>
      <c r="C6173" s="30">
        <f t="shared" ref="C6173" si="5910">SUM(C6174:C6177)</f>
        <v>180000</v>
      </c>
      <c r="D6173" s="30">
        <v>30000</v>
      </c>
      <c r="F6173" s="30">
        <f t="shared" ref="F6173:G6173" si="5911">SUM(F6174:F6177)</f>
        <v>0</v>
      </c>
      <c r="G6173" s="30">
        <f t="shared" si="5911"/>
        <v>0</v>
      </c>
      <c r="H6173" s="30">
        <f t="shared" ref="H6173" si="5912">SUM(H6174:H6177)</f>
        <v>0</v>
      </c>
      <c r="I6173" s="34">
        <v>3</v>
      </c>
    </row>
    <row r="6174" spans="1:9">
      <c r="A6174" s="212">
        <v>3221</v>
      </c>
      <c r="B6174" s="216" t="s">
        <v>43</v>
      </c>
      <c r="C6174" s="29"/>
      <c r="D6174" s="175">
        <v>0</v>
      </c>
      <c r="F6174" s="175"/>
      <c r="G6174" s="175"/>
      <c r="H6174" s="175"/>
      <c r="I6174" s="34">
        <v>4</v>
      </c>
    </row>
    <row r="6175" spans="1:9">
      <c r="A6175" s="212">
        <v>3222</v>
      </c>
      <c r="B6175" s="216" t="s">
        <v>91</v>
      </c>
      <c r="C6175" s="29">
        <v>180000</v>
      </c>
      <c r="D6175" s="175">
        <v>30000</v>
      </c>
      <c r="F6175" s="175"/>
      <c r="G6175" s="175"/>
      <c r="H6175" s="175"/>
      <c r="I6175" s="34">
        <v>4</v>
      </c>
    </row>
    <row r="6176" spans="1:9">
      <c r="A6176" s="212">
        <v>3223</v>
      </c>
      <c r="B6176" s="216" t="s">
        <v>109</v>
      </c>
      <c r="C6176" s="29"/>
      <c r="D6176" s="175">
        <v>0</v>
      </c>
      <c r="F6176" s="175"/>
      <c r="G6176" s="175"/>
      <c r="H6176" s="175"/>
      <c r="I6176" s="34">
        <v>4</v>
      </c>
    </row>
    <row r="6177" spans="1:9">
      <c r="A6177" s="212">
        <v>3225</v>
      </c>
      <c r="B6177" s="216" t="s">
        <v>92</v>
      </c>
      <c r="C6177" s="29"/>
      <c r="D6177" s="175">
        <v>0</v>
      </c>
      <c r="F6177" s="175"/>
      <c r="G6177" s="175"/>
      <c r="H6177" s="175"/>
      <c r="I6177" s="34">
        <v>4</v>
      </c>
    </row>
    <row r="6178" spans="1:9">
      <c r="A6178" s="210">
        <v>323</v>
      </c>
      <c r="B6178" s="211" t="s">
        <v>17</v>
      </c>
      <c r="C6178" s="30">
        <f t="shared" ref="C6178" si="5913">SUM(C6179:C6186)</f>
        <v>0</v>
      </c>
      <c r="D6178" s="30">
        <v>0</v>
      </c>
      <c r="F6178" s="30">
        <f t="shared" ref="F6178:G6178" si="5914">SUM(F6179:F6186)</f>
        <v>0</v>
      </c>
      <c r="G6178" s="30">
        <f t="shared" si="5914"/>
        <v>0</v>
      </c>
      <c r="H6178" s="30">
        <f t="shared" ref="H6178" si="5915">SUM(H6179:H6186)</f>
        <v>0</v>
      </c>
      <c r="I6178" s="34">
        <v>3</v>
      </c>
    </row>
    <row r="6179" spans="1:9">
      <c r="A6179" s="212">
        <v>3231</v>
      </c>
      <c r="B6179" s="216" t="s">
        <v>18</v>
      </c>
      <c r="C6179" s="29"/>
      <c r="D6179" s="175">
        <v>0</v>
      </c>
      <c r="F6179" s="175"/>
      <c r="G6179" s="175"/>
      <c r="H6179" s="175"/>
      <c r="I6179" s="34">
        <v>4</v>
      </c>
    </row>
    <row r="6180" spans="1:9">
      <c r="A6180" s="212">
        <v>3232</v>
      </c>
      <c r="B6180" s="216" t="s">
        <v>105</v>
      </c>
      <c r="C6180" s="29"/>
      <c r="D6180" s="175">
        <v>0</v>
      </c>
      <c r="F6180" s="175"/>
      <c r="G6180" s="175"/>
      <c r="H6180" s="175"/>
      <c r="I6180" s="34">
        <v>4</v>
      </c>
    </row>
    <row r="6181" spans="1:9">
      <c r="A6181" s="212">
        <v>3234</v>
      </c>
      <c r="B6181" s="216" t="s">
        <v>111</v>
      </c>
      <c r="C6181" s="29"/>
      <c r="D6181" s="175">
        <v>0</v>
      </c>
      <c r="F6181" s="175"/>
      <c r="G6181" s="175"/>
      <c r="H6181" s="175"/>
      <c r="I6181" s="34">
        <v>4</v>
      </c>
    </row>
    <row r="6182" spans="1:9">
      <c r="A6182" s="212">
        <v>3235</v>
      </c>
      <c r="B6182" s="216" t="s">
        <v>68</v>
      </c>
      <c r="C6182" s="29"/>
      <c r="D6182" s="175">
        <v>0</v>
      </c>
      <c r="F6182" s="175"/>
      <c r="G6182" s="175"/>
      <c r="H6182" s="175"/>
      <c r="I6182" s="34">
        <v>4</v>
      </c>
    </row>
    <row r="6183" spans="1:9">
      <c r="A6183" s="212">
        <v>3236</v>
      </c>
      <c r="B6183" s="216" t="s">
        <v>56</v>
      </c>
      <c r="C6183" s="29"/>
      <c r="D6183" s="175">
        <v>0</v>
      </c>
      <c r="F6183" s="175"/>
      <c r="G6183" s="175"/>
      <c r="H6183" s="175"/>
      <c r="I6183" s="34">
        <v>4</v>
      </c>
    </row>
    <row r="6184" spans="1:9">
      <c r="A6184" s="212">
        <v>3237</v>
      </c>
      <c r="B6184" s="216" t="s">
        <v>20</v>
      </c>
      <c r="C6184" s="29"/>
      <c r="D6184" s="175">
        <v>0</v>
      </c>
      <c r="F6184" s="175"/>
      <c r="G6184" s="175"/>
      <c r="H6184" s="175"/>
      <c r="I6184" s="34">
        <v>4</v>
      </c>
    </row>
    <row r="6185" spans="1:9">
      <c r="A6185" s="212">
        <v>3238</v>
      </c>
      <c r="B6185" s="216" t="s">
        <v>51</v>
      </c>
      <c r="C6185" s="29"/>
      <c r="D6185" s="175">
        <v>0</v>
      </c>
      <c r="F6185" s="175"/>
      <c r="G6185" s="175"/>
      <c r="H6185" s="175"/>
      <c r="I6185" s="34">
        <v>4</v>
      </c>
    </row>
    <row r="6186" spans="1:9">
      <c r="A6186" s="212">
        <v>3239</v>
      </c>
      <c r="B6186" s="216" t="s">
        <v>21</v>
      </c>
      <c r="C6186" s="29"/>
      <c r="D6186" s="175">
        <v>0</v>
      </c>
      <c r="F6186" s="175"/>
      <c r="G6186" s="175"/>
      <c r="H6186" s="175"/>
      <c r="I6186" s="34">
        <v>4</v>
      </c>
    </row>
    <row r="6187" spans="1:9" ht="28.5">
      <c r="A6187" s="210">
        <v>324</v>
      </c>
      <c r="B6187" s="211" t="s">
        <v>22</v>
      </c>
      <c r="C6187" s="30">
        <f t="shared" ref="C6187" si="5916">SUM(C6188)</f>
        <v>0</v>
      </c>
      <c r="D6187" s="30">
        <v>0</v>
      </c>
      <c r="F6187" s="30">
        <f t="shared" ref="F6187:H6187" si="5917">SUM(F6188)</f>
        <v>0</v>
      </c>
      <c r="G6187" s="30">
        <f t="shared" si="5917"/>
        <v>0</v>
      </c>
      <c r="H6187" s="30">
        <f t="shared" si="5917"/>
        <v>0</v>
      </c>
      <c r="I6187" s="34">
        <v>3</v>
      </c>
    </row>
    <row r="6188" spans="1:9" ht="28.5">
      <c r="A6188" s="212">
        <v>3241</v>
      </c>
      <c r="B6188" s="216" t="s">
        <v>22</v>
      </c>
      <c r="C6188" s="29"/>
      <c r="D6188" s="175">
        <v>0</v>
      </c>
      <c r="F6188" s="175"/>
      <c r="G6188" s="175"/>
      <c r="H6188" s="175"/>
      <c r="I6188" s="34">
        <v>4</v>
      </c>
    </row>
    <row r="6189" spans="1:9">
      <c r="A6189" s="210">
        <v>329</v>
      </c>
      <c r="B6189" s="211" t="s">
        <v>23</v>
      </c>
      <c r="C6189" s="30">
        <f t="shared" ref="C6189" si="5918">SUM(C6190:C6195)</f>
        <v>0</v>
      </c>
      <c r="D6189" s="30">
        <v>0</v>
      </c>
      <c r="F6189" s="30">
        <f t="shared" ref="F6189:G6189" si="5919">SUM(F6190:F6195)</f>
        <v>0</v>
      </c>
      <c r="G6189" s="30">
        <f t="shared" si="5919"/>
        <v>0</v>
      </c>
      <c r="H6189" s="30">
        <f t="shared" ref="H6189" si="5920">SUM(H6190:H6195)</f>
        <v>0</v>
      </c>
      <c r="I6189" s="34">
        <v>3</v>
      </c>
    </row>
    <row r="6190" spans="1:9">
      <c r="A6190" s="212">
        <v>3292</v>
      </c>
      <c r="B6190" s="216" t="s">
        <v>112</v>
      </c>
      <c r="C6190" s="29"/>
      <c r="D6190" s="175">
        <v>0</v>
      </c>
      <c r="F6190" s="175"/>
      <c r="G6190" s="175"/>
      <c r="H6190" s="175"/>
      <c r="I6190" s="34">
        <v>4</v>
      </c>
    </row>
    <row r="6191" spans="1:9">
      <c r="A6191" s="212">
        <v>3293</v>
      </c>
      <c r="B6191" s="216" t="s">
        <v>29</v>
      </c>
      <c r="C6191" s="29"/>
      <c r="D6191" s="175">
        <v>0</v>
      </c>
      <c r="F6191" s="175"/>
      <c r="G6191" s="175"/>
      <c r="H6191" s="175"/>
      <c r="I6191" s="34">
        <v>4</v>
      </c>
    </row>
    <row r="6192" spans="1:9">
      <c r="A6192" s="212">
        <v>3294</v>
      </c>
      <c r="B6192" s="216" t="s">
        <v>55</v>
      </c>
      <c r="C6192" s="29"/>
      <c r="D6192" s="175">
        <v>0</v>
      </c>
      <c r="F6192" s="175"/>
      <c r="G6192" s="175"/>
      <c r="H6192" s="175"/>
      <c r="I6192" s="34">
        <v>4</v>
      </c>
    </row>
    <row r="6193" spans="1:9">
      <c r="A6193" s="212">
        <v>3295</v>
      </c>
      <c r="B6193" s="216" t="s">
        <v>113</v>
      </c>
      <c r="C6193" s="29"/>
      <c r="D6193" s="175">
        <v>0</v>
      </c>
      <c r="F6193" s="175"/>
      <c r="G6193" s="175"/>
      <c r="H6193" s="175"/>
      <c r="I6193" s="34">
        <v>4</v>
      </c>
    </row>
    <row r="6194" spans="1:9">
      <c r="A6194" s="212">
        <v>3296</v>
      </c>
      <c r="B6194" s="216" t="s">
        <v>120</v>
      </c>
      <c r="C6194" s="29"/>
      <c r="D6194" s="175">
        <v>0</v>
      </c>
      <c r="F6194" s="175"/>
      <c r="G6194" s="175"/>
      <c r="H6194" s="175"/>
      <c r="I6194" s="34">
        <v>4</v>
      </c>
    </row>
    <row r="6195" spans="1:9">
      <c r="A6195" s="212">
        <v>3299</v>
      </c>
      <c r="B6195" s="216" t="s">
        <v>23</v>
      </c>
      <c r="C6195" s="29"/>
      <c r="D6195" s="175">
        <v>0</v>
      </c>
      <c r="F6195" s="175"/>
      <c r="G6195" s="175"/>
      <c r="H6195" s="175"/>
      <c r="I6195" s="34">
        <v>4</v>
      </c>
    </row>
    <row r="6196" spans="1:9">
      <c r="A6196" s="208">
        <v>34</v>
      </c>
      <c r="B6196" s="209" t="s">
        <v>114</v>
      </c>
      <c r="C6196" s="182">
        <f t="shared" ref="C6196" si="5921">SUM(C6197)</f>
        <v>0</v>
      </c>
      <c r="D6196" s="32">
        <v>0</v>
      </c>
      <c r="F6196" s="32">
        <f t="shared" ref="F6196:H6196" si="5922">SUM(F6197)</f>
        <v>0</v>
      </c>
      <c r="G6196" s="32">
        <f t="shared" si="5922"/>
        <v>0</v>
      </c>
      <c r="H6196" s="32">
        <f t="shared" si="5922"/>
        <v>0</v>
      </c>
      <c r="I6196" s="34">
        <v>2</v>
      </c>
    </row>
    <row r="6197" spans="1:9">
      <c r="A6197" s="210">
        <v>343</v>
      </c>
      <c r="B6197" s="211" t="s">
        <v>115</v>
      </c>
      <c r="C6197" s="30">
        <f t="shared" ref="C6197" si="5923">SUM(C6198:C6199)</f>
        <v>0</v>
      </c>
      <c r="D6197" s="30">
        <v>0</v>
      </c>
      <c r="F6197" s="30">
        <f t="shared" ref="F6197:G6197" si="5924">SUM(F6198:F6199)</f>
        <v>0</v>
      </c>
      <c r="G6197" s="30">
        <f t="shared" si="5924"/>
        <v>0</v>
      </c>
      <c r="H6197" s="30">
        <f t="shared" ref="H6197" si="5925">SUM(H6198:H6199)</f>
        <v>0</v>
      </c>
      <c r="I6197" s="34">
        <v>3</v>
      </c>
    </row>
    <row r="6198" spans="1:9">
      <c r="A6198" s="212">
        <v>3431</v>
      </c>
      <c r="B6198" s="216" t="s">
        <v>116</v>
      </c>
      <c r="C6198" s="29"/>
      <c r="D6198" s="175">
        <v>0</v>
      </c>
      <c r="F6198" s="175"/>
      <c r="G6198" s="175"/>
      <c r="H6198" s="175"/>
      <c r="I6198" s="34">
        <v>4</v>
      </c>
    </row>
    <row r="6199" spans="1:9">
      <c r="A6199" s="212">
        <v>3433</v>
      </c>
      <c r="B6199" s="216" t="s">
        <v>117</v>
      </c>
      <c r="C6199" s="29"/>
      <c r="D6199" s="175">
        <v>0</v>
      </c>
      <c r="F6199" s="175"/>
      <c r="G6199" s="175"/>
      <c r="H6199" s="175"/>
      <c r="I6199" s="34">
        <v>4</v>
      </c>
    </row>
    <row r="6200" spans="1:9">
      <c r="A6200" s="208">
        <v>38</v>
      </c>
      <c r="B6200" s="209" t="s">
        <v>11</v>
      </c>
      <c r="C6200" s="182">
        <f t="shared" ref="C6200:C6201" si="5926">SUM(C6201)</f>
        <v>0</v>
      </c>
      <c r="D6200" s="32">
        <v>0</v>
      </c>
      <c r="F6200" s="32">
        <f t="shared" ref="F6200:H6201" si="5927">SUM(F6201)</f>
        <v>0</v>
      </c>
      <c r="G6200" s="32">
        <f t="shared" si="5927"/>
        <v>0</v>
      </c>
      <c r="H6200" s="32">
        <f t="shared" si="5927"/>
        <v>0</v>
      </c>
      <c r="I6200" s="34">
        <v>2</v>
      </c>
    </row>
    <row r="6201" spans="1:9">
      <c r="A6201" s="210">
        <v>383</v>
      </c>
      <c r="B6201" s="211" t="s">
        <v>121</v>
      </c>
      <c r="C6201" s="30">
        <f t="shared" si="5926"/>
        <v>0</v>
      </c>
      <c r="D6201" s="30">
        <v>0</v>
      </c>
      <c r="F6201" s="30">
        <f t="shared" si="5927"/>
        <v>0</v>
      </c>
      <c r="G6201" s="30">
        <f t="shared" si="5927"/>
        <v>0</v>
      </c>
      <c r="H6201" s="30">
        <f t="shared" si="5927"/>
        <v>0</v>
      </c>
      <c r="I6201" s="34">
        <v>3</v>
      </c>
    </row>
    <row r="6202" spans="1:9">
      <c r="A6202" s="212">
        <v>3834</v>
      </c>
      <c r="B6202" s="216" t="s">
        <v>123</v>
      </c>
      <c r="C6202" s="29"/>
      <c r="D6202" s="175">
        <v>0</v>
      </c>
      <c r="F6202" s="175"/>
      <c r="G6202" s="175"/>
      <c r="H6202" s="175"/>
      <c r="I6202" s="34">
        <v>4</v>
      </c>
    </row>
    <row r="6203" spans="1:9" ht="29.25">
      <c r="A6203" s="813">
        <v>41</v>
      </c>
      <c r="B6203" s="814" t="s">
        <v>70</v>
      </c>
      <c r="C6203" s="819"/>
      <c r="D6203" s="822">
        <v>5000</v>
      </c>
      <c r="F6203" s="819"/>
      <c r="G6203" s="819"/>
      <c r="H6203" s="819"/>
      <c r="I6203" s="73">
        <v>2</v>
      </c>
    </row>
    <row r="6204" spans="1:9" ht="15">
      <c r="A6204" s="815">
        <v>412</v>
      </c>
      <c r="B6204" s="816" t="s">
        <v>71</v>
      </c>
      <c r="C6204" s="820"/>
      <c r="D6204" s="821">
        <v>5000</v>
      </c>
      <c r="F6204" s="820"/>
      <c r="G6204" s="820"/>
      <c r="H6204" s="820"/>
      <c r="I6204" s="73">
        <v>3</v>
      </c>
    </row>
    <row r="6205" spans="1:9">
      <c r="A6205" s="817">
        <v>4123</v>
      </c>
      <c r="B6205" s="818" t="s">
        <v>72</v>
      </c>
      <c r="C6205" s="39"/>
      <c r="D6205" s="636">
        <v>5000</v>
      </c>
      <c r="F6205" s="636"/>
      <c r="G6205" s="636"/>
      <c r="H6205" s="636"/>
      <c r="I6205" s="73">
        <v>4</v>
      </c>
    </row>
    <row r="6206" spans="1:9" ht="28.5">
      <c r="A6206" s="208">
        <v>42</v>
      </c>
      <c r="B6206" s="209" t="s">
        <v>30</v>
      </c>
      <c r="C6206" s="182">
        <f t="shared" ref="C6206" si="5928">SUM(C6207+C6209+C6216+C6218)</f>
        <v>0</v>
      </c>
      <c r="D6206" s="32">
        <v>145000</v>
      </c>
      <c r="F6206" s="32">
        <f t="shared" ref="F6206:G6206" si="5929">SUM(F6207+F6209+F6216+F6218)</f>
        <v>0</v>
      </c>
      <c r="G6206" s="32">
        <f t="shared" si="5929"/>
        <v>0</v>
      </c>
      <c r="H6206" s="32">
        <f t="shared" ref="H6206" si="5930">SUM(H6207+H6209+H6216+H6218)</f>
        <v>0</v>
      </c>
      <c r="I6206" s="34">
        <v>2</v>
      </c>
    </row>
    <row r="6207" spans="1:9">
      <c r="A6207" s="210">
        <v>421</v>
      </c>
      <c r="B6207" s="211" t="s">
        <v>96</v>
      </c>
      <c r="C6207" s="30">
        <f t="shared" ref="C6207" si="5931">SUM(C6208)</f>
        <v>0</v>
      </c>
      <c r="D6207" s="30">
        <v>0</v>
      </c>
      <c r="F6207" s="30">
        <f t="shared" ref="F6207:H6207" si="5932">SUM(F6208)</f>
        <v>0</v>
      </c>
      <c r="G6207" s="30">
        <f t="shared" si="5932"/>
        <v>0</v>
      </c>
      <c r="H6207" s="30">
        <f t="shared" si="5932"/>
        <v>0</v>
      </c>
      <c r="I6207" s="34">
        <v>3</v>
      </c>
    </row>
    <row r="6208" spans="1:9">
      <c r="A6208" s="212">
        <v>4212</v>
      </c>
      <c r="B6208" s="216" t="s">
        <v>97</v>
      </c>
      <c r="C6208" s="29"/>
      <c r="D6208" s="175">
        <v>0</v>
      </c>
      <c r="F6208" s="175"/>
      <c r="G6208" s="175"/>
      <c r="H6208" s="175"/>
      <c r="I6208" s="34">
        <v>4</v>
      </c>
    </row>
    <row r="6209" spans="1:9">
      <c r="A6209" s="210">
        <v>422</v>
      </c>
      <c r="B6209" s="211" t="s">
        <v>57</v>
      </c>
      <c r="C6209" s="30">
        <f t="shared" ref="C6209" si="5933">SUM(C6210:C6215)</f>
        <v>0</v>
      </c>
      <c r="D6209" s="30">
        <v>75000</v>
      </c>
      <c r="F6209" s="30">
        <f t="shared" ref="F6209:G6209" si="5934">SUM(F6210:F6215)</f>
        <v>0</v>
      </c>
      <c r="G6209" s="30">
        <f t="shared" si="5934"/>
        <v>0</v>
      </c>
      <c r="H6209" s="30">
        <f t="shared" ref="H6209" si="5935">SUM(H6210:H6215)</f>
        <v>0</v>
      </c>
      <c r="I6209" s="34">
        <v>3</v>
      </c>
    </row>
    <row r="6210" spans="1:9">
      <c r="A6210" s="212">
        <v>4221</v>
      </c>
      <c r="B6210" s="216" t="s">
        <v>65</v>
      </c>
      <c r="C6210" s="29"/>
      <c r="D6210" s="175">
        <v>0</v>
      </c>
      <c r="F6210" s="175"/>
      <c r="G6210" s="175"/>
      <c r="H6210" s="175"/>
      <c r="I6210" s="34">
        <v>4</v>
      </c>
    </row>
    <row r="6211" spans="1:9">
      <c r="A6211" s="212">
        <v>4222</v>
      </c>
      <c r="B6211" s="216" t="s">
        <v>73</v>
      </c>
      <c r="C6211" s="29"/>
      <c r="D6211" s="175">
        <v>0</v>
      </c>
      <c r="F6211" s="175"/>
      <c r="G6211" s="175"/>
      <c r="H6211" s="175"/>
      <c r="I6211" s="34">
        <v>4</v>
      </c>
    </row>
    <row r="6212" spans="1:9">
      <c r="A6212" s="212">
        <v>4223</v>
      </c>
      <c r="B6212" s="216" t="s">
        <v>86</v>
      </c>
      <c r="C6212" s="29"/>
      <c r="D6212" s="175">
        <v>5000</v>
      </c>
      <c r="F6212" s="175"/>
      <c r="G6212" s="175"/>
      <c r="H6212" s="175"/>
      <c r="I6212" s="34">
        <v>4</v>
      </c>
    </row>
    <row r="6213" spans="1:9">
      <c r="A6213" s="212">
        <v>4224</v>
      </c>
      <c r="B6213" s="216" t="s">
        <v>58</v>
      </c>
      <c r="C6213" s="29"/>
      <c r="D6213" s="175">
        <v>60000</v>
      </c>
      <c r="F6213" s="175"/>
      <c r="G6213" s="175"/>
      <c r="H6213" s="175"/>
      <c r="I6213" s="34">
        <v>4</v>
      </c>
    </row>
    <row r="6214" spans="1:9">
      <c r="A6214" s="212">
        <v>4225</v>
      </c>
      <c r="B6214" s="216" t="s">
        <v>87</v>
      </c>
      <c r="C6214" s="29"/>
      <c r="D6214" s="175">
        <v>0</v>
      </c>
      <c r="F6214" s="175"/>
      <c r="G6214" s="175"/>
      <c r="H6214" s="175"/>
      <c r="I6214" s="34">
        <v>4</v>
      </c>
    </row>
    <row r="6215" spans="1:9">
      <c r="A6215" s="212">
        <v>4227</v>
      </c>
      <c r="B6215" s="216" t="s">
        <v>88</v>
      </c>
      <c r="C6215" s="29"/>
      <c r="D6215" s="175">
        <v>10000</v>
      </c>
      <c r="F6215" s="175"/>
      <c r="G6215" s="175"/>
      <c r="H6215" s="175"/>
      <c r="I6215" s="34">
        <v>4</v>
      </c>
    </row>
    <row r="6216" spans="1:9" ht="28.5">
      <c r="A6216" s="210">
        <v>424</v>
      </c>
      <c r="B6216" s="211" t="s">
        <v>138</v>
      </c>
      <c r="C6216" s="30">
        <f t="shared" ref="C6216" si="5936">SUM(C6217)</f>
        <v>0</v>
      </c>
      <c r="D6216" s="30">
        <v>0</v>
      </c>
      <c r="F6216" s="30">
        <f t="shared" ref="F6216:H6216" si="5937">SUM(F6217)</f>
        <v>0</v>
      </c>
      <c r="G6216" s="30">
        <f t="shared" si="5937"/>
        <v>0</v>
      </c>
      <c r="H6216" s="30">
        <f t="shared" si="5937"/>
        <v>0</v>
      </c>
      <c r="I6216" s="34">
        <v>3</v>
      </c>
    </row>
    <row r="6217" spans="1:9">
      <c r="A6217" s="212">
        <v>4241</v>
      </c>
      <c r="B6217" s="216" t="s">
        <v>139</v>
      </c>
      <c r="C6217" s="29"/>
      <c r="D6217" s="175">
        <v>0</v>
      </c>
      <c r="F6217" s="175"/>
      <c r="G6217" s="175"/>
      <c r="H6217" s="175"/>
      <c r="I6217" s="34">
        <v>4</v>
      </c>
    </row>
    <row r="6218" spans="1:9">
      <c r="A6218" s="210">
        <v>426</v>
      </c>
      <c r="B6218" s="211" t="s">
        <v>31</v>
      </c>
      <c r="C6218" s="30">
        <f t="shared" ref="C6218" si="5938">SUM(C6219)</f>
        <v>0</v>
      </c>
      <c r="D6218" s="30">
        <v>70000</v>
      </c>
      <c r="F6218" s="30">
        <f t="shared" ref="F6218:H6218" si="5939">SUM(F6219)</f>
        <v>0</v>
      </c>
      <c r="G6218" s="30">
        <f t="shared" si="5939"/>
        <v>0</v>
      </c>
      <c r="H6218" s="30">
        <f t="shared" si="5939"/>
        <v>0</v>
      </c>
      <c r="I6218" s="34">
        <v>3</v>
      </c>
    </row>
    <row r="6219" spans="1:9">
      <c r="A6219" s="212">
        <v>4262</v>
      </c>
      <c r="B6219" s="216" t="s">
        <v>32</v>
      </c>
      <c r="C6219" s="29"/>
      <c r="D6219" s="175">
        <v>70000</v>
      </c>
      <c r="F6219" s="175"/>
      <c r="G6219" s="175"/>
      <c r="H6219" s="175"/>
      <c r="I6219" s="34">
        <v>4</v>
      </c>
    </row>
    <row r="6220" spans="1:9">
      <c r="A6220" s="206">
        <v>43</v>
      </c>
      <c r="B6220" s="207" t="s">
        <v>40</v>
      </c>
      <c r="C6220" s="31">
        <f t="shared" ref="C6220" si="5940">SUM(C6221+C6231+C6263+C6268)</f>
        <v>11873011</v>
      </c>
      <c r="D6220" s="31">
        <v>12634011</v>
      </c>
      <c r="F6220" s="31">
        <f t="shared" ref="F6220:G6220" si="5941">SUM(F6221+F6231+F6263+F6268)</f>
        <v>0</v>
      </c>
      <c r="G6220" s="31">
        <f t="shared" si="5941"/>
        <v>0</v>
      </c>
      <c r="H6220" s="31">
        <f t="shared" ref="H6220" si="5942">SUM(H6221+H6231+H6263+H6268)</f>
        <v>0</v>
      </c>
      <c r="I6220" s="34" t="s">
        <v>41</v>
      </c>
    </row>
    <row r="6221" spans="1:9">
      <c r="A6221" s="208">
        <v>31</v>
      </c>
      <c r="B6221" s="209" t="s">
        <v>44</v>
      </c>
      <c r="C6221" s="182">
        <f t="shared" ref="C6221" si="5943">SUM(C6222+C6226+C6228)</f>
        <v>8856711</v>
      </c>
      <c r="D6221" s="32">
        <v>9429211</v>
      </c>
      <c r="F6221" s="32">
        <f t="shared" ref="F6221:G6221" si="5944">SUM(F6222+F6226+F6228)</f>
        <v>0</v>
      </c>
      <c r="G6221" s="32">
        <f t="shared" si="5944"/>
        <v>0</v>
      </c>
      <c r="H6221" s="32">
        <f t="shared" ref="H6221" si="5945">SUM(H6222+H6226+H6228)</f>
        <v>0</v>
      </c>
      <c r="I6221" s="34">
        <v>2</v>
      </c>
    </row>
    <row r="6222" spans="1:9">
      <c r="A6222" s="210">
        <v>311</v>
      </c>
      <c r="B6222" s="211" t="s">
        <v>45</v>
      </c>
      <c r="C6222" s="30">
        <f t="shared" ref="C6222" si="5946">SUM(C6223:C6225)</f>
        <v>7594616</v>
      </c>
      <c r="D6222" s="30">
        <v>7967116</v>
      </c>
      <c r="F6222" s="30">
        <f t="shared" ref="F6222:G6222" si="5947">SUM(F6223:F6225)</f>
        <v>0</v>
      </c>
      <c r="G6222" s="30">
        <f t="shared" si="5947"/>
        <v>0</v>
      </c>
      <c r="H6222" s="30">
        <f t="shared" ref="H6222" si="5948">SUM(H6223:H6225)</f>
        <v>0</v>
      </c>
      <c r="I6222" s="34">
        <v>3</v>
      </c>
    </row>
    <row r="6223" spans="1:9">
      <c r="A6223" s="212">
        <v>3111</v>
      </c>
      <c r="B6223" s="216" t="s">
        <v>46</v>
      </c>
      <c r="C6223" s="29">
        <v>6484616</v>
      </c>
      <c r="D6223" s="175">
        <v>7084616</v>
      </c>
      <c r="F6223" s="175"/>
      <c r="G6223" s="175"/>
      <c r="H6223" s="175"/>
      <c r="I6223" s="34">
        <v>4</v>
      </c>
    </row>
    <row r="6224" spans="1:9">
      <c r="A6224" s="212">
        <v>3113</v>
      </c>
      <c r="B6224" s="216" t="s">
        <v>66</v>
      </c>
      <c r="C6224" s="29">
        <v>450000</v>
      </c>
      <c r="D6224" s="175">
        <v>700000</v>
      </c>
      <c r="F6224" s="175"/>
      <c r="G6224" s="175"/>
      <c r="H6224" s="175"/>
      <c r="I6224" s="34">
        <v>4</v>
      </c>
    </row>
    <row r="6225" spans="1:9">
      <c r="A6225" s="212">
        <v>3114</v>
      </c>
      <c r="B6225" s="216" t="s">
        <v>47</v>
      </c>
      <c r="C6225" s="29">
        <v>660000</v>
      </c>
      <c r="D6225" s="175">
        <v>182500</v>
      </c>
      <c r="F6225" s="175"/>
      <c r="G6225" s="175"/>
      <c r="H6225" s="175"/>
      <c r="I6225" s="34">
        <v>4</v>
      </c>
    </row>
    <row r="6226" spans="1:9">
      <c r="A6226" s="210">
        <v>312</v>
      </c>
      <c r="B6226" s="211" t="s">
        <v>67</v>
      </c>
      <c r="C6226" s="30">
        <f t="shared" ref="C6226" si="5949">SUM(C6227)</f>
        <v>280000</v>
      </c>
      <c r="D6226" s="30">
        <v>280000</v>
      </c>
      <c r="F6226" s="30">
        <f t="shared" ref="F6226:H6226" si="5950">SUM(F6227)</f>
        <v>0</v>
      </c>
      <c r="G6226" s="30">
        <f t="shared" si="5950"/>
        <v>0</v>
      </c>
      <c r="H6226" s="30">
        <f t="shared" si="5950"/>
        <v>0</v>
      </c>
      <c r="I6226" s="34">
        <v>3</v>
      </c>
    </row>
    <row r="6227" spans="1:9">
      <c r="A6227" s="212">
        <v>3121</v>
      </c>
      <c r="B6227" s="216" t="s">
        <v>67</v>
      </c>
      <c r="C6227" s="29">
        <v>280000</v>
      </c>
      <c r="D6227" s="175">
        <v>280000</v>
      </c>
      <c r="F6227" s="175"/>
      <c r="G6227" s="175"/>
      <c r="H6227" s="175"/>
      <c r="I6227" s="34">
        <v>4</v>
      </c>
    </row>
    <row r="6228" spans="1:9">
      <c r="A6228" s="210">
        <v>313</v>
      </c>
      <c r="B6228" s="211" t="s">
        <v>48</v>
      </c>
      <c r="C6228" s="30">
        <f t="shared" ref="C6228" si="5951">SUM(C6229:C6230)</f>
        <v>982095</v>
      </c>
      <c r="D6228" s="30">
        <v>1182095</v>
      </c>
      <c r="F6228" s="30">
        <f t="shared" ref="F6228:G6228" si="5952">SUM(F6229:F6230)</f>
        <v>0</v>
      </c>
      <c r="G6228" s="30">
        <f t="shared" si="5952"/>
        <v>0</v>
      </c>
      <c r="H6228" s="30">
        <f t="shared" ref="H6228" si="5953">SUM(H6229:H6230)</f>
        <v>0</v>
      </c>
      <c r="I6228" s="34">
        <v>3</v>
      </c>
    </row>
    <row r="6229" spans="1:9">
      <c r="A6229" s="212">
        <v>3132</v>
      </c>
      <c r="B6229" s="216" t="s">
        <v>49</v>
      </c>
      <c r="C6229" s="29">
        <v>982095</v>
      </c>
      <c r="D6229" s="175">
        <v>1182095</v>
      </c>
      <c r="F6229" s="175"/>
      <c r="G6229" s="175"/>
      <c r="H6229" s="175"/>
      <c r="I6229" s="34">
        <v>4</v>
      </c>
    </row>
    <row r="6230" spans="1:9" ht="28.5">
      <c r="A6230" s="212">
        <v>3133</v>
      </c>
      <c r="B6230" s="216" t="s">
        <v>119</v>
      </c>
      <c r="C6230" s="29">
        <v>0</v>
      </c>
      <c r="D6230" s="175">
        <v>0</v>
      </c>
      <c r="F6230" s="175"/>
      <c r="G6230" s="175"/>
      <c r="H6230" s="175"/>
      <c r="I6230" s="34">
        <v>4</v>
      </c>
    </row>
    <row r="6231" spans="1:9">
      <c r="A6231" s="208">
        <v>32</v>
      </c>
      <c r="B6231" s="209" t="s">
        <v>16</v>
      </c>
      <c r="C6231" s="182">
        <f t="shared" ref="C6231" si="5954">SUM(C6232+C6237+C6244+C6253+C6255)</f>
        <v>2992300</v>
      </c>
      <c r="D6231" s="32">
        <v>3180800</v>
      </c>
      <c r="F6231" s="32">
        <f t="shared" ref="F6231:G6231" si="5955">SUM(F6232+F6237+F6244+F6253+F6255)</f>
        <v>0</v>
      </c>
      <c r="G6231" s="32">
        <f t="shared" si="5955"/>
        <v>0</v>
      </c>
      <c r="H6231" s="32">
        <f t="shared" ref="H6231" si="5956">SUM(H6232+H6237+H6244+H6253+H6255)</f>
        <v>0</v>
      </c>
      <c r="I6231" s="34">
        <v>2</v>
      </c>
    </row>
    <row r="6232" spans="1:9">
      <c r="A6232" s="210">
        <v>321</v>
      </c>
      <c r="B6232" s="211" t="s">
        <v>27</v>
      </c>
      <c r="C6232" s="30">
        <f t="shared" ref="C6232" si="5957">SUM(C6233:C6236)</f>
        <v>258000</v>
      </c>
      <c r="D6232" s="30">
        <v>262000</v>
      </c>
      <c r="F6232" s="30">
        <f t="shared" ref="F6232:G6232" si="5958">SUM(F6233:F6236)</f>
        <v>0</v>
      </c>
      <c r="G6232" s="30">
        <f t="shared" si="5958"/>
        <v>0</v>
      </c>
      <c r="H6232" s="30">
        <f t="shared" ref="H6232" si="5959">SUM(H6233:H6236)</f>
        <v>0</v>
      </c>
      <c r="I6232" s="34">
        <v>3</v>
      </c>
    </row>
    <row r="6233" spans="1:9">
      <c r="A6233" s="212">
        <v>3211</v>
      </c>
      <c r="B6233" s="216" t="s">
        <v>28</v>
      </c>
      <c r="C6233" s="29">
        <v>3000</v>
      </c>
      <c r="D6233" s="175">
        <v>3500</v>
      </c>
      <c r="F6233" s="175"/>
      <c r="G6233" s="175"/>
      <c r="H6233" s="175"/>
      <c r="I6233" s="34">
        <v>4</v>
      </c>
    </row>
    <row r="6234" spans="1:9" ht="28.5">
      <c r="A6234" s="212">
        <v>3212</v>
      </c>
      <c r="B6234" s="216" t="s">
        <v>50</v>
      </c>
      <c r="C6234" s="29">
        <v>230000</v>
      </c>
      <c r="D6234" s="175">
        <v>230000</v>
      </c>
      <c r="F6234" s="175"/>
      <c r="G6234" s="175"/>
      <c r="H6234" s="175"/>
      <c r="I6234" s="34">
        <v>4</v>
      </c>
    </row>
    <row r="6235" spans="1:9">
      <c r="A6235" s="212">
        <v>3213</v>
      </c>
      <c r="B6235" s="216" t="s">
        <v>54</v>
      </c>
      <c r="C6235" s="29">
        <v>22000</v>
      </c>
      <c r="D6235" s="175">
        <v>27000</v>
      </c>
      <c r="F6235" s="175"/>
      <c r="G6235" s="175"/>
      <c r="H6235" s="175"/>
      <c r="I6235" s="34">
        <v>4</v>
      </c>
    </row>
    <row r="6236" spans="1:9">
      <c r="A6236" s="212">
        <v>3214</v>
      </c>
      <c r="B6236" s="216" t="s">
        <v>108</v>
      </c>
      <c r="C6236" s="29">
        <v>3000</v>
      </c>
      <c r="D6236" s="175">
        <v>1500</v>
      </c>
      <c r="F6236" s="175"/>
      <c r="G6236" s="175"/>
      <c r="H6236" s="175"/>
      <c r="I6236" s="34">
        <v>4</v>
      </c>
    </row>
    <row r="6237" spans="1:9">
      <c r="A6237" s="210">
        <v>322</v>
      </c>
      <c r="B6237" s="211" t="s">
        <v>42</v>
      </c>
      <c r="C6237" s="30">
        <f>SUM(C6238:C6243)</f>
        <v>1860000</v>
      </c>
      <c r="D6237" s="30">
        <v>1983000</v>
      </c>
      <c r="F6237" s="30">
        <f>SUM(F6238:F6243)</f>
        <v>0</v>
      </c>
      <c r="G6237" s="30">
        <f>SUM(G6238:G6243)</f>
        <v>0</v>
      </c>
      <c r="H6237" s="30">
        <f>SUM(H6238:H6243)</f>
        <v>0</v>
      </c>
      <c r="I6237" s="34">
        <v>3</v>
      </c>
    </row>
    <row r="6238" spans="1:9">
      <c r="A6238" s="212">
        <v>3221</v>
      </c>
      <c r="B6238" s="216" t="s">
        <v>43</v>
      </c>
      <c r="C6238" s="29">
        <v>95000</v>
      </c>
      <c r="D6238" s="175">
        <v>95000</v>
      </c>
      <c r="F6238" s="175"/>
      <c r="G6238" s="175"/>
      <c r="H6238" s="175"/>
      <c r="I6238" s="34">
        <v>4</v>
      </c>
    </row>
    <row r="6239" spans="1:9">
      <c r="A6239" s="212">
        <v>3222</v>
      </c>
      <c r="B6239" s="216" t="s">
        <v>91</v>
      </c>
      <c r="C6239" s="29">
        <v>1300000</v>
      </c>
      <c r="D6239" s="175">
        <v>1500000</v>
      </c>
      <c r="F6239" s="175"/>
      <c r="G6239" s="175"/>
      <c r="H6239" s="175"/>
      <c r="I6239" s="34">
        <v>4</v>
      </c>
    </row>
    <row r="6240" spans="1:9">
      <c r="A6240" s="212">
        <v>3223</v>
      </c>
      <c r="B6240" s="216" t="s">
        <v>109</v>
      </c>
      <c r="C6240" s="29">
        <v>400000</v>
      </c>
      <c r="D6240" s="175">
        <v>320000</v>
      </c>
      <c r="F6240" s="175"/>
      <c r="G6240" s="175"/>
      <c r="H6240" s="175"/>
      <c r="I6240" s="34">
        <v>4</v>
      </c>
    </row>
    <row r="6241" spans="1:9" ht="28.5">
      <c r="A6241" s="212">
        <v>3224</v>
      </c>
      <c r="B6241" s="216" t="s">
        <v>110</v>
      </c>
      <c r="C6241" s="29">
        <v>40000</v>
      </c>
      <c r="D6241" s="175">
        <v>40000</v>
      </c>
      <c r="F6241" s="175"/>
      <c r="G6241" s="175"/>
      <c r="H6241" s="175"/>
      <c r="I6241" s="34">
        <v>4</v>
      </c>
    </row>
    <row r="6242" spans="1:9">
      <c r="A6242" s="212">
        <v>3225</v>
      </c>
      <c r="B6242" s="216" t="s">
        <v>92</v>
      </c>
      <c r="C6242" s="29">
        <v>20000</v>
      </c>
      <c r="D6242" s="175">
        <v>20000</v>
      </c>
      <c r="F6242" s="175"/>
      <c r="G6242" s="175"/>
      <c r="H6242" s="175"/>
      <c r="I6242" s="34">
        <v>4</v>
      </c>
    </row>
    <row r="6243" spans="1:9">
      <c r="A6243" s="212">
        <v>3227</v>
      </c>
      <c r="B6243" s="216" t="s">
        <v>93</v>
      </c>
      <c r="C6243" s="29">
        <v>5000</v>
      </c>
      <c r="D6243" s="175">
        <v>8000</v>
      </c>
      <c r="F6243" s="175"/>
      <c r="G6243" s="175"/>
      <c r="H6243" s="175"/>
      <c r="I6243" s="34">
        <v>4</v>
      </c>
    </row>
    <row r="6244" spans="1:9">
      <c r="A6244" s="210">
        <v>323</v>
      </c>
      <c r="B6244" s="211" t="s">
        <v>17</v>
      </c>
      <c r="C6244" s="30">
        <f t="shared" ref="C6244" si="5960">SUM(C6245:C6252)</f>
        <v>772000</v>
      </c>
      <c r="D6244" s="30">
        <v>797000</v>
      </c>
      <c r="F6244" s="30">
        <f t="shared" ref="F6244:G6244" si="5961">SUM(F6245:F6252)</f>
        <v>0</v>
      </c>
      <c r="G6244" s="30">
        <f t="shared" si="5961"/>
        <v>0</v>
      </c>
      <c r="H6244" s="30">
        <f t="shared" ref="H6244" si="5962">SUM(H6245:H6252)</f>
        <v>0</v>
      </c>
      <c r="I6244" s="34">
        <v>3</v>
      </c>
    </row>
    <row r="6245" spans="1:9">
      <c r="A6245" s="212">
        <v>3231</v>
      </c>
      <c r="B6245" s="216" t="s">
        <v>18</v>
      </c>
      <c r="C6245" s="29">
        <v>28000</v>
      </c>
      <c r="D6245" s="175">
        <v>28000</v>
      </c>
      <c r="F6245" s="175"/>
      <c r="G6245" s="175"/>
      <c r="H6245" s="175"/>
      <c r="I6245" s="34">
        <v>4</v>
      </c>
    </row>
    <row r="6246" spans="1:9">
      <c r="A6246" s="212">
        <v>3232</v>
      </c>
      <c r="B6246" s="216" t="s">
        <v>105</v>
      </c>
      <c r="C6246" s="29">
        <v>200000</v>
      </c>
      <c r="D6246" s="175">
        <v>200000</v>
      </c>
      <c r="F6246" s="175"/>
      <c r="G6246" s="175"/>
      <c r="H6246" s="175"/>
      <c r="I6246" s="34">
        <v>4</v>
      </c>
    </row>
    <row r="6247" spans="1:9">
      <c r="A6247" s="212">
        <v>3234</v>
      </c>
      <c r="B6247" s="216" t="s">
        <v>111</v>
      </c>
      <c r="C6247" s="29">
        <v>109000</v>
      </c>
      <c r="D6247" s="175">
        <v>109000</v>
      </c>
      <c r="F6247" s="175"/>
      <c r="G6247" s="175"/>
      <c r="H6247" s="175"/>
      <c r="I6247" s="34">
        <v>4</v>
      </c>
    </row>
    <row r="6248" spans="1:9">
      <c r="A6248" s="212">
        <v>3235</v>
      </c>
      <c r="B6248" s="216" t="s">
        <v>68</v>
      </c>
      <c r="C6248" s="29">
        <v>16000</v>
      </c>
      <c r="D6248" s="175">
        <v>16000</v>
      </c>
      <c r="F6248" s="175"/>
      <c r="G6248" s="175"/>
      <c r="H6248" s="175"/>
      <c r="I6248" s="34">
        <v>4</v>
      </c>
    </row>
    <row r="6249" spans="1:9">
      <c r="A6249" s="212">
        <v>3236</v>
      </c>
      <c r="B6249" s="216" t="s">
        <v>56</v>
      </c>
      <c r="C6249" s="29">
        <v>130000</v>
      </c>
      <c r="D6249" s="175">
        <v>130000</v>
      </c>
      <c r="F6249" s="175"/>
      <c r="G6249" s="175"/>
      <c r="H6249" s="175"/>
      <c r="I6249" s="34">
        <v>4</v>
      </c>
    </row>
    <row r="6250" spans="1:9">
      <c r="A6250" s="212">
        <v>3237</v>
      </c>
      <c r="B6250" s="216" t="s">
        <v>20</v>
      </c>
      <c r="C6250" s="29">
        <v>183000</v>
      </c>
      <c r="D6250" s="175">
        <v>204000</v>
      </c>
      <c r="F6250" s="175"/>
      <c r="G6250" s="175"/>
      <c r="H6250" s="175"/>
      <c r="I6250" s="34">
        <v>4</v>
      </c>
    </row>
    <row r="6251" spans="1:9">
      <c r="A6251" s="212">
        <v>3238</v>
      </c>
      <c r="B6251" s="216" t="s">
        <v>51</v>
      </c>
      <c r="C6251" s="29">
        <v>100000</v>
      </c>
      <c r="D6251" s="175">
        <v>100000</v>
      </c>
      <c r="F6251" s="175"/>
      <c r="G6251" s="175"/>
      <c r="H6251" s="175"/>
      <c r="I6251" s="34">
        <v>4</v>
      </c>
    </row>
    <row r="6252" spans="1:9">
      <c r="A6252" s="212">
        <v>3239</v>
      </c>
      <c r="B6252" s="216" t="s">
        <v>21</v>
      </c>
      <c r="C6252" s="29">
        <v>6000</v>
      </c>
      <c r="D6252" s="175">
        <v>10000</v>
      </c>
      <c r="F6252" s="175"/>
      <c r="G6252" s="175"/>
      <c r="H6252" s="175"/>
      <c r="I6252" s="34">
        <v>4</v>
      </c>
    </row>
    <row r="6253" spans="1:9" ht="28.5">
      <c r="A6253" s="210">
        <v>324</v>
      </c>
      <c r="B6253" s="211" t="s">
        <v>22</v>
      </c>
      <c r="C6253" s="30">
        <f t="shared" ref="C6253" si="5963">SUM(C6254)</f>
        <v>0</v>
      </c>
      <c r="D6253" s="30">
        <v>0</v>
      </c>
      <c r="F6253" s="30">
        <f t="shared" ref="F6253:H6253" si="5964">SUM(F6254)</f>
        <v>0</v>
      </c>
      <c r="G6253" s="30">
        <f t="shared" si="5964"/>
        <v>0</v>
      </c>
      <c r="H6253" s="30">
        <f t="shared" si="5964"/>
        <v>0</v>
      </c>
      <c r="I6253" s="34">
        <v>3</v>
      </c>
    </row>
    <row r="6254" spans="1:9" ht="28.5">
      <c r="A6254" s="212">
        <v>3241</v>
      </c>
      <c r="B6254" s="216" t="s">
        <v>22</v>
      </c>
      <c r="C6254" s="29"/>
      <c r="D6254" s="175">
        <v>0</v>
      </c>
      <c r="F6254" s="175"/>
      <c r="G6254" s="175"/>
      <c r="H6254" s="175"/>
      <c r="I6254" s="34">
        <v>4</v>
      </c>
    </row>
    <row r="6255" spans="1:9">
      <c r="A6255" s="210">
        <v>329</v>
      </c>
      <c r="B6255" s="211" t="s">
        <v>23</v>
      </c>
      <c r="C6255" s="30">
        <f t="shared" ref="C6255" si="5965">SUM(C6256:C6262)</f>
        <v>102300</v>
      </c>
      <c r="D6255" s="30">
        <v>138800</v>
      </c>
      <c r="F6255" s="30">
        <f t="shared" ref="F6255:G6255" si="5966">SUM(F6256:F6262)</f>
        <v>0</v>
      </c>
      <c r="G6255" s="30">
        <f t="shared" si="5966"/>
        <v>0</v>
      </c>
      <c r="H6255" s="30">
        <f t="shared" ref="H6255" si="5967">SUM(H6256:H6262)</f>
        <v>0</v>
      </c>
      <c r="I6255" s="34">
        <v>3</v>
      </c>
    </row>
    <row r="6256" spans="1:9" ht="28.5">
      <c r="A6256" s="212">
        <v>3291</v>
      </c>
      <c r="B6256" s="216" t="s">
        <v>24</v>
      </c>
      <c r="C6256" s="29">
        <v>14000</v>
      </c>
      <c r="D6256" s="175">
        <v>14000</v>
      </c>
      <c r="F6256" s="175"/>
      <c r="G6256" s="175"/>
      <c r="H6256" s="175"/>
      <c r="I6256" s="34">
        <v>4</v>
      </c>
    </row>
    <row r="6257" spans="1:9">
      <c r="A6257" s="212">
        <v>3292</v>
      </c>
      <c r="B6257" s="216" t="s">
        <v>112</v>
      </c>
      <c r="C6257" s="29">
        <v>27000</v>
      </c>
      <c r="D6257" s="175">
        <v>49000</v>
      </c>
      <c r="F6257" s="175"/>
      <c r="G6257" s="175"/>
      <c r="H6257" s="175"/>
      <c r="I6257" s="34">
        <v>4</v>
      </c>
    </row>
    <row r="6258" spans="1:9">
      <c r="A6258" s="212">
        <v>3293</v>
      </c>
      <c r="B6258" s="216" t="s">
        <v>29</v>
      </c>
      <c r="C6258" s="29">
        <v>800</v>
      </c>
      <c r="D6258" s="175">
        <v>800</v>
      </c>
      <c r="F6258" s="175"/>
      <c r="G6258" s="175"/>
      <c r="H6258" s="175"/>
      <c r="I6258" s="34">
        <v>4</v>
      </c>
    </row>
    <row r="6259" spans="1:9">
      <c r="A6259" s="212">
        <v>3294</v>
      </c>
      <c r="B6259" s="216" t="s">
        <v>55</v>
      </c>
      <c r="C6259" s="29">
        <v>2500</v>
      </c>
      <c r="D6259" s="175">
        <v>2500</v>
      </c>
      <c r="F6259" s="175"/>
      <c r="G6259" s="175"/>
      <c r="H6259" s="175"/>
      <c r="I6259" s="34">
        <v>4</v>
      </c>
    </row>
    <row r="6260" spans="1:9">
      <c r="A6260" s="212">
        <v>3295</v>
      </c>
      <c r="B6260" s="216" t="s">
        <v>113</v>
      </c>
      <c r="C6260" s="29">
        <v>39000</v>
      </c>
      <c r="D6260" s="175">
        <v>39000</v>
      </c>
      <c r="F6260" s="175"/>
      <c r="G6260" s="175"/>
      <c r="H6260" s="175"/>
      <c r="I6260" s="34">
        <v>4</v>
      </c>
    </row>
    <row r="6261" spans="1:9">
      <c r="A6261" s="212">
        <v>3296</v>
      </c>
      <c r="B6261" s="216" t="s">
        <v>120</v>
      </c>
      <c r="C6261" s="29">
        <v>18000</v>
      </c>
      <c r="D6261" s="175">
        <v>33000</v>
      </c>
      <c r="F6261" s="175"/>
      <c r="G6261" s="175"/>
      <c r="H6261" s="175"/>
      <c r="I6261" s="34">
        <v>4</v>
      </c>
    </row>
    <row r="6262" spans="1:9">
      <c r="A6262" s="212">
        <v>3299</v>
      </c>
      <c r="B6262" s="216" t="s">
        <v>23</v>
      </c>
      <c r="C6262" s="29">
        <v>1000</v>
      </c>
      <c r="D6262" s="175">
        <v>500</v>
      </c>
      <c r="F6262" s="175"/>
      <c r="G6262" s="175"/>
      <c r="H6262" s="175"/>
      <c r="I6262" s="34">
        <v>4</v>
      </c>
    </row>
    <row r="6263" spans="1:9">
      <c r="A6263" s="208">
        <v>34</v>
      </c>
      <c r="B6263" s="209" t="s">
        <v>114</v>
      </c>
      <c r="C6263" s="182">
        <f t="shared" ref="C6263" si="5968">SUM(C6264)</f>
        <v>24000</v>
      </c>
      <c r="D6263" s="32">
        <v>24000</v>
      </c>
      <c r="F6263" s="32">
        <f t="shared" ref="F6263:H6263" si="5969">SUM(F6264)</f>
        <v>0</v>
      </c>
      <c r="G6263" s="32">
        <f t="shared" si="5969"/>
        <v>0</v>
      </c>
      <c r="H6263" s="32">
        <f t="shared" si="5969"/>
        <v>0</v>
      </c>
      <c r="I6263" s="34">
        <v>2</v>
      </c>
    </row>
    <row r="6264" spans="1:9">
      <c r="A6264" s="210">
        <v>343</v>
      </c>
      <c r="B6264" s="211" t="s">
        <v>115</v>
      </c>
      <c r="C6264" s="30">
        <f t="shared" ref="C6264" si="5970">SUM(C6265:C6267)</f>
        <v>24000</v>
      </c>
      <c r="D6264" s="30">
        <v>24000</v>
      </c>
      <c r="F6264" s="30">
        <f t="shared" ref="F6264:G6264" si="5971">SUM(F6265:F6267)</f>
        <v>0</v>
      </c>
      <c r="G6264" s="30">
        <f t="shared" si="5971"/>
        <v>0</v>
      </c>
      <c r="H6264" s="30">
        <f t="shared" ref="H6264" si="5972">SUM(H6265:H6267)</f>
        <v>0</v>
      </c>
      <c r="I6264" s="34">
        <v>3</v>
      </c>
    </row>
    <row r="6265" spans="1:9">
      <c r="A6265" s="212">
        <v>3431</v>
      </c>
      <c r="B6265" s="216" t="s">
        <v>116</v>
      </c>
      <c r="C6265" s="29">
        <v>6000</v>
      </c>
      <c r="D6265" s="175">
        <v>6000</v>
      </c>
      <c r="F6265" s="175"/>
      <c r="G6265" s="175"/>
      <c r="H6265" s="175"/>
      <c r="I6265" s="34">
        <v>4</v>
      </c>
    </row>
    <row r="6266" spans="1:9" ht="28.5">
      <c r="A6266" s="212">
        <v>3432</v>
      </c>
      <c r="B6266" s="216" t="s">
        <v>135</v>
      </c>
      <c r="C6266" s="29"/>
      <c r="D6266" s="175">
        <v>0</v>
      </c>
      <c r="F6266" s="175"/>
      <c r="G6266" s="175"/>
      <c r="H6266" s="175"/>
      <c r="I6266" s="34">
        <v>4</v>
      </c>
    </row>
    <row r="6267" spans="1:9">
      <c r="A6267" s="212">
        <v>3433</v>
      </c>
      <c r="B6267" s="216" t="s">
        <v>117</v>
      </c>
      <c r="C6267" s="29">
        <v>18000</v>
      </c>
      <c r="D6267" s="175">
        <v>18000</v>
      </c>
      <c r="F6267" s="175"/>
      <c r="G6267" s="175"/>
      <c r="H6267" s="175"/>
      <c r="I6267" s="34">
        <v>4</v>
      </c>
    </row>
    <row r="6268" spans="1:9">
      <c r="A6268" s="208">
        <v>38</v>
      </c>
      <c r="B6268" s="209" t="s">
        <v>11</v>
      </c>
      <c r="C6268" s="182">
        <f t="shared" ref="C6268:C6269" si="5973">SUM(C6269)</f>
        <v>0</v>
      </c>
      <c r="D6268" s="32">
        <v>0</v>
      </c>
      <c r="F6268" s="32">
        <f t="shared" ref="F6268:H6269" si="5974">SUM(F6269)</f>
        <v>0</v>
      </c>
      <c r="G6268" s="32">
        <f t="shared" si="5974"/>
        <v>0</v>
      </c>
      <c r="H6268" s="32">
        <f t="shared" si="5974"/>
        <v>0</v>
      </c>
      <c r="I6268" s="34">
        <v>2</v>
      </c>
    </row>
    <row r="6269" spans="1:9">
      <c r="A6269" s="210">
        <v>383</v>
      </c>
      <c r="B6269" s="211" t="s">
        <v>121</v>
      </c>
      <c r="C6269" s="30">
        <f t="shared" si="5973"/>
        <v>0</v>
      </c>
      <c r="D6269" s="30">
        <v>0</v>
      </c>
      <c r="F6269" s="30">
        <f t="shared" si="5974"/>
        <v>0</v>
      </c>
      <c r="G6269" s="30">
        <f t="shared" si="5974"/>
        <v>0</v>
      </c>
      <c r="H6269" s="30">
        <f t="shared" si="5974"/>
        <v>0</v>
      </c>
      <c r="I6269" s="34">
        <v>3</v>
      </c>
    </row>
    <row r="6270" spans="1:9">
      <c r="A6270" s="212">
        <v>3834</v>
      </c>
      <c r="B6270" s="216" t="s">
        <v>123</v>
      </c>
      <c r="C6270" s="29"/>
      <c r="D6270" s="175">
        <v>0</v>
      </c>
      <c r="F6270" s="175"/>
      <c r="G6270" s="175"/>
      <c r="H6270" s="175"/>
      <c r="I6270" s="34">
        <v>4</v>
      </c>
    </row>
    <row r="6271" spans="1:9">
      <c r="A6271" s="206">
        <v>52</v>
      </c>
      <c r="B6271" s="207" t="s">
        <v>52</v>
      </c>
      <c r="C6271" s="31">
        <f>SUM(C6272+C6279+C6288)</f>
        <v>129000</v>
      </c>
      <c r="D6271" s="31">
        <v>55000</v>
      </c>
      <c r="F6271" s="31">
        <f>SUM(F6272+F6279+F6288)</f>
        <v>0</v>
      </c>
      <c r="G6271" s="31">
        <f>SUM(G6272+G6279+G6288)</f>
        <v>0</v>
      </c>
      <c r="H6271" s="31">
        <f>SUM(H6272+H6279+H6288)</f>
        <v>0</v>
      </c>
      <c r="I6271" s="34" t="s">
        <v>53</v>
      </c>
    </row>
    <row r="6272" spans="1:9">
      <c r="A6272" s="208">
        <v>31</v>
      </c>
      <c r="B6272" s="209" t="s">
        <v>44</v>
      </c>
      <c r="C6272" s="182">
        <f t="shared" ref="C6272" si="5975">SUM(C6273+C6275+C6277)</f>
        <v>50000</v>
      </c>
      <c r="D6272" s="32">
        <v>25000</v>
      </c>
      <c r="F6272" s="32">
        <f t="shared" ref="F6272:G6272" si="5976">SUM(F6273+F6275+F6277)</f>
        <v>0</v>
      </c>
      <c r="G6272" s="32">
        <f t="shared" si="5976"/>
        <v>0</v>
      </c>
      <c r="H6272" s="32">
        <f t="shared" ref="H6272" si="5977">SUM(H6273+H6275+H6277)</f>
        <v>0</v>
      </c>
      <c r="I6272" s="34">
        <v>2</v>
      </c>
    </row>
    <row r="6273" spans="1:9">
      <c r="A6273" s="210">
        <v>311</v>
      </c>
      <c r="B6273" s="211" t="s">
        <v>45</v>
      </c>
      <c r="C6273" s="30">
        <f t="shared" ref="C6273" si="5978">SUM(C6274)</f>
        <v>50000</v>
      </c>
      <c r="D6273" s="30">
        <v>25000</v>
      </c>
      <c r="F6273" s="30">
        <f t="shared" ref="F6273:H6273" si="5979">SUM(F6274)</f>
        <v>0</v>
      </c>
      <c r="G6273" s="30">
        <f t="shared" si="5979"/>
        <v>0</v>
      </c>
      <c r="H6273" s="30">
        <f t="shared" si="5979"/>
        <v>0</v>
      </c>
      <c r="I6273" s="34">
        <v>3</v>
      </c>
    </row>
    <row r="6274" spans="1:9">
      <c r="A6274" s="212">
        <v>3111</v>
      </c>
      <c r="B6274" s="216" t="s">
        <v>46</v>
      </c>
      <c r="C6274" s="29">
        <v>50000</v>
      </c>
      <c r="D6274" s="175">
        <v>25000</v>
      </c>
      <c r="F6274" s="175"/>
      <c r="G6274" s="175"/>
      <c r="H6274" s="175"/>
      <c r="I6274" s="34">
        <v>4</v>
      </c>
    </row>
    <row r="6275" spans="1:9">
      <c r="A6275" s="210">
        <v>312</v>
      </c>
      <c r="B6275" s="211" t="s">
        <v>67</v>
      </c>
      <c r="C6275" s="30">
        <f t="shared" ref="C6275" si="5980">SUM(C6276)</f>
        <v>0</v>
      </c>
      <c r="D6275" s="30">
        <v>0</v>
      </c>
      <c r="F6275" s="30">
        <f t="shared" ref="F6275:H6275" si="5981">SUM(F6276)</f>
        <v>0</v>
      </c>
      <c r="G6275" s="30">
        <f t="shared" si="5981"/>
        <v>0</v>
      </c>
      <c r="H6275" s="30">
        <f t="shared" si="5981"/>
        <v>0</v>
      </c>
      <c r="I6275" s="34">
        <v>3</v>
      </c>
    </row>
    <row r="6276" spans="1:9">
      <c r="A6276" s="212">
        <v>3121</v>
      </c>
      <c r="B6276" s="216" t="s">
        <v>67</v>
      </c>
      <c r="C6276" s="29"/>
      <c r="D6276" s="175">
        <v>0</v>
      </c>
      <c r="F6276" s="175"/>
      <c r="G6276" s="175"/>
      <c r="H6276" s="175"/>
      <c r="I6276" s="34">
        <v>4</v>
      </c>
    </row>
    <row r="6277" spans="1:9">
      <c r="A6277" s="210">
        <v>313</v>
      </c>
      <c r="B6277" s="211" t="s">
        <v>48</v>
      </c>
      <c r="C6277" s="30">
        <f t="shared" ref="C6277" si="5982">SUM(C6278)</f>
        <v>0</v>
      </c>
      <c r="D6277" s="30">
        <v>0</v>
      </c>
      <c r="F6277" s="30">
        <f t="shared" ref="F6277:H6277" si="5983">SUM(F6278)</f>
        <v>0</v>
      </c>
      <c r="G6277" s="30">
        <f t="shared" si="5983"/>
        <v>0</v>
      </c>
      <c r="H6277" s="30">
        <f t="shared" si="5983"/>
        <v>0</v>
      </c>
      <c r="I6277" s="34">
        <v>3</v>
      </c>
    </row>
    <row r="6278" spans="1:9">
      <c r="A6278" s="212">
        <v>3132</v>
      </c>
      <c r="B6278" s="216" t="s">
        <v>49</v>
      </c>
      <c r="C6278" s="29"/>
      <c r="D6278" s="175">
        <v>0</v>
      </c>
      <c r="F6278" s="175"/>
      <c r="G6278" s="175"/>
      <c r="H6278" s="175"/>
      <c r="I6278" s="34">
        <v>4</v>
      </c>
    </row>
    <row r="6279" spans="1:9">
      <c r="A6279" s="208">
        <v>32</v>
      </c>
      <c r="B6279" s="209" t="s">
        <v>16</v>
      </c>
      <c r="C6279" s="32">
        <f>SUM(C6280+C6282+C6284+C6286)</f>
        <v>70000</v>
      </c>
      <c r="D6279" s="32">
        <v>4200</v>
      </c>
      <c r="F6279" s="32">
        <f>SUM(F6280+F6282+F6284+F6286)</f>
        <v>0</v>
      </c>
      <c r="G6279" s="32">
        <f>SUM(G6280+G6282+G6284+G6286)</f>
        <v>0</v>
      </c>
      <c r="H6279" s="32">
        <f>SUM(H6280+H6282+H6284+H6286)</f>
        <v>0</v>
      </c>
      <c r="I6279" s="34">
        <v>2</v>
      </c>
    </row>
    <row r="6280" spans="1:9">
      <c r="A6280" s="210">
        <v>321</v>
      </c>
      <c r="B6280" s="211" t="s">
        <v>27</v>
      </c>
      <c r="C6280" s="30">
        <f t="shared" ref="C6280" si="5984">SUM(C6281)</f>
        <v>0</v>
      </c>
      <c r="D6280" s="30">
        <v>480</v>
      </c>
      <c r="F6280" s="30">
        <f t="shared" ref="F6280:H6280" si="5985">SUM(F6281)</f>
        <v>0</v>
      </c>
      <c r="G6280" s="30">
        <f t="shared" si="5985"/>
        <v>0</v>
      </c>
      <c r="H6280" s="30">
        <f t="shared" si="5985"/>
        <v>0</v>
      </c>
      <c r="I6280" s="34">
        <v>3</v>
      </c>
    </row>
    <row r="6281" spans="1:9" ht="28.5">
      <c r="A6281" s="212">
        <v>3212</v>
      </c>
      <c r="B6281" s="216" t="s">
        <v>50</v>
      </c>
      <c r="C6281" s="29"/>
      <c r="D6281" s="175">
        <v>480</v>
      </c>
      <c r="F6281" s="175"/>
      <c r="G6281" s="175"/>
      <c r="H6281" s="175"/>
      <c r="I6281" s="34">
        <v>4</v>
      </c>
    </row>
    <row r="6282" spans="1:9">
      <c r="A6282" s="210">
        <v>322</v>
      </c>
      <c r="B6282" s="211" t="s">
        <v>42</v>
      </c>
      <c r="C6282" s="30">
        <f t="shared" ref="C6282" si="5986">SUM(C6283)</f>
        <v>3000</v>
      </c>
      <c r="D6282" s="30">
        <v>3000</v>
      </c>
      <c r="F6282" s="30">
        <f t="shared" ref="F6282:H6282" si="5987">SUM(F6283)</f>
        <v>0</v>
      </c>
      <c r="G6282" s="30">
        <f t="shared" si="5987"/>
        <v>0</v>
      </c>
      <c r="H6282" s="30">
        <f t="shared" si="5987"/>
        <v>0</v>
      </c>
      <c r="I6282" s="34">
        <v>3</v>
      </c>
    </row>
    <row r="6283" spans="1:9">
      <c r="A6283" s="212">
        <v>3225</v>
      </c>
      <c r="B6283" s="216" t="s">
        <v>92</v>
      </c>
      <c r="C6283" s="29">
        <v>3000</v>
      </c>
      <c r="D6283" s="175">
        <v>3000</v>
      </c>
      <c r="F6283" s="175"/>
      <c r="G6283" s="175"/>
      <c r="H6283" s="175"/>
      <c r="I6283" s="34">
        <v>4</v>
      </c>
    </row>
    <row r="6284" spans="1:9" ht="28.5">
      <c r="A6284" s="210">
        <v>324</v>
      </c>
      <c r="B6284" s="211" t="s">
        <v>22</v>
      </c>
      <c r="C6284" s="30">
        <f t="shared" ref="C6284" si="5988">SUM(C6285)</f>
        <v>0</v>
      </c>
      <c r="D6284" s="30">
        <v>0</v>
      </c>
      <c r="F6284" s="30">
        <f t="shared" ref="F6284:H6284" si="5989">SUM(F6285)</f>
        <v>0</v>
      </c>
      <c r="G6284" s="30">
        <f t="shared" si="5989"/>
        <v>0</v>
      </c>
      <c r="H6284" s="30">
        <f t="shared" si="5989"/>
        <v>0</v>
      </c>
      <c r="I6284" s="34">
        <v>3</v>
      </c>
    </row>
    <row r="6285" spans="1:9" ht="28.5">
      <c r="A6285" s="212">
        <v>3241</v>
      </c>
      <c r="B6285" s="216" t="s">
        <v>22</v>
      </c>
      <c r="C6285" s="29"/>
      <c r="D6285" s="175">
        <v>0</v>
      </c>
      <c r="F6285" s="175"/>
      <c r="G6285" s="175"/>
      <c r="H6285" s="175"/>
      <c r="I6285" s="34">
        <v>4</v>
      </c>
    </row>
    <row r="6286" spans="1:9" ht="15">
      <c r="A6286" s="815">
        <v>329</v>
      </c>
      <c r="B6286" s="823" t="s">
        <v>23</v>
      </c>
      <c r="C6286" s="824">
        <f>SUM(C6287:C6293)</f>
        <v>67000</v>
      </c>
      <c r="D6286" s="824">
        <v>720</v>
      </c>
      <c r="F6286" s="825"/>
      <c r="G6286" s="825"/>
      <c r="H6286" s="825"/>
      <c r="I6286" s="73">
        <v>3</v>
      </c>
    </row>
    <row r="6287" spans="1:9">
      <c r="A6287" s="826">
        <v>3293</v>
      </c>
      <c r="B6287" s="511" t="s">
        <v>29</v>
      </c>
      <c r="C6287" s="39"/>
      <c r="D6287" s="636">
        <v>720</v>
      </c>
      <c r="F6287" s="636"/>
      <c r="G6287" s="636"/>
      <c r="H6287" s="636"/>
      <c r="I6287" s="73">
        <v>4</v>
      </c>
    </row>
    <row r="6288" spans="1:9" ht="28.5">
      <c r="A6288" s="208">
        <v>42</v>
      </c>
      <c r="B6288" s="209" t="s">
        <v>30</v>
      </c>
      <c r="C6288" s="182">
        <f>C6289</f>
        <v>9000</v>
      </c>
      <c r="D6288" s="32">
        <v>25800</v>
      </c>
      <c r="F6288" s="32">
        <f>F6289</f>
        <v>0</v>
      </c>
      <c r="G6288" s="32">
        <f>G6289</f>
        <v>0</v>
      </c>
      <c r="H6288" s="32">
        <f>H6289</f>
        <v>0</v>
      </c>
      <c r="I6288" s="34">
        <v>2</v>
      </c>
    </row>
    <row r="6289" spans="1:9">
      <c r="A6289" s="210">
        <v>422</v>
      </c>
      <c r="B6289" s="211" t="s">
        <v>57</v>
      </c>
      <c r="C6289" s="30">
        <f>SUM(C6290:C6290)</f>
        <v>9000</v>
      </c>
      <c r="D6289" s="30">
        <v>25800</v>
      </c>
      <c r="F6289" s="30">
        <f>SUM(F6290:F6290)</f>
        <v>0</v>
      </c>
      <c r="G6289" s="30">
        <f>SUM(G6290:G6290)</f>
        <v>0</v>
      </c>
      <c r="H6289" s="30">
        <f>SUM(H6290:H6290)</f>
        <v>0</v>
      </c>
      <c r="I6289" s="34">
        <v>3</v>
      </c>
    </row>
    <row r="6290" spans="1:9">
      <c r="A6290" s="212">
        <v>4224</v>
      </c>
      <c r="B6290" s="216" t="s">
        <v>58</v>
      </c>
      <c r="C6290" s="29">
        <v>9000</v>
      </c>
      <c r="D6290" s="175">
        <v>25800</v>
      </c>
      <c r="F6290" s="175"/>
      <c r="G6290" s="175"/>
      <c r="H6290" s="175"/>
      <c r="I6290" s="34">
        <v>4</v>
      </c>
    </row>
    <row r="6291" spans="1:9">
      <c r="A6291" s="206">
        <v>61</v>
      </c>
      <c r="B6291" s="207" t="s">
        <v>80</v>
      </c>
      <c r="C6291" s="31">
        <f t="shared" ref="C6291" si="5990">SUM(C6292+C6299+C6316+C6329)</f>
        <v>40000</v>
      </c>
      <c r="D6291" s="31">
        <v>45100</v>
      </c>
      <c r="F6291" s="31">
        <f t="shared" ref="F6291:G6291" si="5991">SUM(F6292+F6299+F6316+F6329)</f>
        <v>0</v>
      </c>
      <c r="G6291" s="31">
        <f t="shared" si="5991"/>
        <v>0</v>
      </c>
      <c r="H6291" s="31">
        <f t="shared" ref="H6291" si="5992">SUM(H6292+H6299+H6316+H6329)</f>
        <v>0</v>
      </c>
      <c r="I6291" s="34" t="s">
        <v>81</v>
      </c>
    </row>
    <row r="6292" spans="1:9">
      <c r="A6292" s="208">
        <v>31</v>
      </c>
      <c r="B6292" s="209" t="s">
        <v>44</v>
      </c>
      <c r="C6292" s="182">
        <f t="shared" ref="C6292" si="5993">SUM(C6293+C6295+C6297)</f>
        <v>0</v>
      </c>
      <c r="D6292" s="32">
        <v>0</v>
      </c>
      <c r="F6292" s="32">
        <f t="shared" ref="F6292:G6292" si="5994">SUM(F6293+F6295+F6297)</f>
        <v>0</v>
      </c>
      <c r="G6292" s="32">
        <f t="shared" si="5994"/>
        <v>0</v>
      </c>
      <c r="H6292" s="32">
        <f t="shared" ref="H6292" si="5995">SUM(H6293+H6295+H6297)</f>
        <v>0</v>
      </c>
      <c r="I6292" s="34">
        <v>2</v>
      </c>
    </row>
    <row r="6293" spans="1:9">
      <c r="A6293" s="210">
        <v>311</v>
      </c>
      <c r="B6293" s="211" t="s">
        <v>45</v>
      </c>
      <c r="C6293" s="30">
        <f t="shared" ref="C6293" si="5996">SUM(C6294)</f>
        <v>0</v>
      </c>
      <c r="D6293" s="30">
        <v>0</v>
      </c>
      <c r="F6293" s="30">
        <f t="shared" ref="F6293:H6293" si="5997">SUM(F6294)</f>
        <v>0</v>
      </c>
      <c r="G6293" s="30">
        <f t="shared" si="5997"/>
        <v>0</v>
      </c>
      <c r="H6293" s="30">
        <f t="shared" si="5997"/>
        <v>0</v>
      </c>
      <c r="I6293" s="34">
        <v>3</v>
      </c>
    </row>
    <row r="6294" spans="1:9">
      <c r="A6294" s="212">
        <v>3111</v>
      </c>
      <c r="B6294" s="216" t="s">
        <v>46</v>
      </c>
      <c r="C6294" s="29">
        <v>0</v>
      </c>
      <c r="D6294" s="175">
        <v>0</v>
      </c>
      <c r="F6294" s="175"/>
      <c r="G6294" s="175"/>
      <c r="H6294" s="175"/>
      <c r="I6294" s="34">
        <v>4</v>
      </c>
    </row>
    <row r="6295" spans="1:9">
      <c r="A6295" s="210">
        <v>312</v>
      </c>
      <c r="B6295" s="211" t="s">
        <v>67</v>
      </c>
      <c r="C6295" s="30">
        <f t="shared" ref="C6295" si="5998">SUM(C6296)</f>
        <v>0</v>
      </c>
      <c r="D6295" s="30">
        <v>0</v>
      </c>
      <c r="F6295" s="30">
        <f t="shared" ref="F6295:H6295" si="5999">SUM(F6296)</f>
        <v>0</v>
      </c>
      <c r="G6295" s="30">
        <f t="shared" si="5999"/>
        <v>0</v>
      </c>
      <c r="H6295" s="30">
        <f t="shared" si="5999"/>
        <v>0</v>
      </c>
      <c r="I6295" s="34">
        <v>3</v>
      </c>
    </row>
    <row r="6296" spans="1:9">
      <c r="A6296" s="212">
        <v>3121</v>
      </c>
      <c r="B6296" s="216" t="s">
        <v>67</v>
      </c>
      <c r="C6296" s="29">
        <v>0</v>
      </c>
      <c r="D6296" s="175">
        <v>0</v>
      </c>
      <c r="F6296" s="175"/>
      <c r="G6296" s="175"/>
      <c r="H6296" s="175"/>
      <c r="I6296" s="34">
        <v>4</v>
      </c>
    </row>
    <row r="6297" spans="1:9">
      <c r="A6297" s="210">
        <v>313</v>
      </c>
      <c r="B6297" s="211" t="s">
        <v>48</v>
      </c>
      <c r="C6297" s="30">
        <f t="shared" ref="C6297" si="6000">SUM(C6298)</f>
        <v>0</v>
      </c>
      <c r="D6297" s="30">
        <v>0</v>
      </c>
      <c r="F6297" s="30">
        <f t="shared" ref="F6297:H6297" si="6001">SUM(F6298)</f>
        <v>0</v>
      </c>
      <c r="G6297" s="30">
        <f t="shared" si="6001"/>
        <v>0</v>
      </c>
      <c r="H6297" s="30">
        <f t="shared" si="6001"/>
        <v>0</v>
      </c>
      <c r="I6297" s="34">
        <v>3</v>
      </c>
    </row>
    <row r="6298" spans="1:9">
      <c r="A6298" s="212">
        <v>3132</v>
      </c>
      <c r="B6298" s="216" t="s">
        <v>49</v>
      </c>
      <c r="C6298" s="29">
        <v>0</v>
      </c>
      <c r="D6298" s="175">
        <v>0</v>
      </c>
      <c r="F6298" s="175"/>
      <c r="G6298" s="175"/>
      <c r="H6298" s="175"/>
      <c r="I6298" s="34">
        <v>4</v>
      </c>
    </row>
    <row r="6299" spans="1:9">
      <c r="A6299" s="208">
        <v>32</v>
      </c>
      <c r="B6299" s="209" t="s">
        <v>16</v>
      </c>
      <c r="C6299" s="182">
        <f t="shared" ref="C6299" si="6002">SUM(C6300+C6304+C6309)</f>
        <v>10000</v>
      </c>
      <c r="D6299" s="32">
        <v>15100</v>
      </c>
      <c r="F6299" s="32">
        <f t="shared" ref="F6299:G6299" si="6003">SUM(F6300+F6304+F6309+F6314)</f>
        <v>0</v>
      </c>
      <c r="G6299" s="32">
        <f t="shared" si="6003"/>
        <v>0</v>
      </c>
      <c r="H6299" s="32">
        <f t="shared" ref="H6299" si="6004">SUM(H6300+H6304+H6309+H6314)</f>
        <v>0</v>
      </c>
      <c r="I6299" s="34">
        <v>2</v>
      </c>
    </row>
    <row r="6300" spans="1:9">
      <c r="A6300" s="210">
        <v>321</v>
      </c>
      <c r="B6300" s="211" t="s">
        <v>27</v>
      </c>
      <c r="C6300" s="30">
        <f t="shared" ref="C6300" si="6005">SUM(C6301:C6303)</f>
        <v>3000</v>
      </c>
      <c r="D6300" s="30">
        <v>3000</v>
      </c>
      <c r="F6300" s="30">
        <f t="shared" ref="F6300:G6300" si="6006">SUM(F6301:F6303)</f>
        <v>0</v>
      </c>
      <c r="G6300" s="30">
        <f t="shared" si="6006"/>
        <v>0</v>
      </c>
      <c r="H6300" s="30">
        <f t="shared" ref="H6300" si="6007">SUM(H6301:H6303)</f>
        <v>0</v>
      </c>
      <c r="I6300" s="34">
        <v>3</v>
      </c>
    </row>
    <row r="6301" spans="1:9">
      <c r="A6301" s="212">
        <v>3211</v>
      </c>
      <c r="B6301" s="216" t="s">
        <v>28</v>
      </c>
      <c r="C6301" s="29">
        <v>0</v>
      </c>
      <c r="D6301" s="175">
        <v>0</v>
      </c>
      <c r="F6301" s="175"/>
      <c r="G6301" s="175"/>
      <c r="H6301" s="175"/>
      <c r="I6301" s="34">
        <v>4</v>
      </c>
    </row>
    <row r="6302" spans="1:9" ht="28.5">
      <c r="A6302" s="212">
        <v>3212</v>
      </c>
      <c r="B6302" s="216" t="s">
        <v>50</v>
      </c>
      <c r="C6302" s="29">
        <v>0</v>
      </c>
      <c r="D6302" s="175">
        <v>0</v>
      </c>
      <c r="F6302" s="175"/>
      <c r="G6302" s="175"/>
      <c r="H6302" s="175"/>
      <c r="I6302" s="34">
        <v>4</v>
      </c>
    </row>
    <row r="6303" spans="1:9">
      <c r="A6303" s="212">
        <v>3213</v>
      </c>
      <c r="B6303" s="216" t="s">
        <v>54</v>
      </c>
      <c r="C6303" s="29">
        <v>3000</v>
      </c>
      <c r="D6303" s="175">
        <v>3000</v>
      </c>
      <c r="F6303" s="175"/>
      <c r="G6303" s="175"/>
      <c r="H6303" s="175"/>
      <c r="I6303" s="34">
        <v>4</v>
      </c>
    </row>
    <row r="6304" spans="1:9">
      <c r="A6304" s="210">
        <v>322</v>
      </c>
      <c r="B6304" s="211" t="s">
        <v>42</v>
      </c>
      <c r="C6304" s="30">
        <f>SUM(C6305:C6308)</f>
        <v>7000</v>
      </c>
      <c r="D6304" s="30">
        <v>7000</v>
      </c>
      <c r="F6304" s="30">
        <f>SUM(F6305:F6308)</f>
        <v>0</v>
      </c>
      <c r="G6304" s="30">
        <f>SUM(G6305:G6308)</f>
        <v>0</v>
      </c>
      <c r="H6304" s="30">
        <f>SUM(H6305:H6308)</f>
        <v>0</v>
      </c>
      <c r="I6304" s="34">
        <v>3</v>
      </c>
    </row>
    <row r="6305" spans="1:9">
      <c r="A6305" s="212">
        <v>3221</v>
      </c>
      <c r="B6305" s="216" t="s">
        <v>43</v>
      </c>
      <c r="C6305" s="29">
        <v>500</v>
      </c>
      <c r="D6305" s="175">
        <v>500</v>
      </c>
      <c r="F6305" s="175"/>
      <c r="G6305" s="175"/>
      <c r="H6305" s="175"/>
      <c r="I6305" s="34">
        <v>4</v>
      </c>
    </row>
    <row r="6306" spans="1:9">
      <c r="A6306" s="212">
        <v>3222</v>
      </c>
      <c r="B6306" s="216" t="s">
        <v>91</v>
      </c>
      <c r="C6306" s="29">
        <v>1000</v>
      </c>
      <c r="D6306" s="175">
        <v>1000</v>
      </c>
      <c r="F6306" s="175"/>
      <c r="G6306" s="175"/>
      <c r="H6306" s="175"/>
      <c r="I6306" s="34">
        <v>4</v>
      </c>
    </row>
    <row r="6307" spans="1:9" ht="28.5">
      <c r="A6307" s="212">
        <v>3224</v>
      </c>
      <c r="B6307" s="216" t="s">
        <v>110</v>
      </c>
      <c r="C6307" s="29">
        <v>500</v>
      </c>
      <c r="D6307" s="175">
        <v>500</v>
      </c>
      <c r="F6307" s="175"/>
      <c r="G6307" s="175"/>
      <c r="H6307" s="175"/>
      <c r="I6307" s="34">
        <v>4</v>
      </c>
    </row>
    <row r="6308" spans="1:9">
      <c r="A6308" s="212">
        <v>3225</v>
      </c>
      <c r="B6308" s="216" t="s">
        <v>92</v>
      </c>
      <c r="C6308" s="29">
        <v>5000</v>
      </c>
      <c r="D6308" s="175">
        <v>5000</v>
      </c>
      <c r="F6308" s="175"/>
      <c r="G6308" s="175"/>
      <c r="H6308" s="175"/>
      <c r="I6308" s="34">
        <v>4</v>
      </c>
    </row>
    <row r="6309" spans="1:9">
      <c r="A6309" s="210">
        <v>323</v>
      </c>
      <c r="B6309" s="211" t="s">
        <v>17</v>
      </c>
      <c r="C6309" s="30">
        <f t="shared" ref="C6309" si="6008">SUM(C6310:C6313)</f>
        <v>0</v>
      </c>
      <c r="D6309" s="30">
        <v>0</v>
      </c>
      <c r="F6309" s="30">
        <f t="shared" ref="F6309:G6309" si="6009">SUM(F6310:F6313)</f>
        <v>0</v>
      </c>
      <c r="G6309" s="30">
        <f t="shared" si="6009"/>
        <v>0</v>
      </c>
      <c r="H6309" s="30">
        <f t="shared" ref="H6309" si="6010">SUM(H6310:H6313)</f>
        <v>0</v>
      </c>
      <c r="I6309" s="34">
        <v>3</v>
      </c>
    </row>
    <row r="6310" spans="1:9">
      <c r="A6310" s="212">
        <v>3232</v>
      </c>
      <c r="B6310" s="216" t="s">
        <v>105</v>
      </c>
      <c r="C6310" s="29">
        <v>0</v>
      </c>
      <c r="D6310" s="175">
        <v>0</v>
      </c>
      <c r="F6310" s="175"/>
      <c r="G6310" s="175"/>
      <c r="H6310" s="175"/>
      <c r="I6310" s="34">
        <v>4</v>
      </c>
    </row>
    <row r="6311" spans="1:9">
      <c r="A6311" s="212">
        <v>3235</v>
      </c>
      <c r="B6311" s="216" t="s">
        <v>68</v>
      </c>
      <c r="C6311" s="29">
        <v>0</v>
      </c>
      <c r="D6311" s="175">
        <v>0</v>
      </c>
      <c r="F6311" s="175"/>
      <c r="G6311" s="175"/>
      <c r="H6311" s="175"/>
      <c r="I6311" s="34">
        <v>4</v>
      </c>
    </row>
    <row r="6312" spans="1:9">
      <c r="A6312" s="212">
        <v>3237</v>
      </c>
      <c r="B6312" s="216" t="s">
        <v>20</v>
      </c>
      <c r="C6312" s="29">
        <v>0</v>
      </c>
      <c r="D6312" s="175">
        <v>0</v>
      </c>
      <c r="F6312" s="175"/>
      <c r="G6312" s="175"/>
      <c r="H6312" s="175"/>
      <c r="I6312" s="34">
        <v>4</v>
      </c>
    </row>
    <row r="6313" spans="1:9">
      <c r="A6313" s="212">
        <v>3238</v>
      </c>
      <c r="B6313" s="216" t="s">
        <v>51</v>
      </c>
      <c r="C6313" s="29">
        <v>0</v>
      </c>
      <c r="D6313" s="175">
        <v>0</v>
      </c>
      <c r="F6313" s="175"/>
      <c r="G6313" s="175"/>
      <c r="H6313" s="175"/>
      <c r="I6313" s="34">
        <v>4</v>
      </c>
    </row>
    <row r="6314" spans="1:9" ht="15">
      <c r="A6314" s="815">
        <v>329</v>
      </c>
      <c r="B6314" s="823" t="s">
        <v>23</v>
      </c>
      <c r="C6314" s="824">
        <f>SUM(C6315:C6321)</f>
        <v>62000</v>
      </c>
      <c r="D6314" s="824">
        <v>5100</v>
      </c>
      <c r="F6314" s="825"/>
      <c r="G6314" s="825"/>
      <c r="H6314" s="825"/>
      <c r="I6314" s="73">
        <v>3</v>
      </c>
    </row>
    <row r="6315" spans="1:9">
      <c r="A6315" s="826">
        <v>3293</v>
      </c>
      <c r="B6315" s="511" t="s">
        <v>29</v>
      </c>
      <c r="C6315" s="39"/>
      <c r="D6315" s="636">
        <v>5100</v>
      </c>
      <c r="F6315" s="636"/>
      <c r="G6315" s="636"/>
      <c r="H6315" s="636"/>
      <c r="I6315" s="73">
        <v>4</v>
      </c>
    </row>
    <row r="6316" spans="1:9" ht="28.5">
      <c r="A6316" s="208">
        <v>42</v>
      </c>
      <c r="B6316" s="209" t="s">
        <v>30</v>
      </c>
      <c r="C6316" s="182">
        <f t="shared" ref="C6316" si="6011">SUM(C6317+C6319+C6325+C6327)</f>
        <v>30000</v>
      </c>
      <c r="D6316" s="32">
        <v>30000</v>
      </c>
      <c r="F6316" s="32">
        <f t="shared" ref="F6316:G6316" si="6012">SUM(F6317+F6319+F6325+F6327)</f>
        <v>0</v>
      </c>
      <c r="G6316" s="32">
        <f t="shared" si="6012"/>
        <v>0</v>
      </c>
      <c r="H6316" s="32">
        <f t="shared" ref="H6316" si="6013">SUM(H6317+H6319+H6325+H6327)</f>
        <v>0</v>
      </c>
      <c r="I6316" s="34">
        <v>2</v>
      </c>
    </row>
    <row r="6317" spans="1:9">
      <c r="A6317" s="210">
        <v>421</v>
      </c>
      <c r="B6317" s="211" t="s">
        <v>96</v>
      </c>
      <c r="C6317" s="30">
        <f t="shared" ref="C6317" si="6014">SUM(C6318)</f>
        <v>0</v>
      </c>
      <c r="D6317" s="30">
        <v>0</v>
      </c>
      <c r="F6317" s="30">
        <f t="shared" ref="F6317:H6317" si="6015">SUM(F6318)</f>
        <v>0</v>
      </c>
      <c r="G6317" s="30">
        <f t="shared" si="6015"/>
        <v>0</v>
      </c>
      <c r="H6317" s="30">
        <f t="shared" si="6015"/>
        <v>0</v>
      </c>
      <c r="I6317" s="34">
        <v>3</v>
      </c>
    </row>
    <row r="6318" spans="1:9">
      <c r="A6318" s="212">
        <v>4212</v>
      </c>
      <c r="B6318" s="216" t="s">
        <v>97</v>
      </c>
      <c r="C6318" s="29">
        <v>0</v>
      </c>
      <c r="D6318" s="175">
        <v>0</v>
      </c>
      <c r="F6318" s="175"/>
      <c r="G6318" s="175"/>
      <c r="H6318" s="175"/>
      <c r="I6318" s="34">
        <v>4</v>
      </c>
    </row>
    <row r="6319" spans="1:9">
      <c r="A6319" s="210">
        <v>422</v>
      </c>
      <c r="B6319" s="211" t="s">
        <v>57</v>
      </c>
      <c r="C6319" s="30">
        <f t="shared" ref="C6319" si="6016">SUM(C6320:C6324)</f>
        <v>30000</v>
      </c>
      <c r="D6319" s="30">
        <v>30000</v>
      </c>
      <c r="F6319" s="30">
        <f t="shared" ref="F6319:G6319" si="6017">SUM(F6320:F6324)</f>
        <v>0</v>
      </c>
      <c r="G6319" s="30">
        <f t="shared" si="6017"/>
        <v>0</v>
      </c>
      <c r="H6319" s="30">
        <f t="shared" ref="H6319" si="6018">SUM(H6320:H6324)</f>
        <v>0</v>
      </c>
      <c r="I6319" s="34">
        <v>3</v>
      </c>
    </row>
    <row r="6320" spans="1:9">
      <c r="A6320" s="212">
        <v>4221</v>
      </c>
      <c r="B6320" s="216" t="s">
        <v>65</v>
      </c>
      <c r="C6320" s="29">
        <v>2000</v>
      </c>
      <c r="D6320" s="175">
        <v>2000</v>
      </c>
      <c r="F6320" s="175"/>
      <c r="G6320" s="175"/>
      <c r="H6320" s="175"/>
      <c r="I6320" s="34">
        <v>4</v>
      </c>
    </row>
    <row r="6321" spans="1:9">
      <c r="A6321" s="212">
        <v>4222</v>
      </c>
      <c r="B6321" s="216" t="s">
        <v>73</v>
      </c>
      <c r="C6321" s="29">
        <v>0</v>
      </c>
      <c r="D6321" s="175">
        <v>0</v>
      </c>
      <c r="F6321" s="175"/>
      <c r="G6321" s="175"/>
      <c r="H6321" s="175"/>
      <c r="I6321" s="34">
        <v>4</v>
      </c>
    </row>
    <row r="6322" spans="1:9">
      <c r="A6322" s="212">
        <v>4223</v>
      </c>
      <c r="B6322" s="216" t="s">
        <v>86</v>
      </c>
      <c r="C6322" s="29">
        <v>0</v>
      </c>
      <c r="D6322" s="175">
        <v>0</v>
      </c>
      <c r="F6322" s="175"/>
      <c r="G6322" s="175"/>
      <c r="H6322" s="175"/>
      <c r="I6322" s="34">
        <v>4</v>
      </c>
    </row>
    <row r="6323" spans="1:9">
      <c r="A6323" s="212">
        <v>4224</v>
      </c>
      <c r="B6323" s="216" t="s">
        <v>58</v>
      </c>
      <c r="C6323" s="29">
        <v>28000</v>
      </c>
      <c r="D6323" s="175">
        <v>28000</v>
      </c>
      <c r="F6323" s="175"/>
      <c r="G6323" s="175"/>
      <c r="H6323" s="175"/>
      <c r="I6323" s="34">
        <v>4</v>
      </c>
    </row>
    <row r="6324" spans="1:9">
      <c r="A6324" s="212">
        <v>4227</v>
      </c>
      <c r="B6324" s="216" t="s">
        <v>88</v>
      </c>
      <c r="C6324" s="29">
        <v>0</v>
      </c>
      <c r="D6324" s="175">
        <v>0</v>
      </c>
      <c r="F6324" s="175"/>
      <c r="G6324" s="175"/>
      <c r="H6324" s="175"/>
      <c r="I6324" s="34">
        <v>4</v>
      </c>
    </row>
    <row r="6325" spans="1:9">
      <c r="A6325" s="210">
        <v>423</v>
      </c>
      <c r="B6325" s="211" t="s">
        <v>98</v>
      </c>
      <c r="C6325" s="30">
        <f t="shared" ref="C6325" si="6019">SUM(C6326)</f>
        <v>0</v>
      </c>
      <c r="D6325" s="30">
        <v>0</v>
      </c>
      <c r="F6325" s="30">
        <f t="shared" ref="F6325:H6325" si="6020">SUM(F6326)</f>
        <v>0</v>
      </c>
      <c r="G6325" s="30">
        <f t="shared" si="6020"/>
        <v>0</v>
      </c>
      <c r="H6325" s="30">
        <f t="shared" si="6020"/>
        <v>0</v>
      </c>
      <c r="I6325" s="34">
        <v>3</v>
      </c>
    </row>
    <row r="6326" spans="1:9">
      <c r="A6326" s="212">
        <v>4231</v>
      </c>
      <c r="B6326" s="216" t="s">
        <v>106</v>
      </c>
      <c r="C6326" s="29">
        <v>0</v>
      </c>
      <c r="D6326" s="175">
        <v>0</v>
      </c>
      <c r="F6326" s="175"/>
      <c r="G6326" s="175"/>
      <c r="H6326" s="175"/>
      <c r="I6326" s="34">
        <v>4</v>
      </c>
    </row>
    <row r="6327" spans="1:9" ht="28.5">
      <c r="A6327" s="210">
        <v>424</v>
      </c>
      <c r="B6327" s="211" t="s">
        <v>138</v>
      </c>
      <c r="C6327" s="30">
        <f t="shared" ref="C6327" si="6021">SUM(C6328)</f>
        <v>0</v>
      </c>
      <c r="D6327" s="30">
        <v>0</v>
      </c>
      <c r="F6327" s="30">
        <f t="shared" ref="F6327:H6327" si="6022">SUM(F6328)</f>
        <v>0</v>
      </c>
      <c r="G6327" s="30">
        <f t="shared" si="6022"/>
        <v>0</v>
      </c>
      <c r="H6327" s="30">
        <f t="shared" si="6022"/>
        <v>0</v>
      </c>
      <c r="I6327" s="34">
        <v>3</v>
      </c>
    </row>
    <row r="6328" spans="1:9">
      <c r="A6328" s="212">
        <v>4241</v>
      </c>
      <c r="B6328" s="216" t="s">
        <v>139</v>
      </c>
      <c r="C6328" s="29">
        <v>0</v>
      </c>
      <c r="D6328" s="175">
        <v>0</v>
      </c>
      <c r="F6328" s="175"/>
      <c r="G6328" s="175"/>
      <c r="H6328" s="175"/>
      <c r="I6328" s="34">
        <v>4</v>
      </c>
    </row>
    <row r="6329" spans="1:9" ht="28.5">
      <c r="A6329" s="208">
        <v>45</v>
      </c>
      <c r="B6329" s="209" t="s">
        <v>74</v>
      </c>
      <c r="C6329" s="182">
        <f t="shared" ref="C6329:C6330" si="6023">SUM(C6330)</f>
        <v>0</v>
      </c>
      <c r="D6329" s="32">
        <v>0</v>
      </c>
      <c r="F6329" s="32">
        <f t="shared" ref="F6329:H6330" si="6024">SUM(F6330)</f>
        <v>0</v>
      </c>
      <c r="G6329" s="32">
        <f t="shared" si="6024"/>
        <v>0</v>
      </c>
      <c r="H6329" s="32">
        <f t="shared" si="6024"/>
        <v>0</v>
      </c>
      <c r="I6329" s="34">
        <v>2</v>
      </c>
    </row>
    <row r="6330" spans="1:9">
      <c r="A6330" s="210">
        <v>451</v>
      </c>
      <c r="B6330" s="211" t="s">
        <v>75</v>
      </c>
      <c r="C6330" s="30">
        <f t="shared" si="6023"/>
        <v>0</v>
      </c>
      <c r="D6330" s="30">
        <v>0</v>
      </c>
      <c r="F6330" s="30">
        <f t="shared" si="6024"/>
        <v>0</v>
      </c>
      <c r="G6330" s="30">
        <f t="shared" si="6024"/>
        <v>0</v>
      </c>
      <c r="H6330" s="30">
        <f t="shared" si="6024"/>
        <v>0</v>
      </c>
      <c r="I6330" s="34">
        <v>3</v>
      </c>
    </row>
    <row r="6331" spans="1:9">
      <c r="A6331" s="212">
        <v>4511</v>
      </c>
      <c r="B6331" s="216" t="s">
        <v>75</v>
      </c>
      <c r="C6331" s="29"/>
      <c r="D6331" s="175">
        <v>0</v>
      </c>
      <c r="F6331" s="175"/>
      <c r="G6331" s="175"/>
      <c r="H6331" s="175"/>
      <c r="I6331" s="34">
        <v>4</v>
      </c>
    </row>
    <row r="6332" spans="1:9">
      <c r="A6332" s="203" t="s">
        <v>557</v>
      </c>
      <c r="B6332" s="204" t="s">
        <v>107</v>
      </c>
      <c r="C6332" s="205">
        <f>C6333</f>
        <v>0</v>
      </c>
      <c r="D6332" s="205">
        <v>51352</v>
      </c>
      <c r="F6332" s="205">
        <f>F6333</f>
        <v>0</v>
      </c>
      <c r="G6332" s="205">
        <f>G6333</f>
        <v>0</v>
      </c>
      <c r="H6332" s="205">
        <f>H6333</f>
        <v>0</v>
      </c>
      <c r="I6332" s="34" t="s">
        <v>8</v>
      </c>
    </row>
    <row r="6333" spans="1:9">
      <c r="A6333" s="206">
        <v>11</v>
      </c>
      <c r="B6333" s="207" t="s">
        <v>14</v>
      </c>
      <c r="C6333" s="31">
        <f t="shared" ref="C6333:C6335" si="6025">C6334</f>
        <v>0</v>
      </c>
      <c r="D6333" s="31">
        <v>51352</v>
      </c>
      <c r="F6333" s="31">
        <f t="shared" ref="F6333:H6335" si="6026">F6334</f>
        <v>0</v>
      </c>
      <c r="G6333" s="31">
        <f t="shared" si="6026"/>
        <v>0</v>
      </c>
      <c r="H6333" s="31">
        <f t="shared" si="6026"/>
        <v>0</v>
      </c>
      <c r="I6333" s="34" t="s">
        <v>15</v>
      </c>
    </row>
    <row r="6334" spans="1:9">
      <c r="A6334" s="208">
        <v>32</v>
      </c>
      <c r="B6334" s="209" t="s">
        <v>16</v>
      </c>
      <c r="C6334" s="32">
        <f>C6335+C6337</f>
        <v>0</v>
      </c>
      <c r="D6334" s="32">
        <v>51352</v>
      </c>
      <c r="F6334" s="32">
        <f>F6335+F6337</f>
        <v>0</v>
      </c>
      <c r="G6334" s="32">
        <f>G6335+G6337</f>
        <v>0</v>
      </c>
      <c r="H6334" s="32">
        <f>H6335+H6337</f>
        <v>0</v>
      </c>
      <c r="I6334" s="34">
        <v>2</v>
      </c>
    </row>
    <row r="6335" spans="1:9">
      <c r="A6335" s="210">
        <v>322</v>
      </c>
      <c r="B6335" s="211" t="s">
        <v>42</v>
      </c>
      <c r="C6335" s="30">
        <f t="shared" si="6025"/>
        <v>0</v>
      </c>
      <c r="D6335" s="30">
        <v>10446</v>
      </c>
      <c r="F6335" s="30">
        <f t="shared" si="6026"/>
        <v>0</v>
      </c>
      <c r="G6335" s="30">
        <f t="shared" si="6026"/>
        <v>0</v>
      </c>
      <c r="H6335" s="30">
        <f t="shared" si="6026"/>
        <v>0</v>
      </c>
      <c r="I6335" s="34">
        <v>3</v>
      </c>
    </row>
    <row r="6336" spans="1:9">
      <c r="A6336" s="212">
        <v>3222</v>
      </c>
      <c r="B6336" s="216" t="s">
        <v>91</v>
      </c>
      <c r="C6336" s="29"/>
      <c r="D6336" s="175">
        <v>10446</v>
      </c>
      <c r="F6336" s="175"/>
      <c r="G6336" s="175"/>
      <c r="H6336" s="175"/>
      <c r="I6336" s="34">
        <v>4</v>
      </c>
    </row>
    <row r="6337" spans="1:10" ht="15">
      <c r="A6337" s="210">
        <v>329</v>
      </c>
      <c r="B6337" s="211" t="s">
        <v>23</v>
      </c>
      <c r="C6337" s="792">
        <f>C6338</f>
        <v>0</v>
      </c>
      <c r="D6337" s="792">
        <v>40906</v>
      </c>
      <c r="F6337" s="792">
        <f>F6338</f>
        <v>0</v>
      </c>
      <c r="G6337" s="792">
        <f>G6338</f>
        <v>0</v>
      </c>
      <c r="H6337" s="792">
        <f>H6338</f>
        <v>0</v>
      </c>
      <c r="I6337" s="870">
        <v>3</v>
      </c>
    </row>
    <row r="6338" spans="1:10">
      <c r="A6338" s="212">
        <v>3292</v>
      </c>
      <c r="B6338" s="216" t="s">
        <v>112</v>
      </c>
      <c r="C6338" s="868"/>
      <c r="D6338" s="863">
        <v>40906</v>
      </c>
      <c r="F6338" s="863"/>
      <c r="G6338" s="863"/>
      <c r="H6338" s="863"/>
      <c r="I6338" s="870">
        <v>4</v>
      </c>
    </row>
    <row r="6339" spans="1:10">
      <c r="A6339" s="430">
        <v>33933</v>
      </c>
      <c r="B6339" s="431" t="s">
        <v>434</v>
      </c>
      <c r="C6339" s="198">
        <f>SUM(C6340+C6418)</f>
        <v>45964581</v>
      </c>
      <c r="D6339" s="198">
        <v>47925363</v>
      </c>
      <c r="F6339" s="198">
        <f>SUM(F6340+F6418)</f>
        <v>0</v>
      </c>
      <c r="G6339" s="198">
        <f>SUM(G6340+G6418)</f>
        <v>0</v>
      </c>
      <c r="H6339" s="198">
        <f>SUM(H6340+H6418)</f>
        <v>0</v>
      </c>
      <c r="I6339" s="432" t="s">
        <v>5</v>
      </c>
    </row>
    <row r="6340" spans="1:10" ht="28.5">
      <c r="A6340" s="200">
        <v>3602</v>
      </c>
      <c r="B6340" s="201" t="s">
        <v>82</v>
      </c>
      <c r="C6340" s="202">
        <f>SUM(C6341+C6377)</f>
        <v>5882624</v>
      </c>
      <c r="D6340" s="202">
        <v>4051817</v>
      </c>
      <c r="F6340" s="202">
        <f>SUM(F6341+F6377)</f>
        <v>0</v>
      </c>
      <c r="G6340" s="202">
        <f>SUM(G6341+G6377)</f>
        <v>0</v>
      </c>
      <c r="H6340" s="202">
        <f>SUM(H6341+H6377)</f>
        <v>0</v>
      </c>
      <c r="I6340" s="34" t="s">
        <v>7</v>
      </c>
    </row>
    <row r="6341" spans="1:10" ht="28.5">
      <c r="A6341" s="203" t="s">
        <v>450</v>
      </c>
      <c r="B6341" s="204" t="s">
        <v>375</v>
      </c>
      <c r="C6341" s="205">
        <f>SUM(C6342+C6365+C6369)</f>
        <v>5882624</v>
      </c>
      <c r="D6341" s="205">
        <v>4051817</v>
      </c>
      <c r="F6341" s="205">
        <f>SUM(F6342+F6365+F6369)</f>
        <v>0</v>
      </c>
      <c r="G6341" s="205">
        <f>SUM(G6342+G6365+G6369)</f>
        <v>0</v>
      </c>
      <c r="H6341" s="205">
        <f>SUM(H6342+H6365+H6369)</f>
        <v>0</v>
      </c>
      <c r="I6341" s="34" t="s">
        <v>8</v>
      </c>
    </row>
    <row r="6342" spans="1:10">
      <c r="A6342" s="206">
        <v>11</v>
      </c>
      <c r="B6342" s="207" t="s">
        <v>14</v>
      </c>
      <c r="C6342" s="31">
        <f>SUM(C6352+C6359+C6343+C6362+C6346+C6349)</f>
        <v>5882624</v>
      </c>
      <c r="D6342" s="31">
        <v>4051817</v>
      </c>
      <c r="F6342" s="31">
        <f>SUM(F6352+F6359+F6343+F6362+F6346+F6349)</f>
        <v>0</v>
      </c>
      <c r="G6342" s="31">
        <f>SUM(G6352+G6359+G6343+G6362+G6346+G6349)</f>
        <v>0</v>
      </c>
      <c r="H6342" s="31">
        <f>SUM(H6352+H6359+H6343+H6362+H6346+H6349)</f>
        <v>0</v>
      </c>
      <c r="I6342" s="34" t="s">
        <v>15</v>
      </c>
    </row>
    <row r="6343" spans="1:10" s="443" customFormat="1">
      <c r="A6343" s="208">
        <v>32</v>
      </c>
      <c r="B6343" s="209" t="s">
        <v>16</v>
      </c>
      <c r="C6343" s="461">
        <f t="shared" ref="C6343:C6344" si="6027">C6344</f>
        <v>380045</v>
      </c>
      <c r="D6343" s="662">
        <v>380045</v>
      </c>
      <c r="F6343" s="662">
        <f t="shared" ref="F6343:H6344" si="6028">F6344</f>
        <v>0</v>
      </c>
      <c r="G6343" s="662">
        <f t="shared" si="6028"/>
        <v>0</v>
      </c>
      <c r="H6343" s="662">
        <f t="shared" si="6028"/>
        <v>0</v>
      </c>
      <c r="I6343" s="428">
        <v>2</v>
      </c>
      <c r="J6343" s="442"/>
    </row>
    <row r="6344" spans="1:10" s="443" customFormat="1">
      <c r="A6344" s="210">
        <v>323</v>
      </c>
      <c r="B6344" s="211" t="s">
        <v>17</v>
      </c>
      <c r="C6344" s="462">
        <f t="shared" si="6027"/>
        <v>380045</v>
      </c>
      <c r="D6344" s="462">
        <v>380045</v>
      </c>
      <c r="F6344" s="462">
        <f t="shared" si="6028"/>
        <v>0</v>
      </c>
      <c r="G6344" s="462">
        <f t="shared" si="6028"/>
        <v>0</v>
      </c>
      <c r="H6344" s="462">
        <f t="shared" si="6028"/>
        <v>0</v>
      </c>
      <c r="I6344" s="428">
        <v>3</v>
      </c>
      <c r="J6344" s="442"/>
    </row>
    <row r="6345" spans="1:10" s="443" customFormat="1">
      <c r="A6345" s="212">
        <v>3232</v>
      </c>
      <c r="B6345" s="213" t="s">
        <v>105</v>
      </c>
      <c r="C6345" s="463">
        <v>380045</v>
      </c>
      <c r="D6345" s="175">
        <v>380045</v>
      </c>
      <c r="F6345" s="463"/>
      <c r="G6345" s="463"/>
      <c r="H6345" s="463"/>
      <c r="I6345" s="34">
        <v>4</v>
      </c>
      <c r="J6345" s="442"/>
    </row>
    <row r="6346" spans="1:10" s="443" customFormat="1">
      <c r="A6346" s="208">
        <v>34</v>
      </c>
      <c r="B6346" s="209" t="s">
        <v>114</v>
      </c>
      <c r="C6346" s="461">
        <f t="shared" ref="C6346:C6347" si="6029">C6347</f>
        <v>480651</v>
      </c>
      <c r="D6346" s="662">
        <v>480651</v>
      </c>
      <c r="F6346" s="662">
        <f t="shared" ref="F6346:H6347" si="6030">F6347</f>
        <v>0</v>
      </c>
      <c r="G6346" s="662">
        <f t="shared" si="6030"/>
        <v>0</v>
      </c>
      <c r="H6346" s="662">
        <f t="shared" si="6030"/>
        <v>0</v>
      </c>
      <c r="I6346" s="428">
        <v>2</v>
      </c>
      <c r="J6346" s="442"/>
    </row>
    <row r="6347" spans="1:10" s="443" customFormat="1">
      <c r="A6347" s="210">
        <v>342</v>
      </c>
      <c r="B6347" s="211" t="s">
        <v>376</v>
      </c>
      <c r="C6347" s="462">
        <f t="shared" si="6029"/>
        <v>480651</v>
      </c>
      <c r="D6347" s="462">
        <v>480651</v>
      </c>
      <c r="F6347" s="462">
        <f t="shared" si="6030"/>
        <v>0</v>
      </c>
      <c r="G6347" s="462">
        <f t="shared" si="6030"/>
        <v>0</v>
      </c>
      <c r="H6347" s="462">
        <f t="shared" si="6030"/>
        <v>0</v>
      </c>
      <c r="I6347" s="428">
        <v>3</v>
      </c>
      <c r="J6347" s="442"/>
    </row>
    <row r="6348" spans="1:10" s="443" customFormat="1" ht="42.75">
      <c r="A6348" s="212">
        <v>3423</v>
      </c>
      <c r="B6348" s="213" t="s">
        <v>157</v>
      </c>
      <c r="C6348" s="463">
        <v>480651</v>
      </c>
      <c r="D6348" s="175">
        <v>480651</v>
      </c>
      <c r="F6348" s="463"/>
      <c r="G6348" s="463"/>
      <c r="H6348" s="463"/>
      <c r="I6348" s="34">
        <v>4</v>
      </c>
      <c r="J6348" s="442"/>
    </row>
    <row r="6349" spans="1:10" s="443" customFormat="1">
      <c r="A6349" s="208">
        <v>41</v>
      </c>
      <c r="B6349" s="209" t="s">
        <v>377</v>
      </c>
      <c r="C6349" s="464">
        <f t="shared" ref="C6349:C6350" si="6031">C6350</f>
        <v>22500</v>
      </c>
      <c r="D6349" s="663">
        <v>22500</v>
      </c>
      <c r="F6349" s="663">
        <f t="shared" ref="F6349:H6350" si="6032">F6350</f>
        <v>0</v>
      </c>
      <c r="G6349" s="663">
        <f t="shared" si="6032"/>
        <v>0</v>
      </c>
      <c r="H6349" s="663">
        <f t="shared" si="6032"/>
        <v>0</v>
      </c>
      <c r="I6349" s="428">
        <v>2</v>
      </c>
      <c r="J6349" s="442"/>
    </row>
    <row r="6350" spans="1:10" s="443" customFormat="1">
      <c r="A6350" s="210">
        <v>412</v>
      </c>
      <c r="B6350" s="211" t="s">
        <v>71</v>
      </c>
      <c r="C6350" s="462">
        <f t="shared" si="6031"/>
        <v>22500</v>
      </c>
      <c r="D6350" s="462">
        <v>22500</v>
      </c>
      <c r="F6350" s="462">
        <f t="shared" si="6032"/>
        <v>0</v>
      </c>
      <c r="G6350" s="462">
        <f t="shared" si="6032"/>
        <v>0</v>
      </c>
      <c r="H6350" s="462">
        <f t="shared" si="6032"/>
        <v>0</v>
      </c>
      <c r="I6350" s="428">
        <v>3</v>
      </c>
      <c r="J6350" s="442"/>
    </row>
    <row r="6351" spans="1:10" s="443" customFormat="1">
      <c r="A6351" s="212">
        <v>4123</v>
      </c>
      <c r="B6351" s="216" t="s">
        <v>72</v>
      </c>
      <c r="C6351" s="465">
        <v>22500</v>
      </c>
      <c r="D6351" s="175">
        <v>22500</v>
      </c>
      <c r="F6351" s="551"/>
      <c r="G6351" s="551"/>
      <c r="H6351" s="551"/>
      <c r="I6351" s="34">
        <v>4</v>
      </c>
      <c r="J6351" s="442"/>
    </row>
    <row r="6352" spans="1:10" ht="28.5">
      <c r="A6352" s="208">
        <v>42</v>
      </c>
      <c r="B6352" s="209" t="s">
        <v>30</v>
      </c>
      <c r="C6352" s="182">
        <f t="shared" ref="C6352" si="6033">SUM(C6353)</f>
        <v>3221911</v>
      </c>
      <c r="D6352" s="32">
        <v>3138621</v>
      </c>
      <c r="F6352" s="32">
        <f t="shared" ref="F6352:H6352" si="6034">SUM(F6353)</f>
        <v>0</v>
      </c>
      <c r="G6352" s="32">
        <f t="shared" si="6034"/>
        <v>0</v>
      </c>
      <c r="H6352" s="32">
        <f t="shared" si="6034"/>
        <v>0</v>
      </c>
      <c r="I6352" s="34">
        <v>2</v>
      </c>
    </row>
    <row r="6353" spans="1:9">
      <c r="A6353" s="210">
        <v>422</v>
      </c>
      <c r="B6353" s="211" t="s">
        <v>57</v>
      </c>
      <c r="C6353" s="30">
        <f>SUM(C6354:C6358)</f>
        <v>3221911</v>
      </c>
      <c r="D6353" s="30">
        <v>3138621</v>
      </c>
      <c r="F6353" s="30">
        <f>SUM(F6354:F6358)</f>
        <v>0</v>
      </c>
      <c r="G6353" s="30">
        <f>SUM(G6354:G6358)</f>
        <v>0</v>
      </c>
      <c r="H6353" s="30">
        <f>SUM(H6354:H6358)</f>
        <v>0</v>
      </c>
      <c r="I6353" s="34">
        <v>3</v>
      </c>
    </row>
    <row r="6354" spans="1:9">
      <c r="A6354" s="212">
        <v>4221</v>
      </c>
      <c r="B6354" s="216" t="s">
        <v>65</v>
      </c>
      <c r="C6354" s="29">
        <v>49171</v>
      </c>
      <c r="D6354" s="175">
        <v>49171</v>
      </c>
      <c r="F6354" s="175"/>
      <c r="G6354" s="175"/>
      <c r="H6354" s="175"/>
      <c r="I6354" s="34">
        <v>4</v>
      </c>
    </row>
    <row r="6355" spans="1:9">
      <c r="A6355" s="212">
        <v>4222</v>
      </c>
      <c r="B6355" s="216" t="s">
        <v>73</v>
      </c>
      <c r="C6355" s="29">
        <v>10000</v>
      </c>
      <c r="D6355" s="175">
        <v>82475</v>
      </c>
      <c r="F6355" s="175"/>
      <c r="G6355" s="175"/>
      <c r="H6355" s="175"/>
      <c r="I6355" s="34">
        <v>4</v>
      </c>
    </row>
    <row r="6356" spans="1:9">
      <c r="A6356" s="212">
        <v>4223</v>
      </c>
      <c r="B6356" s="216" t="s">
        <v>86</v>
      </c>
      <c r="C6356" s="29">
        <v>0</v>
      </c>
      <c r="D6356" s="175">
        <v>0</v>
      </c>
      <c r="F6356" s="175"/>
      <c r="G6356" s="175"/>
      <c r="H6356" s="175"/>
      <c r="I6356" s="34">
        <v>4</v>
      </c>
    </row>
    <row r="6357" spans="1:9">
      <c r="A6357" s="212">
        <v>4224</v>
      </c>
      <c r="B6357" s="216" t="s">
        <v>58</v>
      </c>
      <c r="C6357" s="29">
        <v>2681620</v>
      </c>
      <c r="D6357" s="175">
        <v>2632975</v>
      </c>
      <c r="F6357" s="175"/>
      <c r="G6357" s="175"/>
      <c r="H6357" s="175"/>
      <c r="I6357" s="34">
        <v>4</v>
      </c>
    </row>
    <row r="6358" spans="1:9">
      <c r="A6358" s="212">
        <v>4227</v>
      </c>
      <c r="B6358" s="216" t="s">
        <v>88</v>
      </c>
      <c r="C6358" s="29">
        <v>481120</v>
      </c>
      <c r="D6358" s="175">
        <v>374000</v>
      </c>
      <c r="F6358" s="175"/>
      <c r="G6358" s="175"/>
      <c r="H6358" s="175"/>
      <c r="I6358" s="34">
        <v>4</v>
      </c>
    </row>
    <row r="6359" spans="1:9" ht="28.5">
      <c r="A6359" s="208">
        <v>45</v>
      </c>
      <c r="B6359" s="209" t="s">
        <v>74</v>
      </c>
      <c r="C6359" s="182">
        <f t="shared" ref="C6359:C6360" si="6035">SUM(C6360)</f>
        <v>30000</v>
      </c>
      <c r="D6359" s="32">
        <v>30000</v>
      </c>
      <c r="F6359" s="32">
        <f t="shared" ref="F6359:H6360" si="6036">SUM(F6360)</f>
        <v>0</v>
      </c>
      <c r="G6359" s="32">
        <f t="shared" si="6036"/>
        <v>0</v>
      </c>
      <c r="H6359" s="32">
        <f t="shared" si="6036"/>
        <v>0</v>
      </c>
      <c r="I6359" s="34">
        <v>2</v>
      </c>
    </row>
    <row r="6360" spans="1:9">
      <c r="A6360" s="210">
        <v>451</v>
      </c>
      <c r="B6360" s="211" t="s">
        <v>75</v>
      </c>
      <c r="C6360" s="30">
        <f t="shared" si="6035"/>
        <v>30000</v>
      </c>
      <c r="D6360" s="30">
        <v>30000</v>
      </c>
      <c r="F6360" s="30">
        <f t="shared" si="6036"/>
        <v>0</v>
      </c>
      <c r="G6360" s="30">
        <f t="shared" si="6036"/>
        <v>0</v>
      </c>
      <c r="H6360" s="30">
        <f t="shared" si="6036"/>
        <v>0</v>
      </c>
      <c r="I6360" s="34">
        <v>3</v>
      </c>
    </row>
    <row r="6361" spans="1:9">
      <c r="A6361" s="212">
        <v>4511</v>
      </c>
      <c r="B6361" s="216" t="s">
        <v>75</v>
      </c>
      <c r="C6361" s="465">
        <v>30000</v>
      </c>
      <c r="D6361" s="175">
        <v>30000</v>
      </c>
      <c r="F6361" s="551"/>
      <c r="G6361" s="551"/>
      <c r="H6361" s="551"/>
      <c r="I6361" s="34">
        <v>4</v>
      </c>
    </row>
    <row r="6362" spans="1:9" ht="28.5">
      <c r="A6362" s="208">
        <v>54</v>
      </c>
      <c r="B6362" s="209" t="s">
        <v>378</v>
      </c>
      <c r="C6362" s="464">
        <f t="shared" ref="C6362:C6363" si="6037">C6363</f>
        <v>1747517</v>
      </c>
      <c r="D6362" s="663">
        <v>0</v>
      </c>
      <c r="F6362" s="663">
        <f t="shared" ref="F6362:H6363" si="6038">F6363</f>
        <v>0</v>
      </c>
      <c r="G6362" s="663">
        <f t="shared" si="6038"/>
        <v>0</v>
      </c>
      <c r="H6362" s="663">
        <f t="shared" si="6038"/>
        <v>0</v>
      </c>
      <c r="I6362" s="34">
        <v>2</v>
      </c>
    </row>
    <row r="6363" spans="1:9" ht="28.5">
      <c r="A6363" s="210">
        <v>544</v>
      </c>
      <c r="B6363" s="466" t="s">
        <v>379</v>
      </c>
      <c r="C6363" s="462">
        <f t="shared" si="6037"/>
        <v>1747517</v>
      </c>
      <c r="D6363" s="462">
        <v>0</v>
      </c>
      <c r="F6363" s="462">
        <f t="shared" si="6038"/>
        <v>0</v>
      </c>
      <c r="G6363" s="462">
        <f t="shared" si="6038"/>
        <v>0</v>
      </c>
      <c r="H6363" s="462">
        <f t="shared" si="6038"/>
        <v>0</v>
      </c>
      <c r="I6363" s="34">
        <v>3</v>
      </c>
    </row>
    <row r="6364" spans="1:9" ht="28.5">
      <c r="A6364" s="212">
        <v>5443</v>
      </c>
      <c r="B6364" s="216" t="s">
        <v>379</v>
      </c>
      <c r="C6364" s="465">
        <v>1747517</v>
      </c>
      <c r="D6364" s="175">
        <v>0</v>
      </c>
      <c r="F6364" s="551"/>
      <c r="G6364" s="551"/>
      <c r="H6364" s="551"/>
      <c r="I6364" s="34">
        <v>4</v>
      </c>
    </row>
    <row r="6365" spans="1:9">
      <c r="A6365" s="206">
        <v>52</v>
      </c>
      <c r="B6365" s="207" t="s">
        <v>319</v>
      </c>
      <c r="C6365" s="31">
        <f t="shared" ref="C6365:C6367" si="6039">C6366</f>
        <v>0</v>
      </c>
      <c r="D6365" s="31">
        <v>0</v>
      </c>
      <c r="F6365" s="31">
        <f t="shared" ref="F6365:H6367" si="6040">F6366</f>
        <v>0</v>
      </c>
      <c r="G6365" s="31">
        <f t="shared" si="6040"/>
        <v>0</v>
      </c>
      <c r="H6365" s="31">
        <f t="shared" si="6040"/>
        <v>0</v>
      </c>
      <c r="I6365" s="34" t="s">
        <v>53</v>
      </c>
    </row>
    <row r="6366" spans="1:9" ht="28.5">
      <c r="A6366" s="208">
        <v>45</v>
      </c>
      <c r="B6366" s="209" t="s">
        <v>74</v>
      </c>
      <c r="C6366" s="182">
        <f t="shared" si="6039"/>
        <v>0</v>
      </c>
      <c r="D6366" s="32">
        <v>0</v>
      </c>
      <c r="F6366" s="32">
        <f t="shared" si="6040"/>
        <v>0</v>
      </c>
      <c r="G6366" s="32">
        <f t="shared" si="6040"/>
        <v>0</v>
      </c>
      <c r="H6366" s="32">
        <f t="shared" si="6040"/>
        <v>0</v>
      </c>
      <c r="I6366" s="34">
        <v>2</v>
      </c>
    </row>
    <row r="6367" spans="1:9">
      <c r="A6367" s="210">
        <v>451</v>
      </c>
      <c r="B6367" s="211" t="s">
        <v>75</v>
      </c>
      <c r="C6367" s="30">
        <f t="shared" si="6039"/>
        <v>0</v>
      </c>
      <c r="D6367" s="30">
        <v>0</v>
      </c>
      <c r="F6367" s="30">
        <f t="shared" si="6040"/>
        <v>0</v>
      </c>
      <c r="G6367" s="30">
        <f t="shared" si="6040"/>
        <v>0</v>
      </c>
      <c r="H6367" s="30">
        <f t="shared" si="6040"/>
        <v>0</v>
      </c>
      <c r="I6367" s="34">
        <v>3</v>
      </c>
    </row>
    <row r="6368" spans="1:9">
      <c r="A6368" s="212">
        <v>4511</v>
      </c>
      <c r="B6368" s="216" t="s">
        <v>75</v>
      </c>
      <c r="C6368" s="29">
        <v>0</v>
      </c>
      <c r="D6368" s="175">
        <v>0</v>
      </c>
      <c r="F6368" s="175"/>
      <c r="G6368" s="175"/>
      <c r="H6368" s="175"/>
      <c r="I6368" s="34">
        <v>4</v>
      </c>
    </row>
    <row r="6369" spans="1:9">
      <c r="A6369" s="206">
        <v>61</v>
      </c>
      <c r="B6369" s="207" t="s">
        <v>80</v>
      </c>
      <c r="C6369" s="467">
        <f>C6370</f>
        <v>0</v>
      </c>
      <c r="D6369" s="467">
        <v>0</v>
      </c>
      <c r="F6369" s="467">
        <f>F6370</f>
        <v>0</v>
      </c>
      <c r="G6369" s="467">
        <f>G6370</f>
        <v>0</v>
      </c>
      <c r="H6369" s="467">
        <f>H6370</f>
        <v>0</v>
      </c>
      <c r="I6369" s="34" t="s">
        <v>81</v>
      </c>
    </row>
    <row r="6370" spans="1:9" ht="28.5">
      <c r="A6370" s="208">
        <v>42</v>
      </c>
      <c r="B6370" s="209" t="s">
        <v>30</v>
      </c>
      <c r="C6370" s="464">
        <f t="shared" ref="C6370" si="6041">SUM(C6371)</f>
        <v>0</v>
      </c>
      <c r="D6370" s="663">
        <v>0</v>
      </c>
      <c r="F6370" s="663">
        <f t="shared" ref="F6370:H6370" si="6042">SUM(F6371)</f>
        <v>0</v>
      </c>
      <c r="G6370" s="663">
        <f t="shared" si="6042"/>
        <v>0</v>
      </c>
      <c r="H6370" s="663">
        <f t="shared" si="6042"/>
        <v>0</v>
      </c>
      <c r="I6370" s="34">
        <v>2</v>
      </c>
    </row>
    <row r="6371" spans="1:9">
      <c r="A6371" s="210">
        <v>422</v>
      </c>
      <c r="B6371" s="211" t="s">
        <v>57</v>
      </c>
      <c r="C6371" s="462">
        <f>SUM(C6372+C6373+C6374+C6375+C6376)</f>
        <v>0</v>
      </c>
      <c r="D6371" s="462">
        <v>0</v>
      </c>
      <c r="F6371" s="462">
        <f>SUM(F6372+F6373+F6374+F6375+F6376)</f>
        <v>0</v>
      </c>
      <c r="G6371" s="462">
        <f>SUM(G6372+G6373+G6374+G6375+G6376)</f>
        <v>0</v>
      </c>
      <c r="H6371" s="462">
        <f>SUM(H6372+H6373+H6374+H6375+H6376)</f>
        <v>0</v>
      </c>
      <c r="I6371" s="34">
        <v>3</v>
      </c>
    </row>
    <row r="6372" spans="1:9">
      <c r="A6372" s="212">
        <v>4221</v>
      </c>
      <c r="B6372" s="216" t="s">
        <v>65</v>
      </c>
      <c r="C6372" s="463"/>
      <c r="D6372" s="175">
        <v>0</v>
      </c>
      <c r="F6372" s="463"/>
      <c r="G6372" s="463"/>
      <c r="H6372" s="463"/>
      <c r="I6372" s="34">
        <v>4</v>
      </c>
    </row>
    <row r="6373" spans="1:9">
      <c r="A6373" s="212">
        <v>4222</v>
      </c>
      <c r="B6373" s="216" t="s">
        <v>73</v>
      </c>
      <c r="C6373" s="463"/>
      <c r="D6373" s="175">
        <v>0</v>
      </c>
      <c r="F6373" s="463"/>
      <c r="G6373" s="463"/>
      <c r="H6373" s="463"/>
      <c r="I6373" s="34">
        <v>4</v>
      </c>
    </row>
    <row r="6374" spans="1:9">
      <c r="A6374" s="212">
        <v>4223</v>
      </c>
      <c r="B6374" s="216" t="s">
        <v>86</v>
      </c>
      <c r="C6374" s="463"/>
      <c r="D6374" s="175">
        <v>0</v>
      </c>
      <c r="F6374" s="463"/>
      <c r="G6374" s="463"/>
      <c r="H6374" s="463"/>
      <c r="I6374" s="34">
        <v>4</v>
      </c>
    </row>
    <row r="6375" spans="1:9">
      <c r="A6375" s="212">
        <v>4224</v>
      </c>
      <c r="B6375" s="216" t="s">
        <v>58</v>
      </c>
      <c r="C6375" s="465"/>
      <c r="D6375" s="175">
        <v>0</v>
      </c>
      <c r="F6375" s="551"/>
      <c r="G6375" s="551"/>
      <c r="H6375" s="551"/>
      <c r="I6375" s="34">
        <v>4</v>
      </c>
    </row>
    <row r="6376" spans="1:9">
      <c r="A6376" s="212">
        <v>4227</v>
      </c>
      <c r="B6376" s="216" t="s">
        <v>88</v>
      </c>
      <c r="C6376" s="465">
        <v>0</v>
      </c>
      <c r="D6376" s="175">
        <v>0</v>
      </c>
      <c r="F6376" s="551"/>
      <c r="G6376" s="551"/>
      <c r="H6376" s="551"/>
      <c r="I6376" s="34">
        <v>4</v>
      </c>
    </row>
    <row r="6377" spans="1:9" ht="28.5">
      <c r="A6377" s="203" t="s">
        <v>329</v>
      </c>
      <c r="B6377" s="204" t="s">
        <v>176</v>
      </c>
      <c r="C6377" s="205">
        <f t="shared" ref="C6377" si="6043">SUM(C6378+C6398)</f>
        <v>0</v>
      </c>
      <c r="D6377" s="205">
        <v>0</v>
      </c>
      <c r="F6377" s="205">
        <f t="shared" ref="F6377:G6377" si="6044">SUM(F6378+F6398)</f>
        <v>0</v>
      </c>
      <c r="G6377" s="205">
        <f t="shared" si="6044"/>
        <v>0</v>
      </c>
      <c r="H6377" s="205">
        <f t="shared" ref="H6377" si="6045">SUM(H6378+H6398)</f>
        <v>0</v>
      </c>
      <c r="I6377" s="34" t="s">
        <v>8</v>
      </c>
    </row>
    <row r="6378" spans="1:9">
      <c r="A6378" s="206">
        <v>12</v>
      </c>
      <c r="B6378" s="207" t="s">
        <v>61</v>
      </c>
      <c r="C6378" s="31">
        <f t="shared" ref="C6378" si="6046">SUM(C6379+C6384+C6393)</f>
        <v>0</v>
      </c>
      <c r="D6378" s="31">
        <v>0</v>
      </c>
      <c r="F6378" s="31">
        <f t="shared" ref="F6378:G6378" si="6047">SUM(F6379+F6384+F6393)</f>
        <v>0</v>
      </c>
      <c r="G6378" s="31">
        <f t="shared" si="6047"/>
        <v>0</v>
      </c>
      <c r="H6378" s="31">
        <f t="shared" ref="H6378" si="6048">SUM(H6379+H6384+H6393)</f>
        <v>0</v>
      </c>
      <c r="I6378" s="34" t="s">
        <v>62</v>
      </c>
    </row>
    <row r="6379" spans="1:9">
      <c r="A6379" s="208">
        <v>31</v>
      </c>
      <c r="B6379" s="209" t="s">
        <v>44</v>
      </c>
      <c r="C6379" s="182">
        <f t="shared" ref="C6379" si="6049">SUM(C6380+C6382)</f>
        <v>0</v>
      </c>
      <c r="D6379" s="32">
        <v>0</v>
      </c>
      <c r="F6379" s="32">
        <f t="shared" ref="F6379:G6379" si="6050">SUM(F6380+F6382)</f>
        <v>0</v>
      </c>
      <c r="G6379" s="32">
        <f t="shared" si="6050"/>
        <v>0</v>
      </c>
      <c r="H6379" s="32">
        <f t="shared" ref="H6379" si="6051">SUM(H6380+H6382)</f>
        <v>0</v>
      </c>
      <c r="I6379" s="34">
        <v>2</v>
      </c>
    </row>
    <row r="6380" spans="1:9">
      <c r="A6380" s="210">
        <v>311</v>
      </c>
      <c r="B6380" s="211" t="s">
        <v>45</v>
      </c>
      <c r="C6380" s="30">
        <f t="shared" ref="C6380" si="6052">SUM(C6381)</f>
        <v>0</v>
      </c>
      <c r="D6380" s="30">
        <v>0</v>
      </c>
      <c r="F6380" s="30">
        <f t="shared" ref="F6380:H6380" si="6053">SUM(F6381)</f>
        <v>0</v>
      </c>
      <c r="G6380" s="30">
        <f t="shared" si="6053"/>
        <v>0</v>
      </c>
      <c r="H6380" s="30">
        <f t="shared" si="6053"/>
        <v>0</v>
      </c>
      <c r="I6380" s="34">
        <v>3</v>
      </c>
    </row>
    <row r="6381" spans="1:9">
      <c r="A6381" s="212">
        <v>3111</v>
      </c>
      <c r="B6381" s="216" t="s">
        <v>46</v>
      </c>
      <c r="C6381" s="29"/>
      <c r="D6381" s="175">
        <v>0</v>
      </c>
      <c r="F6381" s="175"/>
      <c r="G6381" s="175"/>
      <c r="H6381" s="175"/>
      <c r="I6381" s="34">
        <v>4</v>
      </c>
    </row>
    <row r="6382" spans="1:9">
      <c r="A6382" s="210">
        <v>313</v>
      </c>
      <c r="B6382" s="211" t="s">
        <v>48</v>
      </c>
      <c r="C6382" s="30">
        <f t="shared" ref="C6382" si="6054">SUM(C6383)</f>
        <v>0</v>
      </c>
      <c r="D6382" s="30">
        <v>0</v>
      </c>
      <c r="F6382" s="30">
        <f t="shared" ref="F6382:H6382" si="6055">SUM(F6383)</f>
        <v>0</v>
      </c>
      <c r="G6382" s="30">
        <f t="shared" si="6055"/>
        <v>0</v>
      </c>
      <c r="H6382" s="30">
        <f t="shared" si="6055"/>
        <v>0</v>
      </c>
      <c r="I6382" s="34">
        <v>3</v>
      </c>
    </row>
    <row r="6383" spans="1:9">
      <c r="A6383" s="212">
        <v>3132</v>
      </c>
      <c r="B6383" s="216" t="s">
        <v>49</v>
      </c>
      <c r="C6383" s="29"/>
      <c r="D6383" s="175">
        <v>0</v>
      </c>
      <c r="F6383" s="175"/>
      <c r="G6383" s="175"/>
      <c r="H6383" s="175"/>
      <c r="I6383" s="34">
        <v>4</v>
      </c>
    </row>
    <row r="6384" spans="1:9">
      <c r="A6384" s="208">
        <v>32</v>
      </c>
      <c r="B6384" s="209" t="s">
        <v>16</v>
      </c>
      <c r="C6384" s="182">
        <f t="shared" ref="C6384" si="6056">SUM(C6385+C6387+C6391)</f>
        <v>0</v>
      </c>
      <c r="D6384" s="32">
        <v>0</v>
      </c>
      <c r="F6384" s="32">
        <f t="shared" ref="F6384:G6384" si="6057">SUM(F6385+F6387+F6391)</f>
        <v>0</v>
      </c>
      <c r="G6384" s="32">
        <f t="shared" si="6057"/>
        <v>0</v>
      </c>
      <c r="H6384" s="32">
        <f t="shared" ref="H6384" si="6058">SUM(H6385+H6387+H6391)</f>
        <v>0</v>
      </c>
      <c r="I6384" s="34">
        <v>2</v>
      </c>
    </row>
    <row r="6385" spans="1:9">
      <c r="A6385" s="210">
        <v>322</v>
      </c>
      <c r="B6385" s="211" t="s">
        <v>42</v>
      </c>
      <c r="C6385" s="30">
        <f t="shared" ref="C6385" si="6059">SUM(C6386)</f>
        <v>0</v>
      </c>
      <c r="D6385" s="30">
        <v>0</v>
      </c>
      <c r="F6385" s="30">
        <f t="shared" ref="F6385:H6385" si="6060">SUM(F6386)</f>
        <v>0</v>
      </c>
      <c r="G6385" s="30">
        <f t="shared" si="6060"/>
        <v>0</v>
      </c>
      <c r="H6385" s="30">
        <f t="shared" si="6060"/>
        <v>0</v>
      </c>
      <c r="I6385" s="34">
        <v>3</v>
      </c>
    </row>
    <row r="6386" spans="1:9">
      <c r="A6386" s="212">
        <v>3225</v>
      </c>
      <c r="B6386" s="216" t="s">
        <v>92</v>
      </c>
      <c r="C6386" s="29"/>
      <c r="D6386" s="175">
        <v>0</v>
      </c>
      <c r="F6386" s="175"/>
      <c r="G6386" s="175"/>
      <c r="H6386" s="175"/>
      <c r="I6386" s="34">
        <v>4</v>
      </c>
    </row>
    <row r="6387" spans="1:9">
      <c r="A6387" s="210">
        <v>323</v>
      </c>
      <c r="B6387" s="211" t="s">
        <v>17</v>
      </c>
      <c r="C6387" s="30">
        <f t="shared" ref="C6387" si="6061">SUM(C6388:C6390)</f>
        <v>0</v>
      </c>
      <c r="D6387" s="30">
        <v>0</v>
      </c>
      <c r="F6387" s="30">
        <f t="shared" ref="F6387:G6387" si="6062">SUM(F6388:F6390)</f>
        <v>0</v>
      </c>
      <c r="G6387" s="30">
        <f t="shared" si="6062"/>
        <v>0</v>
      </c>
      <c r="H6387" s="30">
        <f t="shared" ref="H6387" si="6063">SUM(H6388:H6390)</f>
        <v>0</v>
      </c>
      <c r="I6387" s="34">
        <v>3</v>
      </c>
    </row>
    <row r="6388" spans="1:9">
      <c r="A6388" s="212">
        <v>3233</v>
      </c>
      <c r="B6388" s="216" t="s">
        <v>19</v>
      </c>
      <c r="C6388" s="29"/>
      <c r="D6388" s="175">
        <v>0</v>
      </c>
      <c r="F6388" s="175"/>
      <c r="G6388" s="175"/>
      <c r="H6388" s="175"/>
      <c r="I6388" s="34">
        <v>4</v>
      </c>
    </row>
    <row r="6389" spans="1:9">
      <c r="A6389" s="212">
        <v>3237</v>
      </c>
      <c r="B6389" s="216" t="s">
        <v>20</v>
      </c>
      <c r="C6389" s="29"/>
      <c r="D6389" s="175">
        <v>0</v>
      </c>
      <c r="F6389" s="175"/>
      <c r="G6389" s="175"/>
      <c r="H6389" s="175"/>
      <c r="I6389" s="34">
        <v>4</v>
      </c>
    </row>
    <row r="6390" spans="1:9">
      <c r="A6390" s="212">
        <v>3239</v>
      </c>
      <c r="B6390" s="216" t="s">
        <v>21</v>
      </c>
      <c r="C6390" s="29"/>
      <c r="D6390" s="175">
        <v>0</v>
      </c>
      <c r="F6390" s="175"/>
      <c r="G6390" s="175"/>
      <c r="H6390" s="175"/>
      <c r="I6390" s="34">
        <v>4</v>
      </c>
    </row>
    <row r="6391" spans="1:9">
      <c r="A6391" s="210">
        <v>329</v>
      </c>
      <c r="B6391" s="211" t="s">
        <v>23</v>
      </c>
      <c r="C6391" s="30">
        <f t="shared" ref="C6391" si="6064">SUM(C6392)</f>
        <v>0</v>
      </c>
      <c r="D6391" s="30">
        <v>0</v>
      </c>
      <c r="F6391" s="30">
        <f t="shared" ref="F6391:H6391" si="6065">SUM(F6392)</f>
        <v>0</v>
      </c>
      <c r="G6391" s="30">
        <f t="shared" si="6065"/>
        <v>0</v>
      </c>
      <c r="H6391" s="30">
        <f t="shared" si="6065"/>
        <v>0</v>
      </c>
      <c r="I6391" s="34">
        <v>3</v>
      </c>
    </row>
    <row r="6392" spans="1:9">
      <c r="A6392" s="212">
        <v>3293</v>
      </c>
      <c r="B6392" s="216" t="s">
        <v>29</v>
      </c>
      <c r="C6392" s="29"/>
      <c r="D6392" s="175">
        <v>0</v>
      </c>
      <c r="F6392" s="175"/>
      <c r="G6392" s="175"/>
      <c r="H6392" s="175"/>
      <c r="I6392" s="34">
        <v>4</v>
      </c>
    </row>
    <row r="6393" spans="1:9" ht="28.5">
      <c r="A6393" s="208">
        <v>42</v>
      </c>
      <c r="B6393" s="209" t="s">
        <v>30</v>
      </c>
      <c r="C6393" s="182">
        <f t="shared" ref="C6393" si="6066">SUM(C6394)</f>
        <v>0</v>
      </c>
      <c r="D6393" s="32">
        <v>0</v>
      </c>
      <c r="F6393" s="32">
        <f t="shared" ref="F6393:H6393" si="6067">SUM(F6394)</f>
        <v>0</v>
      </c>
      <c r="G6393" s="32">
        <f t="shared" si="6067"/>
        <v>0</v>
      </c>
      <c r="H6393" s="32">
        <f t="shared" si="6067"/>
        <v>0</v>
      </c>
      <c r="I6393" s="34">
        <v>2</v>
      </c>
    </row>
    <row r="6394" spans="1:9">
      <c r="A6394" s="210">
        <v>422</v>
      </c>
      <c r="B6394" s="211" t="s">
        <v>57</v>
      </c>
      <c r="C6394" s="30">
        <f t="shared" ref="C6394" si="6068">SUM(C6395:C6397)</f>
        <v>0</v>
      </c>
      <c r="D6394" s="30">
        <v>0</v>
      </c>
      <c r="F6394" s="30">
        <f t="shared" ref="F6394:G6394" si="6069">SUM(F6395:F6397)</f>
        <v>0</v>
      </c>
      <c r="G6394" s="30">
        <f t="shared" si="6069"/>
        <v>0</v>
      </c>
      <c r="H6394" s="30">
        <f t="shared" ref="H6394" si="6070">SUM(H6395:H6397)</f>
        <v>0</v>
      </c>
      <c r="I6394" s="34">
        <v>3</v>
      </c>
    </row>
    <row r="6395" spans="1:9">
      <c r="A6395" s="212">
        <v>4221</v>
      </c>
      <c r="B6395" s="216" t="s">
        <v>65</v>
      </c>
      <c r="C6395" s="29"/>
      <c r="D6395" s="175">
        <v>0</v>
      </c>
      <c r="F6395" s="175"/>
      <c r="G6395" s="175"/>
      <c r="H6395" s="175"/>
      <c r="I6395" s="34">
        <v>4</v>
      </c>
    </row>
    <row r="6396" spans="1:9">
      <c r="A6396" s="212">
        <v>4223</v>
      </c>
      <c r="B6396" s="216" t="s">
        <v>86</v>
      </c>
      <c r="C6396" s="29"/>
      <c r="D6396" s="175">
        <v>0</v>
      </c>
      <c r="F6396" s="175"/>
      <c r="G6396" s="175"/>
      <c r="H6396" s="175"/>
      <c r="I6396" s="34">
        <v>4</v>
      </c>
    </row>
    <row r="6397" spans="1:9">
      <c r="A6397" s="212">
        <v>4224</v>
      </c>
      <c r="B6397" s="216" t="s">
        <v>58</v>
      </c>
      <c r="C6397" s="29"/>
      <c r="D6397" s="175">
        <v>0</v>
      </c>
      <c r="F6397" s="175"/>
      <c r="G6397" s="175"/>
      <c r="H6397" s="175"/>
      <c r="I6397" s="34">
        <v>4</v>
      </c>
    </row>
    <row r="6398" spans="1:9">
      <c r="A6398" s="206">
        <v>563</v>
      </c>
      <c r="B6398" s="207" t="s">
        <v>326</v>
      </c>
      <c r="C6398" s="31">
        <f t="shared" ref="C6398" si="6071">SUM(C6399+C6404+C6413)</f>
        <v>0</v>
      </c>
      <c r="D6398" s="31">
        <v>0</v>
      </c>
      <c r="F6398" s="31">
        <f t="shared" ref="F6398:G6398" si="6072">SUM(F6399+F6404+F6413)</f>
        <v>0</v>
      </c>
      <c r="G6398" s="31">
        <f t="shared" si="6072"/>
        <v>0</v>
      </c>
      <c r="H6398" s="31">
        <f t="shared" ref="H6398" si="6073">SUM(H6399+H6404+H6413)</f>
        <v>0</v>
      </c>
      <c r="I6398" s="34" t="s">
        <v>104</v>
      </c>
    </row>
    <row r="6399" spans="1:9">
      <c r="A6399" s="208">
        <v>31</v>
      </c>
      <c r="B6399" s="209" t="s">
        <v>44</v>
      </c>
      <c r="C6399" s="182">
        <f t="shared" ref="C6399" si="6074">SUM(C6400+C6402)</f>
        <v>0</v>
      </c>
      <c r="D6399" s="32">
        <v>0</v>
      </c>
      <c r="F6399" s="32">
        <f t="shared" ref="F6399:G6399" si="6075">SUM(F6400+F6402)</f>
        <v>0</v>
      </c>
      <c r="G6399" s="32">
        <f t="shared" si="6075"/>
        <v>0</v>
      </c>
      <c r="H6399" s="32">
        <f t="shared" ref="H6399" si="6076">SUM(H6400+H6402)</f>
        <v>0</v>
      </c>
      <c r="I6399" s="34">
        <v>2</v>
      </c>
    </row>
    <row r="6400" spans="1:9">
      <c r="A6400" s="210">
        <v>311</v>
      </c>
      <c r="B6400" s="211" t="s">
        <v>45</v>
      </c>
      <c r="C6400" s="30">
        <f t="shared" ref="C6400" si="6077">SUM(C6401)</f>
        <v>0</v>
      </c>
      <c r="D6400" s="30">
        <v>0</v>
      </c>
      <c r="F6400" s="30">
        <f t="shared" ref="F6400:H6400" si="6078">SUM(F6401)</f>
        <v>0</v>
      </c>
      <c r="G6400" s="30">
        <f t="shared" si="6078"/>
        <v>0</v>
      </c>
      <c r="H6400" s="30">
        <f t="shared" si="6078"/>
        <v>0</v>
      </c>
      <c r="I6400" s="34">
        <v>3</v>
      </c>
    </row>
    <row r="6401" spans="1:9">
      <c r="A6401" s="212">
        <v>3111</v>
      </c>
      <c r="B6401" s="216" t="s">
        <v>46</v>
      </c>
      <c r="C6401" s="29"/>
      <c r="D6401" s="175">
        <v>0</v>
      </c>
      <c r="F6401" s="175"/>
      <c r="G6401" s="175"/>
      <c r="H6401" s="175"/>
      <c r="I6401" s="34">
        <v>4</v>
      </c>
    </row>
    <row r="6402" spans="1:9">
      <c r="A6402" s="210">
        <v>313</v>
      </c>
      <c r="B6402" s="211" t="s">
        <v>48</v>
      </c>
      <c r="C6402" s="30">
        <f t="shared" ref="C6402" si="6079">SUM(C6403)</f>
        <v>0</v>
      </c>
      <c r="D6402" s="30">
        <v>0</v>
      </c>
      <c r="F6402" s="30">
        <f t="shared" ref="F6402:H6402" si="6080">SUM(F6403)</f>
        <v>0</v>
      </c>
      <c r="G6402" s="30">
        <f t="shared" si="6080"/>
        <v>0</v>
      </c>
      <c r="H6402" s="30">
        <f t="shared" si="6080"/>
        <v>0</v>
      </c>
      <c r="I6402" s="34">
        <v>3</v>
      </c>
    </row>
    <row r="6403" spans="1:9">
      <c r="A6403" s="212">
        <v>3132</v>
      </c>
      <c r="B6403" s="216" t="s">
        <v>49</v>
      </c>
      <c r="C6403" s="29"/>
      <c r="D6403" s="175">
        <v>0</v>
      </c>
      <c r="F6403" s="175"/>
      <c r="G6403" s="175"/>
      <c r="H6403" s="175"/>
      <c r="I6403" s="34">
        <v>4</v>
      </c>
    </row>
    <row r="6404" spans="1:9">
      <c r="A6404" s="208">
        <v>32</v>
      </c>
      <c r="B6404" s="209" t="s">
        <v>16</v>
      </c>
      <c r="C6404" s="182">
        <f t="shared" ref="C6404" si="6081">SUM(C6405+C6407+C6411)</f>
        <v>0</v>
      </c>
      <c r="D6404" s="32">
        <v>0</v>
      </c>
      <c r="F6404" s="32">
        <f t="shared" ref="F6404:G6404" si="6082">SUM(F6405+F6407+F6411)</f>
        <v>0</v>
      </c>
      <c r="G6404" s="32">
        <f t="shared" si="6082"/>
        <v>0</v>
      </c>
      <c r="H6404" s="32">
        <f t="shared" ref="H6404" si="6083">SUM(H6405+H6407+H6411)</f>
        <v>0</v>
      </c>
      <c r="I6404" s="34">
        <v>2</v>
      </c>
    </row>
    <row r="6405" spans="1:9">
      <c r="A6405" s="210">
        <v>322</v>
      </c>
      <c r="B6405" s="211" t="s">
        <v>42</v>
      </c>
      <c r="C6405" s="30">
        <f t="shared" ref="C6405" si="6084">SUM(C6406)</f>
        <v>0</v>
      </c>
      <c r="D6405" s="30">
        <v>0</v>
      </c>
      <c r="F6405" s="30">
        <f t="shared" ref="F6405:H6405" si="6085">SUM(F6406)</f>
        <v>0</v>
      </c>
      <c r="G6405" s="30">
        <f t="shared" si="6085"/>
        <v>0</v>
      </c>
      <c r="H6405" s="30">
        <f t="shared" si="6085"/>
        <v>0</v>
      </c>
      <c r="I6405" s="34">
        <v>3</v>
      </c>
    </row>
    <row r="6406" spans="1:9">
      <c r="A6406" s="212">
        <v>3225</v>
      </c>
      <c r="B6406" s="216" t="s">
        <v>92</v>
      </c>
      <c r="C6406" s="29"/>
      <c r="D6406" s="175">
        <v>0</v>
      </c>
      <c r="F6406" s="175"/>
      <c r="G6406" s="175"/>
      <c r="H6406" s="175"/>
      <c r="I6406" s="34">
        <v>4</v>
      </c>
    </row>
    <row r="6407" spans="1:9">
      <c r="A6407" s="210">
        <v>323</v>
      </c>
      <c r="B6407" s="211" t="s">
        <v>17</v>
      </c>
      <c r="C6407" s="30">
        <f t="shared" ref="C6407" si="6086">SUM(C6408:C6410)</f>
        <v>0</v>
      </c>
      <c r="D6407" s="30">
        <v>0</v>
      </c>
      <c r="F6407" s="30">
        <f t="shared" ref="F6407:G6407" si="6087">SUM(F6408:F6410)</f>
        <v>0</v>
      </c>
      <c r="G6407" s="30">
        <f t="shared" si="6087"/>
        <v>0</v>
      </c>
      <c r="H6407" s="30">
        <f t="shared" ref="H6407" si="6088">SUM(H6408:H6410)</f>
        <v>0</v>
      </c>
      <c r="I6407" s="34">
        <v>3</v>
      </c>
    </row>
    <row r="6408" spans="1:9">
      <c r="A6408" s="212">
        <v>3233</v>
      </c>
      <c r="B6408" s="216" t="s">
        <v>19</v>
      </c>
      <c r="C6408" s="29"/>
      <c r="D6408" s="175">
        <v>0</v>
      </c>
      <c r="F6408" s="175"/>
      <c r="G6408" s="175"/>
      <c r="H6408" s="175"/>
      <c r="I6408" s="34">
        <v>4</v>
      </c>
    </row>
    <row r="6409" spans="1:9">
      <c r="A6409" s="212">
        <v>3237</v>
      </c>
      <c r="B6409" s="216" t="s">
        <v>20</v>
      </c>
      <c r="C6409" s="29"/>
      <c r="D6409" s="175">
        <v>0</v>
      </c>
      <c r="F6409" s="175"/>
      <c r="G6409" s="175"/>
      <c r="H6409" s="175"/>
      <c r="I6409" s="34">
        <v>4</v>
      </c>
    </row>
    <row r="6410" spans="1:9">
      <c r="A6410" s="212">
        <v>3239</v>
      </c>
      <c r="B6410" s="216" t="s">
        <v>21</v>
      </c>
      <c r="C6410" s="29"/>
      <c r="D6410" s="175">
        <v>0</v>
      </c>
      <c r="F6410" s="175"/>
      <c r="G6410" s="175"/>
      <c r="H6410" s="175"/>
      <c r="I6410" s="34">
        <v>4</v>
      </c>
    </row>
    <row r="6411" spans="1:9">
      <c r="A6411" s="210">
        <v>329</v>
      </c>
      <c r="B6411" s="211" t="s">
        <v>23</v>
      </c>
      <c r="C6411" s="30">
        <f t="shared" ref="C6411" si="6089">SUM(C6412)</f>
        <v>0</v>
      </c>
      <c r="D6411" s="30">
        <v>0</v>
      </c>
      <c r="F6411" s="30">
        <f t="shared" ref="F6411:H6411" si="6090">SUM(F6412)</f>
        <v>0</v>
      </c>
      <c r="G6411" s="30">
        <f t="shared" si="6090"/>
        <v>0</v>
      </c>
      <c r="H6411" s="30">
        <f t="shared" si="6090"/>
        <v>0</v>
      </c>
      <c r="I6411" s="34">
        <v>3</v>
      </c>
    </row>
    <row r="6412" spans="1:9">
      <c r="A6412" s="212">
        <v>3293</v>
      </c>
      <c r="B6412" s="216" t="s">
        <v>29</v>
      </c>
      <c r="C6412" s="29"/>
      <c r="D6412" s="175">
        <v>0</v>
      </c>
      <c r="F6412" s="175"/>
      <c r="G6412" s="175"/>
      <c r="H6412" s="175"/>
      <c r="I6412" s="34">
        <v>4</v>
      </c>
    </row>
    <row r="6413" spans="1:9" ht="28.5">
      <c r="A6413" s="208">
        <v>42</v>
      </c>
      <c r="B6413" s="209" t="s">
        <v>30</v>
      </c>
      <c r="C6413" s="182">
        <f t="shared" ref="C6413" si="6091">SUM(C6414)</f>
        <v>0</v>
      </c>
      <c r="D6413" s="32">
        <v>0</v>
      </c>
      <c r="F6413" s="32">
        <f t="shared" ref="F6413:H6413" si="6092">SUM(F6414)</f>
        <v>0</v>
      </c>
      <c r="G6413" s="32">
        <f t="shared" si="6092"/>
        <v>0</v>
      </c>
      <c r="H6413" s="32">
        <f t="shared" si="6092"/>
        <v>0</v>
      </c>
      <c r="I6413" s="34">
        <v>2</v>
      </c>
    </row>
    <row r="6414" spans="1:9">
      <c r="A6414" s="210">
        <v>422</v>
      </c>
      <c r="B6414" s="211" t="s">
        <v>57</v>
      </c>
      <c r="C6414" s="30">
        <f t="shared" ref="C6414" si="6093">SUM(C6415:C6417)</f>
        <v>0</v>
      </c>
      <c r="D6414" s="30">
        <v>0</v>
      </c>
      <c r="F6414" s="30">
        <f t="shared" ref="F6414:G6414" si="6094">SUM(F6415:F6417)</f>
        <v>0</v>
      </c>
      <c r="G6414" s="30">
        <f t="shared" si="6094"/>
        <v>0</v>
      </c>
      <c r="H6414" s="30">
        <f t="shared" ref="H6414" si="6095">SUM(H6415:H6417)</f>
        <v>0</v>
      </c>
      <c r="I6414" s="34">
        <v>3</v>
      </c>
    </row>
    <row r="6415" spans="1:9">
      <c r="A6415" s="212">
        <v>4221</v>
      </c>
      <c r="B6415" s="216" t="s">
        <v>65</v>
      </c>
      <c r="C6415" s="29"/>
      <c r="D6415" s="175">
        <v>0</v>
      </c>
      <c r="F6415" s="175"/>
      <c r="G6415" s="175"/>
      <c r="H6415" s="175"/>
      <c r="I6415" s="34">
        <v>4</v>
      </c>
    </row>
    <row r="6416" spans="1:9">
      <c r="A6416" s="212">
        <v>4223</v>
      </c>
      <c r="B6416" s="216" t="s">
        <v>86</v>
      </c>
      <c r="C6416" s="29"/>
      <c r="D6416" s="175">
        <v>0</v>
      </c>
      <c r="F6416" s="175"/>
      <c r="G6416" s="175"/>
      <c r="H6416" s="175"/>
      <c r="I6416" s="34">
        <v>4</v>
      </c>
    </row>
    <row r="6417" spans="1:9">
      <c r="A6417" s="212">
        <v>4224</v>
      </c>
      <c r="B6417" s="216" t="s">
        <v>58</v>
      </c>
      <c r="C6417" s="29"/>
      <c r="D6417" s="175">
        <v>0</v>
      </c>
      <c r="F6417" s="175"/>
      <c r="G6417" s="175"/>
      <c r="H6417" s="175"/>
      <c r="I6417" s="34">
        <v>4</v>
      </c>
    </row>
    <row r="6418" spans="1:9" ht="28.5">
      <c r="A6418" s="200">
        <v>3605</v>
      </c>
      <c r="B6418" s="201" t="s">
        <v>125</v>
      </c>
      <c r="C6418" s="202">
        <f t="shared" ref="C6418" si="6096">C6419</f>
        <v>40081957</v>
      </c>
      <c r="D6418" s="202">
        <v>43873546</v>
      </c>
      <c r="F6418" s="202">
        <f t="shared" ref="F6418:H6418" si="6097">F6419</f>
        <v>0</v>
      </c>
      <c r="G6418" s="202">
        <f t="shared" si="6097"/>
        <v>0</v>
      </c>
      <c r="H6418" s="202">
        <f t="shared" si="6097"/>
        <v>0</v>
      </c>
      <c r="I6418" s="34" t="s">
        <v>7</v>
      </c>
    </row>
    <row r="6419" spans="1:9" ht="28.5">
      <c r="A6419" s="203" t="s">
        <v>451</v>
      </c>
      <c r="B6419" s="204" t="s">
        <v>137</v>
      </c>
      <c r="C6419" s="205">
        <f>SUM(C6424+C6484+C6540+C6555+C6420+C6595+C6536)</f>
        <v>40081957</v>
      </c>
      <c r="D6419" s="205">
        <v>43836230</v>
      </c>
      <c r="F6419" s="205">
        <f>SUM(F6424+F6484+F6540+F6555+F6420+F6595+F6536)</f>
        <v>0</v>
      </c>
      <c r="G6419" s="205">
        <f>SUM(G6424+G6484+G6540+G6555+G6420+G6595+G6536)</f>
        <v>0</v>
      </c>
      <c r="H6419" s="205">
        <f>SUM(H6424+H6484+H6540+H6555+H6420+H6595+H6536)</f>
        <v>0</v>
      </c>
      <c r="I6419" s="34" t="s">
        <v>8</v>
      </c>
    </row>
    <row r="6420" spans="1:9">
      <c r="A6420" s="206">
        <v>11</v>
      </c>
      <c r="B6420" s="207" t="s">
        <v>14</v>
      </c>
      <c r="C6420" s="31">
        <f t="shared" ref="C6420:C6422" si="6098">C6421</f>
        <v>0</v>
      </c>
      <c r="D6420" s="31">
        <v>0</v>
      </c>
      <c r="F6420" s="31">
        <f t="shared" ref="F6420:H6422" si="6099">F6421</f>
        <v>0</v>
      </c>
      <c r="G6420" s="31">
        <f t="shared" si="6099"/>
        <v>0</v>
      </c>
      <c r="H6420" s="31">
        <f t="shared" si="6099"/>
        <v>0</v>
      </c>
      <c r="I6420" s="34" t="s">
        <v>15</v>
      </c>
    </row>
    <row r="6421" spans="1:9">
      <c r="A6421" s="208">
        <v>32</v>
      </c>
      <c r="B6421" s="209" t="s">
        <v>16</v>
      </c>
      <c r="C6421" s="182">
        <f t="shared" si="6098"/>
        <v>0</v>
      </c>
      <c r="D6421" s="32">
        <v>0</v>
      </c>
      <c r="F6421" s="32">
        <f t="shared" si="6099"/>
        <v>0</v>
      </c>
      <c r="G6421" s="32">
        <f t="shared" si="6099"/>
        <v>0</v>
      </c>
      <c r="H6421" s="32">
        <f t="shared" si="6099"/>
        <v>0</v>
      </c>
      <c r="I6421" s="34">
        <v>2</v>
      </c>
    </row>
    <row r="6422" spans="1:9">
      <c r="A6422" s="210">
        <v>323</v>
      </c>
      <c r="B6422" s="211" t="s">
        <v>17</v>
      </c>
      <c r="C6422" s="30">
        <f t="shared" si="6098"/>
        <v>0</v>
      </c>
      <c r="D6422" s="30">
        <v>0</v>
      </c>
      <c r="F6422" s="30">
        <f t="shared" si="6099"/>
        <v>0</v>
      </c>
      <c r="G6422" s="30">
        <f t="shared" si="6099"/>
        <v>0</v>
      </c>
      <c r="H6422" s="30">
        <f t="shared" si="6099"/>
        <v>0</v>
      </c>
      <c r="I6422" s="34">
        <v>3</v>
      </c>
    </row>
    <row r="6423" spans="1:9">
      <c r="A6423" s="212">
        <v>3232</v>
      </c>
      <c r="B6423" s="216" t="s">
        <v>105</v>
      </c>
      <c r="C6423" s="29"/>
      <c r="D6423" s="175">
        <v>0</v>
      </c>
      <c r="F6423" s="175"/>
      <c r="G6423" s="175"/>
      <c r="H6423" s="175"/>
      <c r="I6423" s="34">
        <v>4</v>
      </c>
    </row>
    <row r="6424" spans="1:9">
      <c r="A6424" s="206">
        <v>31</v>
      </c>
      <c r="B6424" s="207" t="s">
        <v>63</v>
      </c>
      <c r="C6424" s="31">
        <f>SUM(C6425+C6432+C6459+C6464+C6467+C6481)</f>
        <v>698000</v>
      </c>
      <c r="D6424" s="31">
        <v>698000</v>
      </c>
      <c r="F6424" s="31">
        <f>SUM(F6425+F6432+F6459+F6464+F6467+F6481)</f>
        <v>0</v>
      </c>
      <c r="G6424" s="31">
        <f>SUM(G6425+G6432+G6459+G6464+G6467+G6481)</f>
        <v>0</v>
      </c>
      <c r="H6424" s="31">
        <f>SUM(H6425+H6432+H6459+H6464+H6467+H6481)</f>
        <v>0</v>
      </c>
      <c r="I6424" s="34" t="s">
        <v>64</v>
      </c>
    </row>
    <row r="6425" spans="1:9">
      <c r="A6425" s="208">
        <v>31</v>
      </c>
      <c r="B6425" s="209" t="s">
        <v>44</v>
      </c>
      <c r="C6425" s="182">
        <f t="shared" ref="C6425" si="6100">SUM(C6426+C6428+C6430)</f>
        <v>0</v>
      </c>
      <c r="D6425" s="32">
        <v>0</v>
      </c>
      <c r="F6425" s="32">
        <f t="shared" ref="F6425:G6425" si="6101">SUM(F6426+F6428+F6430)</f>
        <v>0</v>
      </c>
      <c r="G6425" s="32">
        <f t="shared" si="6101"/>
        <v>0</v>
      </c>
      <c r="H6425" s="32">
        <f t="shared" ref="H6425" si="6102">SUM(H6426+H6428+H6430)</f>
        <v>0</v>
      </c>
      <c r="I6425" s="34">
        <v>2</v>
      </c>
    </row>
    <row r="6426" spans="1:9">
      <c r="A6426" s="210">
        <v>311</v>
      </c>
      <c r="B6426" s="211" t="s">
        <v>45</v>
      </c>
      <c r="C6426" s="30">
        <f t="shared" ref="C6426" si="6103">SUM(C6427)</f>
        <v>0</v>
      </c>
      <c r="D6426" s="30">
        <v>0</v>
      </c>
      <c r="F6426" s="30">
        <f t="shared" ref="F6426:H6426" si="6104">SUM(F6427)</f>
        <v>0</v>
      </c>
      <c r="G6426" s="30">
        <f t="shared" si="6104"/>
        <v>0</v>
      </c>
      <c r="H6426" s="30">
        <f t="shared" si="6104"/>
        <v>0</v>
      </c>
      <c r="I6426" s="34">
        <v>3</v>
      </c>
    </row>
    <row r="6427" spans="1:9">
      <c r="A6427" s="212">
        <v>3111</v>
      </c>
      <c r="B6427" s="216" t="s">
        <v>46</v>
      </c>
      <c r="C6427" s="29"/>
      <c r="D6427" s="175">
        <v>0</v>
      </c>
      <c r="F6427" s="175"/>
      <c r="G6427" s="175"/>
      <c r="H6427" s="175"/>
      <c r="I6427" s="34">
        <v>4</v>
      </c>
    </row>
    <row r="6428" spans="1:9">
      <c r="A6428" s="210">
        <v>312</v>
      </c>
      <c r="B6428" s="211" t="s">
        <v>67</v>
      </c>
      <c r="C6428" s="30">
        <f t="shared" ref="C6428" si="6105">SUM(C6429)</f>
        <v>0</v>
      </c>
      <c r="D6428" s="30">
        <v>0</v>
      </c>
      <c r="F6428" s="30">
        <f t="shared" ref="F6428:H6428" si="6106">SUM(F6429)</f>
        <v>0</v>
      </c>
      <c r="G6428" s="30">
        <f t="shared" si="6106"/>
        <v>0</v>
      </c>
      <c r="H6428" s="30">
        <f t="shared" si="6106"/>
        <v>0</v>
      </c>
      <c r="I6428" s="34">
        <v>3</v>
      </c>
    </row>
    <row r="6429" spans="1:9">
      <c r="A6429" s="212">
        <v>3121</v>
      </c>
      <c r="B6429" s="216" t="s">
        <v>67</v>
      </c>
      <c r="C6429" s="29"/>
      <c r="D6429" s="175">
        <v>0</v>
      </c>
      <c r="F6429" s="175"/>
      <c r="G6429" s="175"/>
      <c r="H6429" s="175"/>
      <c r="I6429" s="34">
        <v>4</v>
      </c>
    </row>
    <row r="6430" spans="1:9">
      <c r="A6430" s="210">
        <v>313</v>
      </c>
      <c r="B6430" s="211" t="s">
        <v>48</v>
      </c>
      <c r="C6430" s="30">
        <f t="shared" ref="C6430" si="6107">SUM(C6431:C6431)</f>
        <v>0</v>
      </c>
      <c r="D6430" s="30">
        <v>0</v>
      </c>
      <c r="F6430" s="30">
        <f t="shared" ref="F6430:H6430" si="6108">SUM(F6431:F6431)</f>
        <v>0</v>
      </c>
      <c r="G6430" s="30">
        <f t="shared" si="6108"/>
        <v>0</v>
      </c>
      <c r="H6430" s="30">
        <f t="shared" si="6108"/>
        <v>0</v>
      </c>
      <c r="I6430" s="34">
        <v>3</v>
      </c>
    </row>
    <row r="6431" spans="1:9">
      <c r="A6431" s="212">
        <v>3132</v>
      </c>
      <c r="B6431" s="216" t="s">
        <v>49</v>
      </c>
      <c r="C6431" s="29"/>
      <c r="D6431" s="175">
        <v>0</v>
      </c>
      <c r="F6431" s="175"/>
      <c r="G6431" s="175"/>
      <c r="H6431" s="175"/>
      <c r="I6431" s="34">
        <v>4</v>
      </c>
    </row>
    <row r="6432" spans="1:9">
      <c r="A6432" s="208">
        <v>32</v>
      </c>
      <c r="B6432" s="209" t="s">
        <v>16</v>
      </c>
      <c r="C6432" s="182">
        <f t="shared" ref="C6432" si="6109">SUM(C6433+C6436+C6441+C6450+C6452)</f>
        <v>590255</v>
      </c>
      <c r="D6432" s="32">
        <v>431947</v>
      </c>
      <c r="F6432" s="32">
        <f t="shared" ref="F6432:G6432" si="6110">SUM(F6433+F6436+F6441+F6450+F6452)</f>
        <v>0</v>
      </c>
      <c r="G6432" s="32">
        <f t="shared" si="6110"/>
        <v>0</v>
      </c>
      <c r="H6432" s="32">
        <f t="shared" ref="H6432" si="6111">SUM(H6433+H6436+H6441+H6450+H6452)</f>
        <v>0</v>
      </c>
      <c r="I6432" s="34">
        <v>2</v>
      </c>
    </row>
    <row r="6433" spans="1:9">
      <c r="A6433" s="210">
        <v>321</v>
      </c>
      <c r="B6433" s="211" t="s">
        <v>27</v>
      </c>
      <c r="C6433" s="30">
        <f t="shared" ref="C6433" si="6112">SUM(C6434:C6435)</f>
        <v>0</v>
      </c>
      <c r="D6433" s="30">
        <v>0</v>
      </c>
      <c r="F6433" s="30">
        <f t="shared" ref="F6433:G6433" si="6113">SUM(F6434:F6435)</f>
        <v>0</v>
      </c>
      <c r="G6433" s="30">
        <f t="shared" si="6113"/>
        <v>0</v>
      </c>
      <c r="H6433" s="30">
        <f t="shared" ref="H6433" si="6114">SUM(H6434:H6435)</f>
        <v>0</v>
      </c>
      <c r="I6433" s="34">
        <v>3</v>
      </c>
    </row>
    <row r="6434" spans="1:9">
      <c r="A6434" s="212">
        <v>3211</v>
      </c>
      <c r="B6434" s="216" t="s">
        <v>28</v>
      </c>
      <c r="C6434" s="29"/>
      <c r="D6434" s="175">
        <v>0</v>
      </c>
      <c r="F6434" s="175"/>
      <c r="G6434" s="175"/>
      <c r="H6434" s="175"/>
      <c r="I6434" s="34">
        <v>4</v>
      </c>
    </row>
    <row r="6435" spans="1:9">
      <c r="A6435" s="212">
        <v>3213</v>
      </c>
      <c r="B6435" s="216" t="s">
        <v>54</v>
      </c>
      <c r="C6435" s="29"/>
      <c r="D6435" s="175">
        <v>0</v>
      </c>
      <c r="F6435" s="175"/>
      <c r="G6435" s="175"/>
      <c r="H6435" s="175"/>
      <c r="I6435" s="34">
        <v>4</v>
      </c>
    </row>
    <row r="6436" spans="1:9">
      <c r="A6436" s="210">
        <v>322</v>
      </c>
      <c r="B6436" s="211" t="s">
        <v>42</v>
      </c>
      <c r="C6436" s="30">
        <f t="shared" ref="C6436" si="6115">SUM(C6437:C6440)</f>
        <v>0</v>
      </c>
      <c r="D6436" s="30">
        <v>0</v>
      </c>
      <c r="F6436" s="30">
        <f t="shared" ref="F6436:G6436" si="6116">SUM(F6437:F6440)</f>
        <v>0</v>
      </c>
      <c r="G6436" s="30">
        <f t="shared" si="6116"/>
        <v>0</v>
      </c>
      <c r="H6436" s="30">
        <f t="shared" ref="H6436" si="6117">SUM(H6437:H6440)</f>
        <v>0</v>
      </c>
      <c r="I6436" s="34">
        <v>3</v>
      </c>
    </row>
    <row r="6437" spans="1:9">
      <c r="A6437" s="212">
        <v>3221</v>
      </c>
      <c r="B6437" s="216" t="s">
        <v>43</v>
      </c>
      <c r="C6437" s="29"/>
      <c r="D6437" s="175">
        <v>0</v>
      </c>
      <c r="F6437" s="175"/>
      <c r="G6437" s="175"/>
      <c r="H6437" s="175"/>
      <c r="I6437" s="34">
        <v>4</v>
      </c>
    </row>
    <row r="6438" spans="1:9">
      <c r="A6438" s="212">
        <v>3222</v>
      </c>
      <c r="B6438" s="216" t="s">
        <v>91</v>
      </c>
      <c r="C6438" s="29"/>
      <c r="D6438" s="175">
        <v>0</v>
      </c>
      <c r="F6438" s="175"/>
      <c r="G6438" s="175"/>
      <c r="H6438" s="175"/>
      <c r="I6438" s="34">
        <v>4</v>
      </c>
    </row>
    <row r="6439" spans="1:9">
      <c r="A6439" s="212">
        <v>3223</v>
      </c>
      <c r="B6439" s="216" t="s">
        <v>109</v>
      </c>
      <c r="C6439" s="29"/>
      <c r="D6439" s="175">
        <v>0</v>
      </c>
      <c r="F6439" s="175"/>
      <c r="G6439" s="175"/>
      <c r="H6439" s="175"/>
      <c r="I6439" s="34">
        <v>4</v>
      </c>
    </row>
    <row r="6440" spans="1:9">
      <c r="A6440" s="212">
        <v>3225</v>
      </c>
      <c r="B6440" s="216" t="s">
        <v>92</v>
      </c>
      <c r="C6440" s="29"/>
      <c r="D6440" s="175">
        <v>0</v>
      </c>
      <c r="F6440" s="175"/>
      <c r="G6440" s="175"/>
      <c r="H6440" s="175"/>
      <c r="I6440" s="34">
        <v>4</v>
      </c>
    </row>
    <row r="6441" spans="1:9">
      <c r="A6441" s="210">
        <v>323</v>
      </c>
      <c r="B6441" s="211" t="s">
        <v>17</v>
      </c>
      <c r="C6441" s="30">
        <f t="shared" ref="C6441" si="6118">SUM(C6442:C6449)</f>
        <v>590255</v>
      </c>
      <c r="D6441" s="30">
        <v>431947</v>
      </c>
      <c r="F6441" s="30">
        <f t="shared" ref="F6441:G6441" si="6119">SUM(F6442:F6449)</f>
        <v>0</v>
      </c>
      <c r="G6441" s="30">
        <f t="shared" si="6119"/>
        <v>0</v>
      </c>
      <c r="H6441" s="30">
        <f t="shared" ref="H6441" si="6120">SUM(H6442:H6449)</f>
        <v>0</v>
      </c>
      <c r="I6441" s="34">
        <v>3</v>
      </c>
    </row>
    <row r="6442" spans="1:9">
      <c r="A6442" s="212">
        <v>3231</v>
      </c>
      <c r="B6442" s="216" t="s">
        <v>18</v>
      </c>
      <c r="C6442" s="29"/>
      <c r="D6442" s="175">
        <v>0</v>
      </c>
      <c r="F6442" s="175"/>
      <c r="G6442" s="175"/>
      <c r="H6442" s="175"/>
      <c r="I6442" s="34">
        <v>4</v>
      </c>
    </row>
    <row r="6443" spans="1:9">
      <c r="A6443" s="212">
        <v>3232</v>
      </c>
      <c r="B6443" s="216" t="s">
        <v>105</v>
      </c>
      <c r="C6443" s="29">
        <v>590255</v>
      </c>
      <c r="D6443" s="175">
        <v>431947</v>
      </c>
      <c r="F6443" s="175"/>
      <c r="G6443" s="175"/>
      <c r="H6443" s="175"/>
      <c r="I6443" s="34">
        <v>4</v>
      </c>
    </row>
    <row r="6444" spans="1:9">
      <c r="A6444" s="212">
        <v>3234</v>
      </c>
      <c r="B6444" s="216" t="s">
        <v>111</v>
      </c>
      <c r="C6444" s="29"/>
      <c r="D6444" s="175">
        <v>0</v>
      </c>
      <c r="F6444" s="175"/>
      <c r="G6444" s="175"/>
      <c r="H6444" s="175"/>
      <c r="I6444" s="34">
        <v>4</v>
      </c>
    </row>
    <row r="6445" spans="1:9">
      <c r="A6445" s="212">
        <v>3235</v>
      </c>
      <c r="B6445" s="216" t="s">
        <v>68</v>
      </c>
      <c r="C6445" s="29"/>
      <c r="D6445" s="175">
        <v>0</v>
      </c>
      <c r="F6445" s="175"/>
      <c r="G6445" s="175"/>
      <c r="H6445" s="175"/>
      <c r="I6445" s="34">
        <v>4</v>
      </c>
    </row>
    <row r="6446" spans="1:9">
      <c r="A6446" s="212">
        <v>3236</v>
      </c>
      <c r="B6446" s="216" t="s">
        <v>56</v>
      </c>
      <c r="C6446" s="29"/>
      <c r="D6446" s="175">
        <v>0</v>
      </c>
      <c r="F6446" s="175"/>
      <c r="G6446" s="175"/>
      <c r="H6446" s="175"/>
      <c r="I6446" s="34">
        <v>4</v>
      </c>
    </row>
    <row r="6447" spans="1:9">
      <c r="A6447" s="212">
        <v>3237</v>
      </c>
      <c r="B6447" s="216" t="s">
        <v>20</v>
      </c>
      <c r="C6447" s="29"/>
      <c r="D6447" s="175">
        <v>0</v>
      </c>
      <c r="F6447" s="175"/>
      <c r="G6447" s="175"/>
      <c r="H6447" s="175"/>
      <c r="I6447" s="34">
        <v>4</v>
      </c>
    </row>
    <row r="6448" spans="1:9">
      <c r="A6448" s="212">
        <v>3238</v>
      </c>
      <c r="B6448" s="216" t="s">
        <v>51</v>
      </c>
      <c r="C6448" s="29"/>
      <c r="D6448" s="175">
        <v>0</v>
      </c>
      <c r="F6448" s="175"/>
      <c r="G6448" s="175"/>
      <c r="H6448" s="175"/>
      <c r="I6448" s="34">
        <v>4</v>
      </c>
    </row>
    <row r="6449" spans="1:9">
      <c r="A6449" s="212">
        <v>3239</v>
      </c>
      <c r="B6449" s="216" t="s">
        <v>21</v>
      </c>
      <c r="C6449" s="29"/>
      <c r="D6449" s="175">
        <v>0</v>
      </c>
      <c r="F6449" s="175"/>
      <c r="G6449" s="175"/>
      <c r="H6449" s="175"/>
      <c r="I6449" s="34">
        <v>4</v>
      </c>
    </row>
    <row r="6450" spans="1:9" ht="28.5">
      <c r="A6450" s="210">
        <v>324</v>
      </c>
      <c r="B6450" s="211" t="s">
        <v>22</v>
      </c>
      <c r="C6450" s="30">
        <f t="shared" ref="C6450" si="6121">SUM(C6451)</f>
        <v>0</v>
      </c>
      <c r="D6450" s="30">
        <v>0</v>
      </c>
      <c r="F6450" s="30">
        <f t="shared" ref="F6450:H6450" si="6122">SUM(F6451)</f>
        <v>0</v>
      </c>
      <c r="G6450" s="30">
        <f t="shared" si="6122"/>
        <v>0</v>
      </c>
      <c r="H6450" s="30">
        <f t="shared" si="6122"/>
        <v>0</v>
      </c>
      <c r="I6450" s="34">
        <v>3</v>
      </c>
    </row>
    <row r="6451" spans="1:9" ht="28.5">
      <c r="A6451" s="212">
        <v>3241</v>
      </c>
      <c r="B6451" s="216" t="s">
        <v>22</v>
      </c>
      <c r="C6451" s="29"/>
      <c r="D6451" s="175">
        <v>0</v>
      </c>
      <c r="F6451" s="175"/>
      <c r="G6451" s="175"/>
      <c r="H6451" s="175"/>
      <c r="I6451" s="34">
        <v>4</v>
      </c>
    </row>
    <row r="6452" spans="1:9">
      <c r="A6452" s="210">
        <v>329</v>
      </c>
      <c r="B6452" s="211" t="s">
        <v>23</v>
      </c>
      <c r="C6452" s="30">
        <f t="shared" ref="C6452" si="6123">SUM(C6453:C6458)</f>
        <v>0</v>
      </c>
      <c r="D6452" s="30">
        <v>0</v>
      </c>
      <c r="F6452" s="30">
        <f t="shared" ref="F6452:G6452" si="6124">SUM(F6453:F6458)</f>
        <v>0</v>
      </c>
      <c r="G6452" s="30">
        <f t="shared" si="6124"/>
        <v>0</v>
      </c>
      <c r="H6452" s="30">
        <f t="shared" ref="H6452" si="6125">SUM(H6453:H6458)</f>
        <v>0</v>
      </c>
      <c r="I6452" s="34">
        <v>3</v>
      </c>
    </row>
    <row r="6453" spans="1:9">
      <c r="A6453" s="212">
        <v>3292</v>
      </c>
      <c r="B6453" s="216" t="s">
        <v>112</v>
      </c>
      <c r="C6453" s="29"/>
      <c r="D6453" s="175">
        <v>0</v>
      </c>
      <c r="F6453" s="175"/>
      <c r="G6453" s="175"/>
      <c r="H6453" s="175"/>
      <c r="I6453" s="34">
        <v>4</v>
      </c>
    </row>
    <row r="6454" spans="1:9">
      <c r="A6454" s="212">
        <v>3293</v>
      </c>
      <c r="B6454" s="216" t="s">
        <v>29</v>
      </c>
      <c r="C6454" s="29"/>
      <c r="D6454" s="175">
        <v>0</v>
      </c>
      <c r="F6454" s="175"/>
      <c r="G6454" s="175"/>
      <c r="H6454" s="175"/>
      <c r="I6454" s="34">
        <v>4</v>
      </c>
    </row>
    <row r="6455" spans="1:9">
      <c r="A6455" s="212">
        <v>3294</v>
      </c>
      <c r="B6455" s="216" t="s">
        <v>55</v>
      </c>
      <c r="C6455" s="29"/>
      <c r="D6455" s="175">
        <v>0</v>
      </c>
      <c r="F6455" s="175"/>
      <c r="G6455" s="175"/>
      <c r="H6455" s="175"/>
      <c r="I6455" s="34">
        <v>4</v>
      </c>
    </row>
    <row r="6456" spans="1:9">
      <c r="A6456" s="212">
        <v>3295</v>
      </c>
      <c r="B6456" s="216" t="s">
        <v>113</v>
      </c>
      <c r="C6456" s="29"/>
      <c r="D6456" s="175">
        <v>0</v>
      </c>
      <c r="F6456" s="175"/>
      <c r="G6456" s="175"/>
      <c r="H6456" s="175"/>
      <c r="I6456" s="34">
        <v>4</v>
      </c>
    </row>
    <row r="6457" spans="1:9">
      <c r="A6457" s="212">
        <v>3296</v>
      </c>
      <c r="B6457" s="216" t="s">
        <v>120</v>
      </c>
      <c r="C6457" s="29"/>
      <c r="D6457" s="175">
        <v>0</v>
      </c>
      <c r="F6457" s="175"/>
      <c r="G6457" s="175"/>
      <c r="H6457" s="175"/>
      <c r="I6457" s="34">
        <v>4</v>
      </c>
    </row>
    <row r="6458" spans="1:9">
      <c r="A6458" s="212">
        <v>3299</v>
      </c>
      <c r="B6458" s="216" t="s">
        <v>23</v>
      </c>
      <c r="C6458" s="29"/>
      <c r="D6458" s="175">
        <v>0</v>
      </c>
      <c r="F6458" s="175"/>
      <c r="G6458" s="175"/>
      <c r="H6458" s="175"/>
      <c r="I6458" s="34">
        <v>4</v>
      </c>
    </row>
    <row r="6459" spans="1:9">
      <c r="A6459" s="208">
        <v>34</v>
      </c>
      <c r="B6459" s="209" t="s">
        <v>114</v>
      </c>
      <c r="C6459" s="182">
        <f t="shared" ref="C6459" si="6126">SUM(C6460)</f>
        <v>81500</v>
      </c>
      <c r="D6459" s="32">
        <v>81500</v>
      </c>
      <c r="F6459" s="32">
        <f t="shared" ref="F6459:H6459" si="6127">SUM(F6460)</f>
        <v>0</v>
      </c>
      <c r="G6459" s="32">
        <f t="shared" si="6127"/>
        <v>0</v>
      </c>
      <c r="H6459" s="32">
        <f t="shared" si="6127"/>
        <v>0</v>
      </c>
      <c r="I6459" s="34">
        <v>2</v>
      </c>
    </row>
    <row r="6460" spans="1:9">
      <c r="A6460" s="210">
        <v>343</v>
      </c>
      <c r="B6460" s="211" t="s">
        <v>115</v>
      </c>
      <c r="C6460" s="30">
        <f>SUM(C6461:C6463)</f>
        <v>81500</v>
      </c>
      <c r="D6460" s="30">
        <v>81500</v>
      </c>
      <c r="F6460" s="30">
        <f>SUM(F6461:F6463)</f>
        <v>0</v>
      </c>
      <c r="G6460" s="30">
        <f>SUM(G6461:G6463)</f>
        <v>0</v>
      </c>
      <c r="H6460" s="30">
        <f>SUM(H6461:H6463)</f>
        <v>0</v>
      </c>
      <c r="I6460" s="34">
        <v>3</v>
      </c>
    </row>
    <row r="6461" spans="1:9">
      <c r="A6461" s="212">
        <v>3431</v>
      </c>
      <c r="B6461" s="216" t="s">
        <v>116</v>
      </c>
      <c r="C6461" s="29">
        <v>7500</v>
      </c>
      <c r="D6461" s="175">
        <v>7500</v>
      </c>
      <c r="F6461" s="175"/>
      <c r="G6461" s="175"/>
      <c r="H6461" s="175"/>
      <c r="I6461" s="34">
        <v>4</v>
      </c>
    </row>
    <row r="6462" spans="1:9">
      <c r="A6462" s="212">
        <v>3433</v>
      </c>
      <c r="B6462" s="216" t="s">
        <v>117</v>
      </c>
      <c r="C6462" s="29">
        <v>74000</v>
      </c>
      <c r="D6462" s="175">
        <v>73900</v>
      </c>
      <c r="F6462" s="175"/>
      <c r="G6462" s="175"/>
      <c r="H6462" s="175"/>
      <c r="I6462" s="34">
        <v>4</v>
      </c>
    </row>
    <row r="6463" spans="1:9">
      <c r="A6463" s="212">
        <v>3434</v>
      </c>
      <c r="B6463" s="216" t="s">
        <v>23</v>
      </c>
      <c r="C6463" s="39"/>
      <c r="D6463" s="636">
        <v>100</v>
      </c>
      <c r="F6463" s="636"/>
      <c r="G6463" s="636"/>
      <c r="H6463" s="636"/>
      <c r="I6463" s="73">
        <v>4</v>
      </c>
    </row>
    <row r="6464" spans="1:9">
      <c r="A6464" s="208">
        <v>38</v>
      </c>
      <c r="B6464" s="209" t="s">
        <v>11</v>
      </c>
      <c r="C6464" s="182">
        <f t="shared" ref="C6464:C6465" si="6128">SUM(C6465)</f>
        <v>26245</v>
      </c>
      <c r="D6464" s="32">
        <v>26245</v>
      </c>
      <c r="F6464" s="32">
        <f t="shared" ref="F6464:H6465" si="6129">SUM(F6465)</f>
        <v>0</v>
      </c>
      <c r="G6464" s="32">
        <f t="shared" si="6129"/>
        <v>0</v>
      </c>
      <c r="H6464" s="32">
        <f t="shared" si="6129"/>
        <v>0</v>
      </c>
      <c r="I6464" s="34">
        <v>2</v>
      </c>
    </row>
    <row r="6465" spans="1:9">
      <c r="A6465" s="210">
        <v>383</v>
      </c>
      <c r="B6465" s="211" t="s">
        <v>121</v>
      </c>
      <c r="C6465" s="30">
        <f t="shared" si="6128"/>
        <v>26245</v>
      </c>
      <c r="D6465" s="30">
        <v>26245</v>
      </c>
      <c r="F6465" s="30">
        <f t="shared" si="6129"/>
        <v>0</v>
      </c>
      <c r="G6465" s="30">
        <f t="shared" si="6129"/>
        <v>0</v>
      </c>
      <c r="H6465" s="30">
        <f t="shared" si="6129"/>
        <v>0</v>
      </c>
      <c r="I6465" s="34">
        <v>3</v>
      </c>
    </row>
    <row r="6466" spans="1:9">
      <c r="A6466" s="212">
        <v>3831</v>
      </c>
      <c r="B6466" s="216" t="s">
        <v>380</v>
      </c>
      <c r="C6466" s="29">
        <v>26245</v>
      </c>
      <c r="D6466" s="175">
        <v>26245</v>
      </c>
      <c r="F6466" s="175"/>
      <c r="G6466" s="175"/>
      <c r="H6466" s="175"/>
      <c r="I6466" s="34">
        <v>4</v>
      </c>
    </row>
    <row r="6467" spans="1:9" ht="28.5">
      <c r="A6467" s="208">
        <v>42</v>
      </c>
      <c r="B6467" s="209" t="s">
        <v>30</v>
      </c>
      <c r="C6467" s="182">
        <f t="shared" ref="C6467" si="6130">SUM(C6468+C6470+C6477+C6479)</f>
        <v>0</v>
      </c>
      <c r="D6467" s="32">
        <v>125000</v>
      </c>
      <c r="F6467" s="32">
        <f t="shared" ref="F6467:G6467" si="6131">SUM(F6468+F6470+F6477+F6479)</f>
        <v>0</v>
      </c>
      <c r="G6467" s="32">
        <f t="shared" si="6131"/>
        <v>0</v>
      </c>
      <c r="H6467" s="32">
        <f t="shared" ref="H6467" si="6132">SUM(H6468+H6470+H6477+H6479)</f>
        <v>0</v>
      </c>
      <c r="I6467" s="34">
        <v>2</v>
      </c>
    </row>
    <row r="6468" spans="1:9">
      <c r="A6468" s="210">
        <v>421</v>
      </c>
      <c r="B6468" s="211" t="s">
        <v>96</v>
      </c>
      <c r="C6468" s="30">
        <f t="shared" ref="C6468" si="6133">SUM(C6469)</f>
        <v>0</v>
      </c>
      <c r="D6468" s="30">
        <v>0</v>
      </c>
      <c r="F6468" s="30">
        <f t="shared" ref="F6468:H6468" si="6134">SUM(F6469)</f>
        <v>0</v>
      </c>
      <c r="G6468" s="30">
        <f t="shared" si="6134"/>
        <v>0</v>
      </c>
      <c r="H6468" s="30">
        <f t="shared" si="6134"/>
        <v>0</v>
      </c>
      <c r="I6468" s="34">
        <v>3</v>
      </c>
    </row>
    <row r="6469" spans="1:9">
      <c r="A6469" s="212">
        <v>4212</v>
      </c>
      <c r="B6469" s="216" t="s">
        <v>97</v>
      </c>
      <c r="C6469" s="29"/>
      <c r="D6469" s="175">
        <v>0</v>
      </c>
      <c r="F6469" s="175"/>
      <c r="G6469" s="175"/>
      <c r="H6469" s="175"/>
      <c r="I6469" s="34">
        <v>4</v>
      </c>
    </row>
    <row r="6470" spans="1:9">
      <c r="A6470" s="210">
        <v>422</v>
      </c>
      <c r="B6470" s="211" t="s">
        <v>57</v>
      </c>
      <c r="C6470" s="30">
        <f t="shared" ref="C6470" si="6135">SUM(C6471:C6476)</f>
        <v>0</v>
      </c>
      <c r="D6470" s="30">
        <v>125000</v>
      </c>
      <c r="F6470" s="30">
        <f t="shared" ref="F6470:G6470" si="6136">SUM(F6471:F6476)</f>
        <v>0</v>
      </c>
      <c r="G6470" s="30">
        <f t="shared" si="6136"/>
        <v>0</v>
      </c>
      <c r="H6470" s="30">
        <f t="shared" ref="H6470" si="6137">SUM(H6471:H6476)</f>
        <v>0</v>
      </c>
      <c r="I6470" s="34">
        <v>3</v>
      </c>
    </row>
    <row r="6471" spans="1:9">
      <c r="A6471" s="212">
        <v>4221</v>
      </c>
      <c r="B6471" s="216" t="s">
        <v>65</v>
      </c>
      <c r="C6471" s="29"/>
      <c r="D6471" s="175">
        <v>1000</v>
      </c>
      <c r="F6471" s="175"/>
      <c r="G6471" s="175"/>
      <c r="H6471" s="175"/>
      <c r="I6471" s="34">
        <v>4</v>
      </c>
    </row>
    <row r="6472" spans="1:9">
      <c r="A6472" s="212">
        <v>4222</v>
      </c>
      <c r="B6472" s="216" t="s">
        <v>73</v>
      </c>
      <c r="C6472" s="29"/>
      <c r="D6472" s="175">
        <v>0</v>
      </c>
      <c r="F6472" s="175"/>
      <c r="G6472" s="175"/>
      <c r="H6472" s="175"/>
      <c r="I6472" s="34">
        <v>4</v>
      </c>
    </row>
    <row r="6473" spans="1:9">
      <c r="A6473" s="212">
        <v>4223</v>
      </c>
      <c r="B6473" s="216" t="s">
        <v>86</v>
      </c>
      <c r="C6473" s="29"/>
      <c r="D6473" s="175">
        <v>1000</v>
      </c>
      <c r="F6473" s="175"/>
      <c r="G6473" s="175"/>
      <c r="H6473" s="175"/>
      <c r="I6473" s="34">
        <v>4</v>
      </c>
    </row>
    <row r="6474" spans="1:9">
      <c r="A6474" s="212">
        <v>4224</v>
      </c>
      <c r="B6474" s="216" t="s">
        <v>58</v>
      </c>
      <c r="C6474" s="29"/>
      <c r="D6474" s="175">
        <v>120000</v>
      </c>
      <c r="F6474" s="175"/>
      <c r="G6474" s="175"/>
      <c r="H6474" s="175"/>
      <c r="I6474" s="34">
        <v>4</v>
      </c>
    </row>
    <row r="6475" spans="1:9">
      <c r="A6475" s="212">
        <v>4225</v>
      </c>
      <c r="B6475" s="216" t="s">
        <v>87</v>
      </c>
      <c r="C6475" s="29"/>
      <c r="D6475" s="175">
        <v>0</v>
      </c>
      <c r="F6475" s="175"/>
      <c r="G6475" s="175"/>
      <c r="H6475" s="175"/>
      <c r="I6475" s="34">
        <v>4</v>
      </c>
    </row>
    <row r="6476" spans="1:9">
      <c r="A6476" s="212">
        <v>4227</v>
      </c>
      <c r="B6476" s="216" t="s">
        <v>88</v>
      </c>
      <c r="C6476" s="29"/>
      <c r="D6476" s="175">
        <v>3000</v>
      </c>
      <c r="F6476" s="175"/>
      <c r="G6476" s="175"/>
      <c r="H6476" s="175"/>
      <c r="I6476" s="34">
        <v>4</v>
      </c>
    </row>
    <row r="6477" spans="1:9" ht="28.5">
      <c r="A6477" s="210">
        <v>424</v>
      </c>
      <c r="B6477" s="211" t="s">
        <v>138</v>
      </c>
      <c r="C6477" s="30">
        <f t="shared" ref="C6477" si="6138">SUM(C6478)</f>
        <v>0</v>
      </c>
      <c r="D6477" s="30">
        <v>0</v>
      </c>
      <c r="F6477" s="30">
        <f t="shared" ref="F6477:H6477" si="6139">SUM(F6478)</f>
        <v>0</v>
      </c>
      <c r="G6477" s="30">
        <f t="shared" si="6139"/>
        <v>0</v>
      </c>
      <c r="H6477" s="30">
        <f t="shared" si="6139"/>
        <v>0</v>
      </c>
      <c r="I6477" s="34">
        <v>3</v>
      </c>
    </row>
    <row r="6478" spans="1:9">
      <c r="A6478" s="212">
        <v>4241</v>
      </c>
      <c r="B6478" s="216" t="s">
        <v>139</v>
      </c>
      <c r="C6478" s="29"/>
      <c r="D6478" s="175">
        <v>0</v>
      </c>
      <c r="F6478" s="175"/>
      <c r="G6478" s="175"/>
      <c r="H6478" s="175"/>
      <c r="I6478" s="34">
        <v>4</v>
      </c>
    </row>
    <row r="6479" spans="1:9">
      <c r="A6479" s="210">
        <v>426</v>
      </c>
      <c r="B6479" s="211" t="s">
        <v>31</v>
      </c>
      <c r="C6479" s="30">
        <f t="shared" ref="C6479" si="6140">SUM(C6480)</f>
        <v>0</v>
      </c>
      <c r="D6479" s="30">
        <v>0</v>
      </c>
      <c r="F6479" s="30">
        <f t="shared" ref="F6479:H6479" si="6141">SUM(F6480)</f>
        <v>0</v>
      </c>
      <c r="G6479" s="30">
        <f t="shared" si="6141"/>
        <v>0</v>
      </c>
      <c r="H6479" s="30">
        <f t="shared" si="6141"/>
        <v>0</v>
      </c>
      <c r="I6479" s="34">
        <v>3</v>
      </c>
    </row>
    <row r="6480" spans="1:9">
      <c r="A6480" s="212">
        <v>4262</v>
      </c>
      <c r="B6480" s="216" t="s">
        <v>32</v>
      </c>
      <c r="C6480" s="29"/>
      <c r="D6480" s="175">
        <v>0</v>
      </c>
      <c r="F6480" s="175"/>
      <c r="G6480" s="175"/>
      <c r="H6480" s="175"/>
      <c r="I6480" s="34">
        <v>4</v>
      </c>
    </row>
    <row r="6481" spans="1:10" ht="28.5">
      <c r="A6481" s="208">
        <v>45</v>
      </c>
      <c r="B6481" s="209" t="s">
        <v>74</v>
      </c>
      <c r="C6481" s="829">
        <f>SUM(C6482)</f>
        <v>0</v>
      </c>
      <c r="D6481" s="829">
        <v>33308</v>
      </c>
      <c r="F6481" s="829">
        <f>SUM(F6482)</f>
        <v>0</v>
      </c>
      <c r="G6481" s="829">
        <f>SUM(G6482)</f>
        <v>0</v>
      </c>
      <c r="H6481" s="829">
        <f>SUM(H6482)</f>
        <v>0</v>
      </c>
      <c r="I6481" s="73">
        <v>2</v>
      </c>
    </row>
    <row r="6482" spans="1:10">
      <c r="A6482" s="210">
        <v>451</v>
      </c>
      <c r="B6482" s="211" t="s">
        <v>75</v>
      </c>
      <c r="C6482" s="150">
        <f>C6483</f>
        <v>0</v>
      </c>
      <c r="D6482" s="150">
        <v>33308</v>
      </c>
      <c r="F6482" s="150">
        <f>F6483</f>
        <v>0</v>
      </c>
      <c r="G6482" s="150">
        <f>G6483</f>
        <v>0</v>
      </c>
      <c r="H6482" s="150">
        <f>H6483</f>
        <v>0</v>
      </c>
      <c r="I6482" s="73">
        <v>3</v>
      </c>
    </row>
    <row r="6483" spans="1:10">
      <c r="A6483" s="212">
        <v>4511</v>
      </c>
      <c r="B6483" s="216" t="s">
        <v>75</v>
      </c>
      <c r="C6483" s="39">
        <v>0</v>
      </c>
      <c r="D6483" s="39">
        <v>33308</v>
      </c>
      <c r="F6483" s="39"/>
      <c r="G6483" s="39"/>
      <c r="H6483" s="39"/>
      <c r="I6483" s="73">
        <v>4</v>
      </c>
    </row>
    <row r="6484" spans="1:10">
      <c r="A6484" s="206">
        <v>43</v>
      </c>
      <c r="B6484" s="207" t="s">
        <v>40</v>
      </c>
      <c r="C6484" s="31">
        <f t="shared" ref="C6484" si="6142">SUM(C6485+C6495+C6528+C6533)</f>
        <v>39233687</v>
      </c>
      <c r="D6484" s="31">
        <v>42733687</v>
      </c>
      <c r="F6484" s="31">
        <f t="shared" ref="F6484:G6484" si="6143">SUM(F6485+F6495+F6528+F6533)</f>
        <v>0</v>
      </c>
      <c r="G6484" s="31">
        <f t="shared" si="6143"/>
        <v>0</v>
      </c>
      <c r="H6484" s="31">
        <f t="shared" ref="H6484" si="6144">SUM(H6485+H6495+H6528+H6533)</f>
        <v>0</v>
      </c>
      <c r="I6484" s="34" t="s">
        <v>41</v>
      </c>
    </row>
    <row r="6485" spans="1:10">
      <c r="A6485" s="208">
        <v>31</v>
      </c>
      <c r="B6485" s="209" t="s">
        <v>44</v>
      </c>
      <c r="C6485" s="182">
        <f t="shared" ref="C6485" si="6145">SUM(C6486+C6490+C6492)</f>
        <v>28432429</v>
      </c>
      <c r="D6485" s="32">
        <v>31932429</v>
      </c>
      <c r="F6485" s="32">
        <f t="shared" ref="F6485:G6485" si="6146">SUM(F6486+F6490+F6492)</f>
        <v>0</v>
      </c>
      <c r="G6485" s="32">
        <f t="shared" si="6146"/>
        <v>0</v>
      </c>
      <c r="H6485" s="32">
        <f t="shared" ref="H6485" si="6147">SUM(H6486+H6490+H6492)</f>
        <v>0</v>
      </c>
      <c r="I6485" s="34">
        <v>2</v>
      </c>
    </row>
    <row r="6486" spans="1:10">
      <c r="A6486" s="210">
        <v>311</v>
      </c>
      <c r="B6486" s="211" t="s">
        <v>45</v>
      </c>
      <c r="C6486" s="30">
        <f t="shared" ref="C6486" si="6148">SUM(C6487:C6489)</f>
        <v>24349088</v>
      </c>
      <c r="D6486" s="30">
        <v>27849088</v>
      </c>
      <c r="F6486" s="30">
        <f t="shared" ref="F6486:G6486" si="6149">SUM(F6487:F6489)</f>
        <v>0</v>
      </c>
      <c r="G6486" s="30">
        <f t="shared" si="6149"/>
        <v>0</v>
      </c>
      <c r="H6486" s="30">
        <f t="shared" ref="H6486" si="6150">SUM(H6487:H6489)</f>
        <v>0</v>
      </c>
      <c r="I6486" s="34">
        <v>3</v>
      </c>
    </row>
    <row r="6487" spans="1:10" ht="15">
      <c r="A6487" s="212">
        <v>3111</v>
      </c>
      <c r="B6487" s="216" t="s">
        <v>46</v>
      </c>
      <c r="C6487" s="29">
        <v>21699088</v>
      </c>
      <c r="D6487" s="175">
        <v>25199088</v>
      </c>
      <c r="F6487" s="175"/>
      <c r="G6487" s="175"/>
      <c r="H6487" s="175"/>
      <c r="I6487" s="34">
        <v>4</v>
      </c>
      <c r="J6487" s="830"/>
    </row>
    <row r="6488" spans="1:10">
      <c r="A6488" s="212">
        <v>3113</v>
      </c>
      <c r="B6488" s="216" t="s">
        <v>66</v>
      </c>
      <c r="C6488" s="29">
        <v>2000000</v>
      </c>
      <c r="D6488" s="175">
        <v>2000000</v>
      </c>
      <c r="F6488" s="175"/>
      <c r="G6488" s="175"/>
      <c r="H6488" s="175"/>
      <c r="I6488" s="34">
        <v>4</v>
      </c>
    </row>
    <row r="6489" spans="1:10">
      <c r="A6489" s="212">
        <v>3114</v>
      </c>
      <c r="B6489" s="216" t="s">
        <v>47</v>
      </c>
      <c r="C6489" s="29">
        <v>650000</v>
      </c>
      <c r="D6489" s="175">
        <v>650000</v>
      </c>
      <c r="F6489" s="175"/>
      <c r="G6489" s="175"/>
      <c r="H6489" s="175"/>
      <c r="I6489" s="34">
        <v>4</v>
      </c>
    </row>
    <row r="6490" spans="1:10">
      <c r="A6490" s="210">
        <v>312</v>
      </c>
      <c r="B6490" s="211" t="s">
        <v>67</v>
      </c>
      <c r="C6490" s="30">
        <f t="shared" ref="C6490" si="6151">SUM(C6491)</f>
        <v>830000</v>
      </c>
      <c r="D6490" s="30">
        <v>830000</v>
      </c>
      <c r="F6490" s="30">
        <f t="shared" ref="F6490:H6490" si="6152">SUM(F6491)</f>
        <v>0</v>
      </c>
      <c r="G6490" s="30">
        <f t="shared" si="6152"/>
        <v>0</v>
      </c>
      <c r="H6490" s="30">
        <f t="shared" si="6152"/>
        <v>0</v>
      </c>
      <c r="I6490" s="34">
        <v>3</v>
      </c>
    </row>
    <row r="6491" spans="1:10">
      <c r="A6491" s="212">
        <v>3121</v>
      </c>
      <c r="B6491" s="216" t="s">
        <v>67</v>
      </c>
      <c r="C6491" s="29">
        <v>830000</v>
      </c>
      <c r="D6491" s="175">
        <v>830000</v>
      </c>
      <c r="F6491" s="175"/>
      <c r="G6491" s="175"/>
      <c r="H6491" s="175"/>
      <c r="I6491" s="34">
        <v>4</v>
      </c>
    </row>
    <row r="6492" spans="1:10">
      <c r="A6492" s="210">
        <v>313</v>
      </c>
      <c r="B6492" s="211" t="s">
        <v>48</v>
      </c>
      <c r="C6492" s="30">
        <f t="shared" ref="C6492" si="6153">SUM(C6493:C6494)</f>
        <v>3253341</v>
      </c>
      <c r="D6492" s="30">
        <v>3253341</v>
      </c>
      <c r="F6492" s="30">
        <f t="shared" ref="F6492:G6492" si="6154">SUM(F6493:F6494)</f>
        <v>0</v>
      </c>
      <c r="G6492" s="30">
        <f t="shared" si="6154"/>
        <v>0</v>
      </c>
      <c r="H6492" s="30">
        <f t="shared" ref="H6492" si="6155">SUM(H6493:H6494)</f>
        <v>0</v>
      </c>
      <c r="I6492" s="34">
        <v>3</v>
      </c>
    </row>
    <row r="6493" spans="1:10">
      <c r="A6493" s="212">
        <v>3132</v>
      </c>
      <c r="B6493" s="216" t="s">
        <v>49</v>
      </c>
      <c r="C6493" s="29">
        <v>3249341</v>
      </c>
      <c r="D6493" s="175">
        <v>3249341</v>
      </c>
      <c r="F6493" s="175"/>
      <c r="G6493" s="175"/>
      <c r="H6493" s="175"/>
      <c r="I6493" s="34">
        <v>4</v>
      </c>
    </row>
    <row r="6494" spans="1:10" ht="28.5">
      <c r="A6494" s="212">
        <v>3133</v>
      </c>
      <c r="B6494" s="216" t="s">
        <v>119</v>
      </c>
      <c r="C6494" s="29">
        <v>4000</v>
      </c>
      <c r="D6494" s="175">
        <v>4000</v>
      </c>
      <c r="F6494" s="175"/>
      <c r="G6494" s="175"/>
      <c r="H6494" s="175"/>
      <c r="I6494" s="34">
        <v>4</v>
      </c>
    </row>
    <row r="6495" spans="1:10">
      <c r="A6495" s="208">
        <v>32</v>
      </c>
      <c r="B6495" s="209" t="s">
        <v>16</v>
      </c>
      <c r="C6495" s="182">
        <f t="shared" ref="C6495" si="6156">SUM(C6496+C6501+C6508+C6518+C6520)</f>
        <v>10801258</v>
      </c>
      <c r="D6495" s="32">
        <v>10801258</v>
      </c>
      <c r="F6495" s="32">
        <f t="shared" ref="F6495:G6495" si="6157">SUM(F6496+F6501+F6508+F6518+F6520)</f>
        <v>0</v>
      </c>
      <c r="G6495" s="32">
        <f t="shared" si="6157"/>
        <v>0</v>
      </c>
      <c r="H6495" s="32">
        <f t="shared" ref="H6495" si="6158">SUM(H6496+H6501+H6508+H6518+H6520)</f>
        <v>0</v>
      </c>
      <c r="I6495" s="34">
        <v>2</v>
      </c>
    </row>
    <row r="6496" spans="1:10">
      <c r="A6496" s="210">
        <v>321</v>
      </c>
      <c r="B6496" s="211" t="s">
        <v>27</v>
      </c>
      <c r="C6496" s="30">
        <f t="shared" ref="C6496" si="6159">SUM(C6497:C6500)</f>
        <v>528500</v>
      </c>
      <c r="D6496" s="30">
        <v>528500</v>
      </c>
      <c r="F6496" s="30">
        <f t="shared" ref="F6496:G6496" si="6160">SUM(F6497:F6500)</f>
        <v>0</v>
      </c>
      <c r="G6496" s="30">
        <f t="shared" si="6160"/>
        <v>0</v>
      </c>
      <c r="H6496" s="30">
        <f t="shared" ref="H6496" si="6161">SUM(H6497:H6500)</f>
        <v>0</v>
      </c>
      <c r="I6496" s="34">
        <v>3</v>
      </c>
    </row>
    <row r="6497" spans="1:9">
      <c r="A6497" s="212">
        <v>3211</v>
      </c>
      <c r="B6497" s="216" t="s">
        <v>28</v>
      </c>
      <c r="C6497" s="29">
        <v>8500</v>
      </c>
      <c r="D6497" s="175">
        <v>8500</v>
      </c>
      <c r="F6497" s="175"/>
      <c r="G6497" s="175"/>
      <c r="H6497" s="175"/>
      <c r="I6497" s="34">
        <v>4</v>
      </c>
    </row>
    <row r="6498" spans="1:9" ht="28.5">
      <c r="A6498" s="212">
        <v>3212</v>
      </c>
      <c r="B6498" s="216" t="s">
        <v>50</v>
      </c>
      <c r="C6498" s="29">
        <v>500000</v>
      </c>
      <c r="D6498" s="175">
        <v>500000</v>
      </c>
      <c r="F6498" s="175"/>
      <c r="G6498" s="175"/>
      <c r="H6498" s="175"/>
      <c r="I6498" s="34">
        <v>4</v>
      </c>
    </row>
    <row r="6499" spans="1:9">
      <c r="A6499" s="212">
        <v>3213</v>
      </c>
      <c r="B6499" s="216" t="s">
        <v>54</v>
      </c>
      <c r="C6499" s="29">
        <v>20000</v>
      </c>
      <c r="D6499" s="175">
        <v>20000</v>
      </c>
      <c r="F6499" s="175"/>
      <c r="G6499" s="175"/>
      <c r="H6499" s="175"/>
      <c r="I6499" s="34">
        <v>4</v>
      </c>
    </row>
    <row r="6500" spans="1:9">
      <c r="A6500" s="212">
        <v>3214</v>
      </c>
      <c r="B6500" s="216" t="s">
        <v>108</v>
      </c>
      <c r="C6500" s="29">
        <v>0</v>
      </c>
      <c r="D6500" s="175">
        <v>0</v>
      </c>
      <c r="F6500" s="175"/>
      <c r="G6500" s="175"/>
      <c r="H6500" s="175"/>
      <c r="I6500" s="34">
        <v>4</v>
      </c>
    </row>
    <row r="6501" spans="1:9">
      <c r="A6501" s="210">
        <v>322</v>
      </c>
      <c r="B6501" s="211" t="s">
        <v>42</v>
      </c>
      <c r="C6501" s="30">
        <f>SUM(C6502:C6507)</f>
        <v>8173111</v>
      </c>
      <c r="D6501" s="30">
        <v>8173111</v>
      </c>
      <c r="F6501" s="30">
        <f>SUM(F6502:F6507)</f>
        <v>0</v>
      </c>
      <c r="G6501" s="30">
        <f>SUM(G6502:G6507)</f>
        <v>0</v>
      </c>
      <c r="H6501" s="30">
        <f>SUM(H6502:H6507)</f>
        <v>0</v>
      </c>
      <c r="I6501" s="34">
        <v>3</v>
      </c>
    </row>
    <row r="6502" spans="1:9">
      <c r="A6502" s="212">
        <v>3221</v>
      </c>
      <c r="B6502" s="216" t="s">
        <v>43</v>
      </c>
      <c r="C6502" s="29">
        <v>151500</v>
      </c>
      <c r="D6502" s="175">
        <v>151500</v>
      </c>
      <c r="F6502" s="175"/>
      <c r="G6502" s="175"/>
      <c r="H6502" s="175"/>
      <c r="I6502" s="34">
        <v>4</v>
      </c>
    </row>
    <row r="6503" spans="1:9">
      <c r="A6503" s="212">
        <v>3222</v>
      </c>
      <c r="B6503" s="216" t="s">
        <v>91</v>
      </c>
      <c r="C6503" s="29">
        <v>6810655</v>
      </c>
      <c r="D6503" s="175">
        <v>6810655</v>
      </c>
      <c r="F6503" s="175"/>
      <c r="G6503" s="175"/>
      <c r="H6503" s="175"/>
      <c r="I6503" s="34">
        <v>4</v>
      </c>
    </row>
    <row r="6504" spans="1:9">
      <c r="A6504" s="212">
        <v>3223</v>
      </c>
      <c r="B6504" s="216" t="s">
        <v>109</v>
      </c>
      <c r="C6504" s="29">
        <v>1113272</v>
      </c>
      <c r="D6504" s="175">
        <v>1113272</v>
      </c>
      <c r="F6504" s="175"/>
      <c r="G6504" s="175"/>
      <c r="H6504" s="175"/>
      <c r="I6504" s="34">
        <v>4</v>
      </c>
    </row>
    <row r="6505" spans="1:9" ht="28.5">
      <c r="A6505" s="212">
        <v>3224</v>
      </c>
      <c r="B6505" s="216" t="s">
        <v>110</v>
      </c>
      <c r="C6505" s="29">
        <v>49904</v>
      </c>
      <c r="D6505" s="175">
        <v>49904</v>
      </c>
      <c r="F6505" s="175"/>
      <c r="G6505" s="175"/>
      <c r="H6505" s="175"/>
      <c r="I6505" s="34">
        <v>4</v>
      </c>
    </row>
    <row r="6506" spans="1:9">
      <c r="A6506" s="212">
        <v>3225</v>
      </c>
      <c r="B6506" s="216" t="s">
        <v>92</v>
      </c>
      <c r="C6506" s="29">
        <v>38490</v>
      </c>
      <c r="D6506" s="175">
        <v>38490</v>
      </c>
      <c r="F6506" s="175"/>
      <c r="G6506" s="175"/>
      <c r="H6506" s="175"/>
      <c r="I6506" s="34">
        <v>4</v>
      </c>
    </row>
    <row r="6507" spans="1:9">
      <c r="A6507" s="212">
        <v>3227</v>
      </c>
      <c r="B6507" s="216" t="s">
        <v>381</v>
      </c>
      <c r="C6507" s="29">
        <v>9290</v>
      </c>
      <c r="D6507" s="175">
        <v>9290</v>
      </c>
      <c r="F6507" s="175"/>
      <c r="G6507" s="175"/>
      <c r="H6507" s="175"/>
      <c r="I6507" s="34">
        <v>4</v>
      </c>
    </row>
    <row r="6508" spans="1:9">
      <c r="A6508" s="210">
        <v>323</v>
      </c>
      <c r="B6508" s="211" t="s">
        <v>17</v>
      </c>
      <c r="C6508" s="30">
        <f>SUM(C6509:C6517)</f>
        <v>1814060</v>
      </c>
      <c r="D6508" s="30">
        <v>1814060</v>
      </c>
      <c r="F6508" s="30">
        <f>SUM(F6509:F6517)</f>
        <v>0</v>
      </c>
      <c r="G6508" s="30">
        <f>SUM(G6509:G6517)</f>
        <v>0</v>
      </c>
      <c r="H6508" s="30">
        <f>SUM(H6509:H6517)</f>
        <v>0</v>
      </c>
      <c r="I6508" s="34">
        <v>3</v>
      </c>
    </row>
    <row r="6509" spans="1:9">
      <c r="A6509" s="212">
        <v>3231</v>
      </c>
      <c r="B6509" s="216" t="s">
        <v>18</v>
      </c>
      <c r="C6509" s="29">
        <v>71196</v>
      </c>
      <c r="D6509" s="175">
        <v>71196</v>
      </c>
      <c r="F6509" s="175"/>
      <c r="G6509" s="175"/>
      <c r="H6509" s="175"/>
      <c r="I6509" s="34">
        <v>4</v>
      </c>
    </row>
    <row r="6510" spans="1:9">
      <c r="A6510" s="212">
        <v>3232</v>
      </c>
      <c r="B6510" s="216" t="s">
        <v>105</v>
      </c>
      <c r="C6510" s="29">
        <v>86795</v>
      </c>
      <c r="D6510" s="175">
        <v>86795</v>
      </c>
      <c r="F6510" s="175"/>
      <c r="G6510" s="175"/>
      <c r="H6510" s="175"/>
      <c r="I6510" s="34">
        <v>4</v>
      </c>
    </row>
    <row r="6511" spans="1:9">
      <c r="A6511" s="212">
        <v>3233</v>
      </c>
      <c r="B6511" s="216" t="s">
        <v>19</v>
      </c>
      <c r="C6511" s="29">
        <v>10000</v>
      </c>
      <c r="D6511" s="175">
        <v>10000</v>
      </c>
      <c r="F6511" s="175"/>
      <c r="G6511" s="175"/>
      <c r="H6511" s="175"/>
      <c r="I6511" s="34">
        <v>4</v>
      </c>
    </row>
    <row r="6512" spans="1:9">
      <c r="A6512" s="212">
        <v>3234</v>
      </c>
      <c r="B6512" s="216" t="s">
        <v>111</v>
      </c>
      <c r="C6512" s="29">
        <v>192054</v>
      </c>
      <c r="D6512" s="175">
        <v>192054</v>
      </c>
      <c r="F6512" s="175"/>
      <c r="G6512" s="175"/>
      <c r="H6512" s="175"/>
      <c r="I6512" s="34">
        <v>4</v>
      </c>
    </row>
    <row r="6513" spans="1:9">
      <c r="A6513" s="212">
        <v>3235</v>
      </c>
      <c r="B6513" s="216" t="s">
        <v>68</v>
      </c>
      <c r="C6513" s="29">
        <v>54180</v>
      </c>
      <c r="D6513" s="175">
        <v>54180</v>
      </c>
      <c r="F6513" s="175"/>
      <c r="G6513" s="175"/>
      <c r="H6513" s="175"/>
      <c r="I6513" s="34">
        <v>4</v>
      </c>
    </row>
    <row r="6514" spans="1:9">
      <c r="A6514" s="212">
        <v>3236</v>
      </c>
      <c r="B6514" s="216" t="s">
        <v>56</v>
      </c>
      <c r="C6514" s="29">
        <v>287000</v>
      </c>
      <c r="D6514" s="175">
        <v>287000</v>
      </c>
      <c r="F6514" s="175"/>
      <c r="G6514" s="175"/>
      <c r="H6514" s="175"/>
      <c r="I6514" s="34">
        <v>4</v>
      </c>
    </row>
    <row r="6515" spans="1:9">
      <c r="A6515" s="212">
        <v>3237</v>
      </c>
      <c r="B6515" s="216" t="s">
        <v>20</v>
      </c>
      <c r="C6515" s="29">
        <v>600650</v>
      </c>
      <c r="D6515" s="175">
        <v>600650</v>
      </c>
      <c r="F6515" s="175"/>
      <c r="G6515" s="175"/>
      <c r="H6515" s="175"/>
      <c r="I6515" s="34">
        <v>4</v>
      </c>
    </row>
    <row r="6516" spans="1:9">
      <c r="A6516" s="212">
        <v>3238</v>
      </c>
      <c r="B6516" s="216" t="s">
        <v>51</v>
      </c>
      <c r="C6516" s="29">
        <v>242092</v>
      </c>
      <c r="D6516" s="175">
        <v>242092</v>
      </c>
      <c r="F6516" s="175"/>
      <c r="G6516" s="175"/>
      <c r="H6516" s="175"/>
      <c r="I6516" s="34">
        <v>4</v>
      </c>
    </row>
    <row r="6517" spans="1:9">
      <c r="A6517" s="212">
        <v>3239</v>
      </c>
      <c r="B6517" s="216" t="s">
        <v>21</v>
      </c>
      <c r="C6517" s="29">
        <v>270093</v>
      </c>
      <c r="D6517" s="175">
        <v>270093</v>
      </c>
      <c r="F6517" s="175"/>
      <c r="G6517" s="175"/>
      <c r="H6517" s="175"/>
      <c r="I6517" s="34">
        <v>4</v>
      </c>
    </row>
    <row r="6518" spans="1:9" ht="28.5">
      <c r="A6518" s="210">
        <v>324</v>
      </c>
      <c r="B6518" s="211" t="s">
        <v>22</v>
      </c>
      <c r="C6518" s="30">
        <f t="shared" ref="C6518" si="6162">SUM(C6519)</f>
        <v>2000</v>
      </c>
      <c r="D6518" s="30">
        <v>2000</v>
      </c>
      <c r="F6518" s="30">
        <f t="shared" ref="F6518:H6518" si="6163">SUM(F6519)</f>
        <v>0</v>
      </c>
      <c r="G6518" s="30">
        <f t="shared" si="6163"/>
        <v>0</v>
      </c>
      <c r="H6518" s="30">
        <f t="shared" si="6163"/>
        <v>0</v>
      </c>
      <c r="I6518" s="34">
        <v>3</v>
      </c>
    </row>
    <row r="6519" spans="1:9" ht="28.5">
      <c r="A6519" s="212">
        <v>3241</v>
      </c>
      <c r="B6519" s="216" t="s">
        <v>22</v>
      </c>
      <c r="C6519" s="29">
        <v>2000</v>
      </c>
      <c r="D6519" s="175">
        <v>2000</v>
      </c>
      <c r="F6519" s="175"/>
      <c r="G6519" s="175"/>
      <c r="H6519" s="175"/>
      <c r="I6519" s="34">
        <v>4</v>
      </c>
    </row>
    <row r="6520" spans="1:9">
      <c r="A6520" s="210">
        <v>329</v>
      </c>
      <c r="B6520" s="211" t="s">
        <v>23</v>
      </c>
      <c r="C6520" s="30">
        <f t="shared" ref="C6520" si="6164">SUM(C6521:C6527)</f>
        <v>283587</v>
      </c>
      <c r="D6520" s="30">
        <v>283587</v>
      </c>
      <c r="F6520" s="30">
        <f t="shared" ref="F6520:G6520" si="6165">SUM(F6521:F6527)</f>
        <v>0</v>
      </c>
      <c r="G6520" s="30">
        <f t="shared" si="6165"/>
        <v>0</v>
      </c>
      <c r="H6520" s="30">
        <f t="shared" ref="H6520" si="6166">SUM(H6521:H6527)</f>
        <v>0</v>
      </c>
      <c r="I6520" s="34">
        <v>3</v>
      </c>
    </row>
    <row r="6521" spans="1:9" ht="28.5">
      <c r="A6521" s="212">
        <v>3291</v>
      </c>
      <c r="B6521" s="216" t="s">
        <v>24</v>
      </c>
      <c r="C6521" s="29">
        <v>12000</v>
      </c>
      <c r="D6521" s="175">
        <v>12000</v>
      </c>
      <c r="F6521" s="175"/>
      <c r="G6521" s="175"/>
      <c r="H6521" s="175"/>
      <c r="I6521" s="34">
        <v>4</v>
      </c>
    </row>
    <row r="6522" spans="1:9">
      <c r="A6522" s="212">
        <v>3292</v>
      </c>
      <c r="B6522" s="216" t="s">
        <v>112</v>
      </c>
      <c r="C6522" s="29">
        <v>65418</v>
      </c>
      <c r="D6522" s="175">
        <v>65418</v>
      </c>
      <c r="F6522" s="175"/>
      <c r="G6522" s="175"/>
      <c r="H6522" s="175"/>
      <c r="I6522" s="34">
        <v>4</v>
      </c>
    </row>
    <row r="6523" spans="1:9">
      <c r="A6523" s="212">
        <v>3293</v>
      </c>
      <c r="B6523" s="216" t="s">
        <v>29</v>
      </c>
      <c r="C6523" s="29">
        <v>1327</v>
      </c>
      <c r="D6523" s="175">
        <v>1327</v>
      </c>
      <c r="F6523" s="175"/>
      <c r="G6523" s="175"/>
      <c r="H6523" s="175"/>
      <c r="I6523" s="34">
        <v>4</v>
      </c>
    </row>
    <row r="6524" spans="1:9">
      <c r="A6524" s="212">
        <v>3294</v>
      </c>
      <c r="B6524" s="216" t="s">
        <v>55</v>
      </c>
      <c r="C6524" s="29">
        <v>4300</v>
      </c>
      <c r="D6524" s="175">
        <v>4300</v>
      </c>
      <c r="F6524" s="175"/>
      <c r="G6524" s="175"/>
      <c r="H6524" s="175"/>
      <c r="I6524" s="34">
        <v>4</v>
      </c>
    </row>
    <row r="6525" spans="1:9">
      <c r="A6525" s="212">
        <v>3295</v>
      </c>
      <c r="B6525" s="216" t="s">
        <v>113</v>
      </c>
      <c r="C6525" s="29">
        <v>99542</v>
      </c>
      <c r="D6525" s="175">
        <v>99542</v>
      </c>
      <c r="F6525" s="175"/>
      <c r="G6525" s="175"/>
      <c r="H6525" s="175"/>
      <c r="I6525" s="34">
        <v>4</v>
      </c>
    </row>
    <row r="6526" spans="1:9">
      <c r="A6526" s="212">
        <v>3296</v>
      </c>
      <c r="B6526" s="216" t="s">
        <v>120</v>
      </c>
      <c r="C6526" s="29">
        <v>100000</v>
      </c>
      <c r="D6526" s="175">
        <v>100000</v>
      </c>
      <c r="F6526" s="175"/>
      <c r="G6526" s="175"/>
      <c r="H6526" s="175"/>
      <c r="I6526" s="34">
        <v>4</v>
      </c>
    </row>
    <row r="6527" spans="1:9">
      <c r="A6527" s="212">
        <v>3299</v>
      </c>
      <c r="B6527" s="216" t="s">
        <v>23</v>
      </c>
      <c r="C6527" s="29">
        <v>1000</v>
      </c>
      <c r="D6527" s="175">
        <v>1000</v>
      </c>
      <c r="F6527" s="175"/>
      <c r="G6527" s="175"/>
      <c r="H6527" s="175"/>
      <c r="I6527" s="34">
        <v>4</v>
      </c>
    </row>
    <row r="6528" spans="1:9">
      <c r="A6528" s="208">
        <v>34</v>
      </c>
      <c r="B6528" s="209" t="s">
        <v>114</v>
      </c>
      <c r="C6528" s="182">
        <f t="shared" ref="C6528" si="6167">SUM(C6529)</f>
        <v>0</v>
      </c>
      <c r="D6528" s="32">
        <v>0</v>
      </c>
      <c r="F6528" s="32">
        <f t="shared" ref="F6528:H6528" si="6168">SUM(F6529)</f>
        <v>0</v>
      </c>
      <c r="G6528" s="32">
        <f t="shared" si="6168"/>
        <v>0</v>
      </c>
      <c r="H6528" s="32">
        <f t="shared" si="6168"/>
        <v>0</v>
      </c>
      <c r="I6528" s="34">
        <v>2</v>
      </c>
    </row>
    <row r="6529" spans="1:9">
      <c r="A6529" s="210">
        <v>343</v>
      </c>
      <c r="B6529" s="211" t="s">
        <v>115</v>
      </c>
      <c r="C6529" s="30">
        <f t="shared" ref="C6529" si="6169">SUM(C6530:C6532)</f>
        <v>0</v>
      </c>
      <c r="D6529" s="30">
        <v>0</v>
      </c>
      <c r="F6529" s="30">
        <f t="shared" ref="F6529:G6529" si="6170">SUM(F6530:F6532)</f>
        <v>0</v>
      </c>
      <c r="G6529" s="30">
        <f t="shared" si="6170"/>
        <v>0</v>
      </c>
      <c r="H6529" s="30">
        <f t="shared" ref="H6529" si="6171">SUM(H6530:H6532)</f>
        <v>0</v>
      </c>
      <c r="I6529" s="34">
        <v>3</v>
      </c>
    </row>
    <row r="6530" spans="1:9">
      <c r="A6530" s="212">
        <v>3431</v>
      </c>
      <c r="B6530" s="216" t="s">
        <v>116</v>
      </c>
      <c r="C6530" s="29"/>
      <c r="D6530" s="175">
        <v>0</v>
      </c>
      <c r="F6530" s="175"/>
      <c r="G6530" s="175"/>
      <c r="H6530" s="175"/>
      <c r="I6530" s="34">
        <v>4</v>
      </c>
    </row>
    <row r="6531" spans="1:9" ht="28.5">
      <c r="A6531" s="212">
        <v>3432</v>
      </c>
      <c r="B6531" s="216" t="s">
        <v>135</v>
      </c>
      <c r="C6531" s="29"/>
      <c r="D6531" s="175">
        <v>0</v>
      </c>
      <c r="F6531" s="175"/>
      <c r="G6531" s="175"/>
      <c r="H6531" s="175"/>
      <c r="I6531" s="34">
        <v>4</v>
      </c>
    </row>
    <row r="6532" spans="1:9">
      <c r="A6532" s="212">
        <v>3433</v>
      </c>
      <c r="B6532" s="216" t="s">
        <v>117</v>
      </c>
      <c r="C6532" s="29"/>
      <c r="D6532" s="175">
        <v>0</v>
      </c>
      <c r="F6532" s="175"/>
      <c r="G6532" s="175"/>
      <c r="H6532" s="175"/>
      <c r="I6532" s="34">
        <v>4</v>
      </c>
    </row>
    <row r="6533" spans="1:9">
      <c r="A6533" s="208">
        <v>38</v>
      </c>
      <c r="B6533" s="209" t="s">
        <v>11</v>
      </c>
      <c r="C6533" s="182">
        <f t="shared" ref="C6533:C6534" si="6172">SUM(C6534)</f>
        <v>0</v>
      </c>
      <c r="D6533" s="32">
        <v>0</v>
      </c>
      <c r="F6533" s="32">
        <f t="shared" ref="F6533:H6534" si="6173">SUM(F6534)</f>
        <v>0</v>
      </c>
      <c r="G6533" s="32">
        <f t="shared" si="6173"/>
        <v>0</v>
      </c>
      <c r="H6533" s="32">
        <f t="shared" si="6173"/>
        <v>0</v>
      </c>
      <c r="I6533" s="34">
        <v>2</v>
      </c>
    </row>
    <row r="6534" spans="1:9">
      <c r="A6534" s="210">
        <v>383</v>
      </c>
      <c r="B6534" s="211" t="s">
        <v>121</v>
      </c>
      <c r="C6534" s="30">
        <f t="shared" si="6172"/>
        <v>0</v>
      </c>
      <c r="D6534" s="30">
        <v>0</v>
      </c>
      <c r="F6534" s="30">
        <f t="shared" si="6173"/>
        <v>0</v>
      </c>
      <c r="G6534" s="30">
        <f t="shared" si="6173"/>
        <v>0</v>
      </c>
      <c r="H6534" s="30">
        <f t="shared" si="6173"/>
        <v>0</v>
      </c>
      <c r="I6534" s="34">
        <v>3</v>
      </c>
    </row>
    <row r="6535" spans="1:9">
      <c r="A6535" s="212">
        <v>3834</v>
      </c>
      <c r="B6535" s="216" t="s">
        <v>123</v>
      </c>
      <c r="C6535" s="29"/>
      <c r="D6535" s="175">
        <v>0</v>
      </c>
      <c r="F6535" s="175"/>
      <c r="G6535" s="175"/>
      <c r="H6535" s="175"/>
      <c r="I6535" s="34">
        <v>4</v>
      </c>
    </row>
    <row r="6536" spans="1:9">
      <c r="A6536" s="831">
        <v>51</v>
      </c>
      <c r="B6536" s="832" t="s">
        <v>25</v>
      </c>
      <c r="C6536" s="833">
        <f t="shared" ref="C6536:C6538" si="6174">C6537</f>
        <v>0</v>
      </c>
      <c r="D6536" s="833">
        <v>17209</v>
      </c>
      <c r="F6536" s="833">
        <f t="shared" ref="F6536:H6538" si="6175">F6537</f>
        <v>0</v>
      </c>
      <c r="G6536" s="833">
        <f t="shared" si="6175"/>
        <v>0</v>
      </c>
      <c r="H6536" s="833">
        <f t="shared" si="6175"/>
        <v>0</v>
      </c>
      <c r="I6536" s="73" t="s">
        <v>26</v>
      </c>
    </row>
    <row r="6537" spans="1:9">
      <c r="A6537" s="208">
        <v>32</v>
      </c>
      <c r="B6537" s="209" t="s">
        <v>16</v>
      </c>
      <c r="C6537" s="834">
        <f t="shared" si="6174"/>
        <v>0</v>
      </c>
      <c r="D6537" s="834">
        <v>17209</v>
      </c>
      <c r="F6537" s="834">
        <f t="shared" si="6175"/>
        <v>0</v>
      </c>
      <c r="G6537" s="834">
        <f t="shared" si="6175"/>
        <v>0</v>
      </c>
      <c r="H6537" s="834">
        <f t="shared" si="6175"/>
        <v>0</v>
      </c>
      <c r="I6537" s="73">
        <v>2</v>
      </c>
    </row>
    <row r="6538" spans="1:9">
      <c r="A6538" s="210">
        <v>322</v>
      </c>
      <c r="B6538" s="211" t="s">
        <v>42</v>
      </c>
      <c r="C6538" s="835">
        <f t="shared" si="6174"/>
        <v>0</v>
      </c>
      <c r="D6538" s="835">
        <v>17209</v>
      </c>
      <c r="F6538" s="835">
        <f t="shared" si="6175"/>
        <v>0</v>
      </c>
      <c r="G6538" s="835">
        <f t="shared" si="6175"/>
        <v>0</v>
      </c>
      <c r="H6538" s="835">
        <f t="shared" si="6175"/>
        <v>0</v>
      </c>
      <c r="I6538" s="73">
        <v>3</v>
      </c>
    </row>
    <row r="6539" spans="1:9" ht="15">
      <c r="A6539" s="212">
        <v>3222</v>
      </c>
      <c r="B6539" s="216" t="s">
        <v>91</v>
      </c>
      <c r="C6539" s="771"/>
      <c r="D6539" s="39">
        <v>17209</v>
      </c>
      <c r="F6539" s="770"/>
      <c r="G6539" s="770"/>
      <c r="H6539" s="770"/>
      <c r="I6539" s="73">
        <v>4</v>
      </c>
    </row>
    <row r="6540" spans="1:9">
      <c r="A6540" s="206">
        <v>52</v>
      </c>
      <c r="B6540" s="207" t="s">
        <v>52</v>
      </c>
      <c r="C6540" s="31">
        <f t="shared" ref="C6540" si="6176">SUM(C6541+C6548)</f>
        <v>0</v>
      </c>
      <c r="D6540" s="31">
        <v>176334</v>
      </c>
      <c r="F6540" s="31">
        <f t="shared" ref="F6540:G6540" si="6177">SUM(F6541+F6548)</f>
        <v>0</v>
      </c>
      <c r="G6540" s="31">
        <f t="shared" si="6177"/>
        <v>0</v>
      </c>
      <c r="H6540" s="31">
        <f t="shared" ref="H6540" si="6178">SUM(H6541+H6548)</f>
        <v>0</v>
      </c>
      <c r="I6540" s="34" t="s">
        <v>53</v>
      </c>
    </row>
    <row r="6541" spans="1:9">
      <c r="A6541" s="208">
        <v>31</v>
      </c>
      <c r="B6541" s="209" t="s">
        <v>44</v>
      </c>
      <c r="C6541" s="182">
        <f t="shared" ref="C6541" si="6179">SUM(C6542+C6544+C6546)</f>
        <v>0</v>
      </c>
      <c r="D6541" s="32">
        <v>48200</v>
      </c>
      <c r="F6541" s="32">
        <f t="shared" ref="F6541:G6541" si="6180">SUM(F6542+F6544+F6546)</f>
        <v>0</v>
      </c>
      <c r="G6541" s="32">
        <f t="shared" si="6180"/>
        <v>0</v>
      </c>
      <c r="H6541" s="32">
        <f t="shared" ref="H6541" si="6181">SUM(H6542+H6544+H6546)</f>
        <v>0</v>
      </c>
      <c r="I6541" s="34">
        <v>2</v>
      </c>
    </row>
    <row r="6542" spans="1:9">
      <c r="A6542" s="210">
        <v>311</v>
      </c>
      <c r="B6542" s="211" t="s">
        <v>45</v>
      </c>
      <c r="C6542" s="30">
        <f t="shared" ref="C6542" si="6182">SUM(C6543)</f>
        <v>0</v>
      </c>
      <c r="D6542" s="30">
        <v>30000</v>
      </c>
      <c r="F6542" s="30">
        <f t="shared" ref="F6542:H6542" si="6183">SUM(F6543)</f>
        <v>0</v>
      </c>
      <c r="G6542" s="30">
        <f t="shared" si="6183"/>
        <v>0</v>
      </c>
      <c r="H6542" s="30">
        <f t="shared" si="6183"/>
        <v>0</v>
      </c>
      <c r="I6542" s="34">
        <v>3</v>
      </c>
    </row>
    <row r="6543" spans="1:9">
      <c r="A6543" s="212">
        <v>3111</v>
      </c>
      <c r="B6543" s="216" t="s">
        <v>46</v>
      </c>
      <c r="C6543" s="29"/>
      <c r="D6543" s="175">
        <v>30000</v>
      </c>
      <c r="F6543" s="175"/>
      <c r="G6543" s="175"/>
      <c r="H6543" s="175"/>
      <c r="I6543" s="34">
        <v>4</v>
      </c>
    </row>
    <row r="6544" spans="1:9">
      <c r="A6544" s="210">
        <v>312</v>
      </c>
      <c r="B6544" s="211" t="s">
        <v>67</v>
      </c>
      <c r="C6544" s="30">
        <f t="shared" ref="C6544" si="6184">SUM(C6545)</f>
        <v>0</v>
      </c>
      <c r="D6544" s="30">
        <v>0</v>
      </c>
      <c r="F6544" s="30">
        <f t="shared" ref="F6544:H6544" si="6185">SUM(F6545)</f>
        <v>0</v>
      </c>
      <c r="G6544" s="30">
        <f t="shared" si="6185"/>
        <v>0</v>
      </c>
      <c r="H6544" s="30">
        <f t="shared" si="6185"/>
        <v>0</v>
      </c>
      <c r="I6544" s="34">
        <v>3</v>
      </c>
    </row>
    <row r="6545" spans="1:9">
      <c r="A6545" s="212">
        <v>3121</v>
      </c>
      <c r="B6545" s="216" t="s">
        <v>67</v>
      </c>
      <c r="C6545" s="29"/>
      <c r="D6545" s="175">
        <v>0</v>
      </c>
      <c r="F6545" s="175"/>
      <c r="G6545" s="175"/>
      <c r="H6545" s="175"/>
      <c r="I6545" s="34">
        <v>4</v>
      </c>
    </row>
    <row r="6546" spans="1:9">
      <c r="A6546" s="210">
        <v>313</v>
      </c>
      <c r="B6546" s="211" t="s">
        <v>48</v>
      </c>
      <c r="C6546" s="30">
        <f t="shared" ref="C6546" si="6186">SUM(C6547)</f>
        <v>0</v>
      </c>
      <c r="D6546" s="30">
        <v>18200</v>
      </c>
      <c r="F6546" s="30">
        <f t="shared" ref="F6546:H6546" si="6187">SUM(F6547)</f>
        <v>0</v>
      </c>
      <c r="G6546" s="30">
        <f t="shared" si="6187"/>
        <v>0</v>
      </c>
      <c r="H6546" s="30">
        <f t="shared" si="6187"/>
        <v>0</v>
      </c>
      <c r="I6546" s="34">
        <v>3</v>
      </c>
    </row>
    <row r="6547" spans="1:9">
      <c r="A6547" s="212">
        <v>3132</v>
      </c>
      <c r="B6547" s="216" t="s">
        <v>49</v>
      </c>
      <c r="C6547" s="29"/>
      <c r="D6547" s="175">
        <v>18200</v>
      </c>
      <c r="F6547" s="175"/>
      <c r="G6547" s="175"/>
      <c r="H6547" s="175"/>
      <c r="I6547" s="34">
        <v>4</v>
      </c>
    </row>
    <row r="6548" spans="1:9">
      <c r="A6548" s="208">
        <v>32</v>
      </c>
      <c r="B6548" s="209" t="s">
        <v>16</v>
      </c>
      <c r="C6548" s="182">
        <f t="shared" ref="C6548" si="6188">SUM(C6549+C6551+C6553)</f>
        <v>0</v>
      </c>
      <c r="D6548" s="32">
        <v>128134</v>
      </c>
      <c r="F6548" s="32">
        <f t="shared" ref="F6548:G6548" si="6189">SUM(F6549+F6551+F6553)</f>
        <v>0</v>
      </c>
      <c r="G6548" s="32">
        <f t="shared" si="6189"/>
        <v>0</v>
      </c>
      <c r="H6548" s="32">
        <f t="shared" ref="H6548" si="6190">SUM(H6549+H6551+H6553)</f>
        <v>0</v>
      </c>
      <c r="I6548" s="34">
        <v>2</v>
      </c>
    </row>
    <row r="6549" spans="1:9">
      <c r="A6549" s="210">
        <v>321</v>
      </c>
      <c r="B6549" s="211" t="s">
        <v>27</v>
      </c>
      <c r="C6549" s="30">
        <f t="shared" ref="C6549" si="6191">SUM(C6550)</f>
        <v>0</v>
      </c>
      <c r="D6549" s="30">
        <v>4464</v>
      </c>
      <c r="F6549" s="30">
        <f t="shared" ref="F6549:H6549" si="6192">SUM(F6550)</f>
        <v>0</v>
      </c>
      <c r="G6549" s="30">
        <f t="shared" si="6192"/>
        <v>0</v>
      </c>
      <c r="H6549" s="30">
        <f t="shared" si="6192"/>
        <v>0</v>
      </c>
      <c r="I6549" s="34">
        <v>3</v>
      </c>
    </row>
    <row r="6550" spans="1:9" ht="28.5">
      <c r="A6550" s="212">
        <v>3212</v>
      </c>
      <c r="B6550" s="216" t="s">
        <v>50</v>
      </c>
      <c r="C6550" s="29"/>
      <c r="D6550" s="175">
        <v>4464</v>
      </c>
      <c r="F6550" s="175"/>
      <c r="G6550" s="175"/>
      <c r="H6550" s="175"/>
      <c r="I6550" s="34">
        <v>4</v>
      </c>
    </row>
    <row r="6551" spans="1:9">
      <c r="A6551" s="210">
        <v>322</v>
      </c>
      <c r="B6551" s="211" t="s">
        <v>42</v>
      </c>
      <c r="C6551" s="30">
        <f t="shared" ref="C6551" si="6193">SUM(C6552)</f>
        <v>0</v>
      </c>
      <c r="D6551" s="30">
        <v>123670</v>
      </c>
      <c r="F6551" s="30">
        <f t="shared" ref="F6551:H6551" si="6194">SUM(F6552)</f>
        <v>0</v>
      </c>
      <c r="G6551" s="30">
        <f t="shared" si="6194"/>
        <v>0</v>
      </c>
      <c r="H6551" s="30">
        <f t="shared" si="6194"/>
        <v>0</v>
      </c>
      <c r="I6551" s="34">
        <v>3</v>
      </c>
    </row>
    <row r="6552" spans="1:9">
      <c r="A6552" s="212">
        <v>3222</v>
      </c>
      <c r="B6552" s="216" t="s">
        <v>91</v>
      </c>
      <c r="C6552" s="29"/>
      <c r="D6552" s="175">
        <v>123670</v>
      </c>
      <c r="F6552" s="175"/>
      <c r="G6552" s="175"/>
      <c r="H6552" s="175"/>
      <c r="I6552" s="34">
        <v>4</v>
      </c>
    </row>
    <row r="6553" spans="1:9" ht="28.5">
      <c r="A6553" s="210">
        <v>324</v>
      </c>
      <c r="B6553" s="211" t="s">
        <v>22</v>
      </c>
      <c r="C6553" s="30">
        <f t="shared" ref="C6553" si="6195">SUM(C6554)</f>
        <v>0</v>
      </c>
      <c r="D6553" s="30">
        <v>0</v>
      </c>
      <c r="F6553" s="30">
        <f t="shared" ref="F6553:H6553" si="6196">SUM(F6554)</f>
        <v>0</v>
      </c>
      <c r="G6553" s="30">
        <f t="shared" si="6196"/>
        <v>0</v>
      </c>
      <c r="H6553" s="30">
        <f t="shared" si="6196"/>
        <v>0</v>
      </c>
      <c r="I6553" s="34">
        <v>3</v>
      </c>
    </row>
    <row r="6554" spans="1:9" ht="28.5">
      <c r="A6554" s="212">
        <v>3241</v>
      </c>
      <c r="B6554" s="216" t="s">
        <v>22</v>
      </c>
      <c r="C6554" s="29"/>
      <c r="D6554" s="175">
        <v>0</v>
      </c>
      <c r="F6554" s="175"/>
      <c r="G6554" s="175"/>
      <c r="H6554" s="175"/>
      <c r="I6554" s="34">
        <v>4</v>
      </c>
    </row>
    <row r="6555" spans="1:9">
      <c r="A6555" s="206">
        <v>61</v>
      </c>
      <c r="B6555" s="207" t="s">
        <v>80</v>
      </c>
      <c r="C6555" s="31">
        <f t="shared" ref="C6555" si="6197">SUM(C6556+C6563+C6579+C6592)</f>
        <v>140000</v>
      </c>
      <c r="D6555" s="31">
        <v>140000</v>
      </c>
      <c r="F6555" s="31">
        <f t="shared" ref="F6555:G6555" si="6198">SUM(F6556+F6563+F6579+F6592)</f>
        <v>0</v>
      </c>
      <c r="G6555" s="31">
        <f t="shared" si="6198"/>
        <v>0</v>
      </c>
      <c r="H6555" s="31">
        <f t="shared" ref="H6555" si="6199">SUM(H6556+H6563+H6579+H6592)</f>
        <v>0</v>
      </c>
      <c r="I6555" s="34" t="s">
        <v>81</v>
      </c>
    </row>
    <row r="6556" spans="1:9">
      <c r="A6556" s="208">
        <v>31</v>
      </c>
      <c r="B6556" s="209" t="s">
        <v>44</v>
      </c>
      <c r="C6556" s="182">
        <f t="shared" ref="C6556" si="6200">SUM(C6557+C6559+C6561)</f>
        <v>0</v>
      </c>
      <c r="D6556" s="32">
        <v>0</v>
      </c>
      <c r="F6556" s="32">
        <f t="shared" ref="F6556:G6556" si="6201">SUM(F6557+F6559+F6561)</f>
        <v>0</v>
      </c>
      <c r="G6556" s="32">
        <f t="shared" si="6201"/>
        <v>0</v>
      </c>
      <c r="H6556" s="32">
        <f t="shared" ref="H6556" si="6202">SUM(H6557+H6559+H6561)</f>
        <v>0</v>
      </c>
      <c r="I6556" s="34">
        <v>2</v>
      </c>
    </row>
    <row r="6557" spans="1:9">
      <c r="A6557" s="210">
        <v>311</v>
      </c>
      <c r="B6557" s="211" t="s">
        <v>45</v>
      </c>
      <c r="C6557" s="30">
        <f t="shared" ref="C6557" si="6203">SUM(C6558)</f>
        <v>0</v>
      </c>
      <c r="D6557" s="30">
        <v>0</v>
      </c>
      <c r="F6557" s="30">
        <f t="shared" ref="F6557:H6557" si="6204">SUM(F6558)</f>
        <v>0</v>
      </c>
      <c r="G6557" s="30">
        <f t="shared" si="6204"/>
        <v>0</v>
      </c>
      <c r="H6557" s="30">
        <f t="shared" si="6204"/>
        <v>0</v>
      </c>
      <c r="I6557" s="34">
        <v>3</v>
      </c>
    </row>
    <row r="6558" spans="1:9">
      <c r="A6558" s="212">
        <v>3111</v>
      </c>
      <c r="B6558" s="216" t="s">
        <v>46</v>
      </c>
      <c r="C6558" s="29"/>
      <c r="D6558" s="175">
        <v>0</v>
      </c>
      <c r="F6558" s="175"/>
      <c r="G6558" s="175"/>
      <c r="H6558" s="175"/>
      <c r="I6558" s="34">
        <v>4</v>
      </c>
    </row>
    <row r="6559" spans="1:9">
      <c r="A6559" s="210">
        <v>312</v>
      </c>
      <c r="B6559" s="211" t="s">
        <v>67</v>
      </c>
      <c r="C6559" s="30">
        <f t="shared" ref="C6559" si="6205">SUM(C6560)</f>
        <v>0</v>
      </c>
      <c r="D6559" s="30">
        <v>0</v>
      </c>
      <c r="F6559" s="30">
        <f t="shared" ref="F6559:H6559" si="6206">SUM(F6560)</f>
        <v>0</v>
      </c>
      <c r="G6559" s="30">
        <f t="shared" si="6206"/>
        <v>0</v>
      </c>
      <c r="H6559" s="30">
        <f t="shared" si="6206"/>
        <v>0</v>
      </c>
      <c r="I6559" s="34">
        <v>3</v>
      </c>
    </row>
    <row r="6560" spans="1:9">
      <c r="A6560" s="212">
        <v>3121</v>
      </c>
      <c r="B6560" s="216" t="s">
        <v>67</v>
      </c>
      <c r="C6560" s="29"/>
      <c r="D6560" s="175">
        <v>0</v>
      </c>
      <c r="F6560" s="175"/>
      <c r="G6560" s="175"/>
      <c r="H6560" s="175"/>
      <c r="I6560" s="34">
        <v>4</v>
      </c>
    </row>
    <row r="6561" spans="1:9">
      <c r="A6561" s="210">
        <v>313</v>
      </c>
      <c r="B6561" s="211" t="s">
        <v>48</v>
      </c>
      <c r="C6561" s="30">
        <f t="shared" ref="C6561" si="6207">SUM(C6562)</f>
        <v>0</v>
      </c>
      <c r="D6561" s="30">
        <v>0</v>
      </c>
      <c r="F6561" s="30">
        <f t="shared" ref="F6561:H6561" si="6208">SUM(F6562)</f>
        <v>0</v>
      </c>
      <c r="G6561" s="30">
        <f t="shared" si="6208"/>
        <v>0</v>
      </c>
      <c r="H6561" s="30">
        <f t="shared" si="6208"/>
        <v>0</v>
      </c>
      <c r="I6561" s="34">
        <v>3</v>
      </c>
    </row>
    <row r="6562" spans="1:9">
      <c r="A6562" s="212">
        <v>3132</v>
      </c>
      <c r="B6562" s="216" t="s">
        <v>49</v>
      </c>
      <c r="C6562" s="29"/>
      <c r="D6562" s="175">
        <v>0</v>
      </c>
      <c r="F6562" s="175"/>
      <c r="G6562" s="175"/>
      <c r="H6562" s="175"/>
      <c r="I6562" s="34">
        <v>4</v>
      </c>
    </row>
    <row r="6563" spans="1:9">
      <c r="A6563" s="208">
        <v>32</v>
      </c>
      <c r="B6563" s="209" t="s">
        <v>16</v>
      </c>
      <c r="C6563" s="32">
        <f>SUM(C6564+C6568+C6572+C6577)</f>
        <v>30000</v>
      </c>
      <c r="D6563" s="32">
        <v>30000</v>
      </c>
      <c r="F6563" s="32">
        <f>SUM(F6564+F6568+F6572+F6577)</f>
        <v>0</v>
      </c>
      <c r="G6563" s="32">
        <f>SUM(G6564+G6568+G6572+G6577)</f>
        <v>0</v>
      </c>
      <c r="H6563" s="32">
        <f>SUM(H6564+H6568+H6572+H6577)</f>
        <v>0</v>
      </c>
      <c r="I6563" s="34">
        <v>2</v>
      </c>
    </row>
    <row r="6564" spans="1:9">
      <c r="A6564" s="210">
        <v>321</v>
      </c>
      <c r="B6564" s="211" t="s">
        <v>27</v>
      </c>
      <c r="C6564" s="30">
        <f t="shared" ref="C6564" si="6209">SUM(C6565:C6567)</f>
        <v>30000</v>
      </c>
      <c r="D6564" s="30">
        <v>20000</v>
      </c>
      <c r="F6564" s="30">
        <f t="shared" ref="F6564:G6564" si="6210">SUM(F6565:F6567)</f>
        <v>0</v>
      </c>
      <c r="G6564" s="30">
        <f t="shared" si="6210"/>
        <v>0</v>
      </c>
      <c r="H6564" s="30">
        <f t="shared" ref="H6564" si="6211">SUM(H6565:H6567)</f>
        <v>0</v>
      </c>
      <c r="I6564" s="34">
        <v>3</v>
      </c>
    </row>
    <row r="6565" spans="1:9">
      <c r="A6565" s="212">
        <v>3211</v>
      </c>
      <c r="B6565" s="216" t="s">
        <v>28</v>
      </c>
      <c r="C6565" s="29"/>
      <c r="D6565" s="175">
        <v>0</v>
      </c>
      <c r="F6565" s="175"/>
      <c r="G6565" s="175"/>
      <c r="H6565" s="175"/>
      <c r="I6565" s="34">
        <v>4</v>
      </c>
    </row>
    <row r="6566" spans="1:9" ht="28.5">
      <c r="A6566" s="212">
        <v>3212</v>
      </c>
      <c r="B6566" s="216" t="s">
        <v>50</v>
      </c>
      <c r="C6566" s="29"/>
      <c r="D6566" s="175">
        <v>0</v>
      </c>
      <c r="F6566" s="175"/>
      <c r="G6566" s="175"/>
      <c r="H6566" s="175"/>
      <c r="I6566" s="34">
        <v>4</v>
      </c>
    </row>
    <row r="6567" spans="1:9">
      <c r="A6567" s="212">
        <v>3213</v>
      </c>
      <c r="B6567" s="216" t="s">
        <v>54</v>
      </c>
      <c r="C6567" s="29">
        <v>30000</v>
      </c>
      <c r="D6567" s="175">
        <v>20000</v>
      </c>
      <c r="F6567" s="175"/>
      <c r="G6567" s="175"/>
      <c r="H6567" s="175"/>
      <c r="I6567" s="34">
        <v>4</v>
      </c>
    </row>
    <row r="6568" spans="1:9">
      <c r="A6568" s="210">
        <v>322</v>
      </c>
      <c r="B6568" s="211" t="s">
        <v>42</v>
      </c>
      <c r="C6568" s="30">
        <f t="shared" ref="C6568" si="6212">SUM(C6569:C6571)</f>
        <v>0</v>
      </c>
      <c r="D6568" s="30">
        <v>0</v>
      </c>
      <c r="F6568" s="30">
        <f t="shared" ref="F6568:G6568" si="6213">SUM(F6569:F6571)</f>
        <v>0</v>
      </c>
      <c r="G6568" s="30">
        <f t="shared" si="6213"/>
        <v>0</v>
      </c>
      <c r="H6568" s="30">
        <f t="shared" ref="H6568" si="6214">SUM(H6569:H6571)</f>
        <v>0</v>
      </c>
      <c r="I6568" s="34">
        <v>3</v>
      </c>
    </row>
    <row r="6569" spans="1:9">
      <c r="A6569" s="212">
        <v>3221</v>
      </c>
      <c r="B6569" s="216" t="s">
        <v>43</v>
      </c>
      <c r="C6569" s="29"/>
      <c r="D6569" s="175">
        <v>0</v>
      </c>
      <c r="F6569" s="175"/>
      <c r="G6569" s="175"/>
      <c r="H6569" s="175"/>
      <c r="I6569" s="34">
        <v>4</v>
      </c>
    </row>
    <row r="6570" spans="1:9">
      <c r="A6570" s="212">
        <v>3222</v>
      </c>
      <c r="B6570" s="216" t="s">
        <v>91</v>
      </c>
      <c r="C6570" s="29"/>
      <c r="D6570" s="175">
        <v>0</v>
      </c>
      <c r="F6570" s="175"/>
      <c r="G6570" s="175"/>
      <c r="H6570" s="175"/>
      <c r="I6570" s="34">
        <v>4</v>
      </c>
    </row>
    <row r="6571" spans="1:9">
      <c r="A6571" s="212">
        <v>3225</v>
      </c>
      <c r="B6571" s="216" t="s">
        <v>92</v>
      </c>
      <c r="C6571" s="29"/>
      <c r="D6571" s="175">
        <v>0</v>
      </c>
      <c r="F6571" s="175"/>
      <c r="G6571" s="175"/>
      <c r="H6571" s="175"/>
      <c r="I6571" s="34">
        <v>4</v>
      </c>
    </row>
    <row r="6572" spans="1:9">
      <c r="A6572" s="210">
        <v>323</v>
      </c>
      <c r="B6572" s="211" t="s">
        <v>17</v>
      </c>
      <c r="C6572" s="30">
        <f t="shared" ref="C6572" si="6215">SUM(C6573:C6576)</f>
        <v>0</v>
      </c>
      <c r="D6572" s="30">
        <v>0</v>
      </c>
      <c r="F6572" s="30">
        <f t="shared" ref="F6572:G6572" si="6216">SUM(F6573:F6576)</f>
        <v>0</v>
      </c>
      <c r="G6572" s="30">
        <f t="shared" si="6216"/>
        <v>0</v>
      </c>
      <c r="H6572" s="30">
        <f t="shared" ref="H6572" si="6217">SUM(H6573:H6576)</f>
        <v>0</v>
      </c>
      <c r="I6572" s="34">
        <v>3</v>
      </c>
    </row>
    <row r="6573" spans="1:9">
      <c r="A6573" s="212">
        <v>3232</v>
      </c>
      <c r="B6573" s="216" t="s">
        <v>105</v>
      </c>
      <c r="C6573" s="29"/>
      <c r="D6573" s="175">
        <v>0</v>
      </c>
      <c r="F6573" s="175"/>
      <c r="G6573" s="175"/>
      <c r="H6573" s="175"/>
      <c r="I6573" s="34">
        <v>4</v>
      </c>
    </row>
    <row r="6574" spans="1:9">
      <c r="A6574" s="212">
        <v>3235</v>
      </c>
      <c r="B6574" s="216" t="s">
        <v>68</v>
      </c>
      <c r="C6574" s="29"/>
      <c r="D6574" s="175">
        <v>0</v>
      </c>
      <c r="F6574" s="175"/>
      <c r="G6574" s="175"/>
      <c r="H6574" s="175"/>
      <c r="I6574" s="34">
        <v>4</v>
      </c>
    </row>
    <row r="6575" spans="1:9">
      <c r="A6575" s="212">
        <v>3237</v>
      </c>
      <c r="B6575" s="216" t="s">
        <v>20</v>
      </c>
      <c r="C6575" s="29"/>
      <c r="D6575" s="175">
        <v>0</v>
      </c>
      <c r="F6575" s="175"/>
      <c r="G6575" s="175"/>
      <c r="H6575" s="175"/>
      <c r="I6575" s="34">
        <v>4</v>
      </c>
    </row>
    <row r="6576" spans="1:9">
      <c r="A6576" s="212">
        <v>3238</v>
      </c>
      <c r="B6576" s="216" t="s">
        <v>51</v>
      </c>
      <c r="C6576" s="29"/>
      <c r="D6576" s="175">
        <v>0</v>
      </c>
      <c r="F6576" s="175"/>
      <c r="G6576" s="175"/>
      <c r="H6576" s="175"/>
      <c r="I6576" s="34">
        <v>4</v>
      </c>
    </row>
    <row r="6577" spans="1:9">
      <c r="A6577" s="210">
        <v>329</v>
      </c>
      <c r="B6577" s="211" t="s">
        <v>23</v>
      </c>
      <c r="C6577" s="835">
        <f>C6578</f>
        <v>0</v>
      </c>
      <c r="D6577" s="835">
        <v>10000</v>
      </c>
      <c r="F6577" s="835">
        <f>F6578</f>
        <v>0</v>
      </c>
      <c r="G6577" s="835">
        <f>G6578</f>
        <v>0</v>
      </c>
      <c r="H6577" s="835">
        <f>H6578</f>
        <v>0</v>
      </c>
      <c r="I6577" s="73">
        <v>3</v>
      </c>
    </row>
    <row r="6578" spans="1:9" ht="15">
      <c r="A6578" s="212">
        <v>3293</v>
      </c>
      <c r="B6578" s="216" t="s">
        <v>29</v>
      </c>
      <c r="C6578" s="474">
        <v>0</v>
      </c>
      <c r="D6578">
        <v>10000</v>
      </c>
      <c r="F6578" s="474"/>
      <c r="G6578" s="474"/>
      <c r="H6578" s="474"/>
      <c r="I6578" s="73">
        <v>4</v>
      </c>
    </row>
    <row r="6579" spans="1:9" ht="28.5">
      <c r="A6579" s="208">
        <v>42</v>
      </c>
      <c r="B6579" s="209" t="s">
        <v>30</v>
      </c>
      <c r="C6579" s="182">
        <f t="shared" ref="C6579" si="6218">SUM(C6580+C6582+C6588+C6590)</f>
        <v>110000</v>
      </c>
      <c r="D6579" s="32">
        <v>110000</v>
      </c>
      <c r="F6579" s="32">
        <f t="shared" ref="F6579:G6579" si="6219">SUM(F6580+F6582+F6588+F6590)</f>
        <v>0</v>
      </c>
      <c r="G6579" s="32">
        <f t="shared" si="6219"/>
        <v>0</v>
      </c>
      <c r="H6579" s="32">
        <f t="shared" ref="H6579" si="6220">SUM(H6580+H6582+H6588+H6590)</f>
        <v>0</v>
      </c>
      <c r="I6579" s="34">
        <v>2</v>
      </c>
    </row>
    <row r="6580" spans="1:9">
      <c r="A6580" s="210">
        <v>421</v>
      </c>
      <c r="B6580" s="211" t="s">
        <v>96</v>
      </c>
      <c r="C6580" s="30">
        <f t="shared" ref="C6580" si="6221">SUM(C6581)</f>
        <v>0</v>
      </c>
      <c r="D6580" s="30">
        <v>0</v>
      </c>
      <c r="F6580" s="30">
        <f t="shared" ref="F6580:H6580" si="6222">SUM(F6581)</f>
        <v>0</v>
      </c>
      <c r="G6580" s="30">
        <f t="shared" si="6222"/>
        <v>0</v>
      </c>
      <c r="H6580" s="30">
        <f t="shared" si="6222"/>
        <v>0</v>
      </c>
      <c r="I6580" s="34">
        <v>3</v>
      </c>
    </row>
    <row r="6581" spans="1:9">
      <c r="A6581" s="212">
        <v>4212</v>
      </c>
      <c r="B6581" s="216" t="s">
        <v>97</v>
      </c>
      <c r="C6581" s="29"/>
      <c r="D6581" s="175">
        <v>0</v>
      </c>
      <c r="F6581" s="175"/>
      <c r="G6581" s="175"/>
      <c r="H6581" s="175"/>
      <c r="I6581" s="34">
        <v>4</v>
      </c>
    </row>
    <row r="6582" spans="1:9">
      <c r="A6582" s="210">
        <v>422</v>
      </c>
      <c r="B6582" s="211" t="s">
        <v>57</v>
      </c>
      <c r="C6582" s="30">
        <f t="shared" ref="C6582" si="6223">SUM(C6583:C6587)</f>
        <v>110000</v>
      </c>
      <c r="D6582" s="30">
        <v>110000</v>
      </c>
      <c r="F6582" s="30">
        <f t="shared" ref="F6582:G6582" si="6224">SUM(F6583:F6587)</f>
        <v>0</v>
      </c>
      <c r="G6582" s="30">
        <f t="shared" si="6224"/>
        <v>0</v>
      </c>
      <c r="H6582" s="30">
        <f t="shared" ref="H6582" si="6225">SUM(H6583:H6587)</f>
        <v>0</v>
      </c>
      <c r="I6582" s="34">
        <v>3</v>
      </c>
    </row>
    <row r="6583" spans="1:9" ht="15">
      <c r="A6583" s="212">
        <v>4221</v>
      </c>
      <c r="B6583" s="216" t="s">
        <v>65</v>
      </c>
      <c r="C6583" s="29">
        <v>30000</v>
      </c>
      <c r="D6583" s="175">
        <v>30000</v>
      </c>
      <c r="F6583" s="801"/>
      <c r="G6583" s="801"/>
      <c r="H6583" s="801"/>
      <c r="I6583" s="34">
        <v>4</v>
      </c>
    </row>
    <row r="6584" spans="1:9" ht="15">
      <c r="A6584" s="212">
        <v>4222</v>
      </c>
      <c r="B6584" s="216" t="s">
        <v>73</v>
      </c>
      <c r="C6584" s="29">
        <v>0</v>
      </c>
      <c r="D6584" s="175">
        <v>0</v>
      </c>
      <c r="F6584" s="801"/>
      <c r="G6584" s="801"/>
      <c r="H6584" s="801"/>
      <c r="I6584" s="34">
        <v>4</v>
      </c>
    </row>
    <row r="6585" spans="1:9" ht="15">
      <c r="A6585" s="212">
        <v>4223</v>
      </c>
      <c r="B6585" s="216" t="s">
        <v>86</v>
      </c>
      <c r="C6585" s="29">
        <v>10000</v>
      </c>
      <c r="D6585" s="175">
        <v>10000</v>
      </c>
      <c r="F6585" s="801"/>
      <c r="G6585" s="801"/>
      <c r="H6585" s="801"/>
      <c r="I6585" s="34">
        <v>4</v>
      </c>
    </row>
    <row r="6586" spans="1:9">
      <c r="A6586" s="212">
        <v>4224</v>
      </c>
      <c r="B6586" s="216" t="s">
        <v>58</v>
      </c>
      <c r="C6586" s="29">
        <v>70000</v>
      </c>
      <c r="D6586" s="175">
        <v>65000</v>
      </c>
      <c r="F6586" s="29"/>
      <c r="G6586" s="29"/>
      <c r="H6586" s="29"/>
      <c r="I6586" s="34">
        <v>4</v>
      </c>
    </row>
    <row r="6587" spans="1:9" ht="15">
      <c r="A6587" s="212">
        <v>4227</v>
      </c>
      <c r="B6587" s="216" t="s">
        <v>88</v>
      </c>
      <c r="C6587" s="29">
        <v>0</v>
      </c>
      <c r="D6587" s="175">
        <v>5000</v>
      </c>
      <c r="F6587" s="801"/>
      <c r="G6587" s="801"/>
      <c r="H6587" s="801"/>
      <c r="I6587" s="34">
        <v>4</v>
      </c>
    </row>
    <row r="6588" spans="1:9">
      <c r="A6588" s="210">
        <v>423</v>
      </c>
      <c r="B6588" s="211" t="s">
        <v>98</v>
      </c>
      <c r="C6588" s="30">
        <f t="shared" ref="C6588" si="6226">SUM(C6589)</f>
        <v>0</v>
      </c>
      <c r="D6588" s="30">
        <v>0</v>
      </c>
      <c r="F6588" s="30">
        <f t="shared" ref="F6588:H6588" si="6227">SUM(F6589)</f>
        <v>0</v>
      </c>
      <c r="G6588" s="30">
        <f t="shared" si="6227"/>
        <v>0</v>
      </c>
      <c r="H6588" s="30">
        <f t="shared" si="6227"/>
        <v>0</v>
      </c>
      <c r="I6588" s="34">
        <v>3</v>
      </c>
    </row>
    <row r="6589" spans="1:9">
      <c r="A6589" s="212">
        <v>4231</v>
      </c>
      <c r="B6589" s="216" t="s">
        <v>106</v>
      </c>
      <c r="C6589" s="29"/>
      <c r="D6589" s="175">
        <v>0</v>
      </c>
      <c r="F6589" s="175"/>
      <c r="G6589" s="175"/>
      <c r="H6589" s="175"/>
      <c r="I6589" s="34">
        <v>4</v>
      </c>
    </row>
    <row r="6590" spans="1:9" ht="28.5">
      <c r="A6590" s="210">
        <v>424</v>
      </c>
      <c r="B6590" s="211" t="s">
        <v>138</v>
      </c>
      <c r="C6590" s="30">
        <f t="shared" ref="C6590" si="6228">SUM(C6591)</f>
        <v>0</v>
      </c>
      <c r="D6590" s="30">
        <v>0</v>
      </c>
      <c r="F6590" s="30">
        <f t="shared" ref="F6590:H6590" si="6229">SUM(F6591)</f>
        <v>0</v>
      </c>
      <c r="G6590" s="30">
        <f t="shared" si="6229"/>
        <v>0</v>
      </c>
      <c r="H6590" s="30">
        <f t="shared" si="6229"/>
        <v>0</v>
      </c>
      <c r="I6590" s="34">
        <v>3</v>
      </c>
    </row>
    <row r="6591" spans="1:9">
      <c r="A6591" s="212">
        <v>4241</v>
      </c>
      <c r="B6591" s="216" t="s">
        <v>139</v>
      </c>
      <c r="C6591" s="29"/>
      <c r="D6591" s="175">
        <v>0</v>
      </c>
      <c r="F6591" s="175"/>
      <c r="G6591" s="175"/>
      <c r="H6591" s="175"/>
      <c r="I6591" s="34">
        <v>4</v>
      </c>
    </row>
    <row r="6592" spans="1:9" ht="28.5">
      <c r="A6592" s="208">
        <v>45</v>
      </c>
      <c r="B6592" s="209" t="s">
        <v>74</v>
      </c>
      <c r="C6592" s="182">
        <f t="shared" ref="C6592:C6593" si="6230">SUM(C6593)</f>
        <v>0</v>
      </c>
      <c r="D6592" s="32">
        <v>0</v>
      </c>
      <c r="F6592" s="32">
        <f t="shared" ref="F6592:H6593" si="6231">SUM(F6593)</f>
        <v>0</v>
      </c>
      <c r="G6592" s="32">
        <f t="shared" si="6231"/>
        <v>0</v>
      </c>
      <c r="H6592" s="32">
        <f t="shared" si="6231"/>
        <v>0</v>
      </c>
      <c r="I6592" s="34">
        <v>2</v>
      </c>
    </row>
    <row r="6593" spans="1:9">
      <c r="A6593" s="210">
        <v>451</v>
      </c>
      <c r="B6593" s="211" t="s">
        <v>75</v>
      </c>
      <c r="C6593" s="30">
        <f t="shared" si="6230"/>
        <v>0</v>
      </c>
      <c r="D6593" s="30">
        <v>0</v>
      </c>
      <c r="F6593" s="30">
        <f t="shared" si="6231"/>
        <v>0</v>
      </c>
      <c r="G6593" s="30">
        <f t="shared" si="6231"/>
        <v>0</v>
      </c>
      <c r="H6593" s="30">
        <f t="shared" si="6231"/>
        <v>0</v>
      </c>
      <c r="I6593" s="34">
        <v>3</v>
      </c>
    </row>
    <row r="6594" spans="1:9">
      <c r="A6594" s="212">
        <v>4511</v>
      </c>
      <c r="B6594" s="216" t="s">
        <v>75</v>
      </c>
      <c r="C6594" s="29"/>
      <c r="D6594" s="175">
        <v>0</v>
      </c>
      <c r="F6594" s="175"/>
      <c r="G6594" s="175"/>
      <c r="H6594" s="175"/>
      <c r="I6594" s="34">
        <v>4</v>
      </c>
    </row>
    <row r="6595" spans="1:9" ht="28.5">
      <c r="A6595" s="206">
        <v>71</v>
      </c>
      <c r="B6595" s="207" t="s">
        <v>349</v>
      </c>
      <c r="C6595" s="467">
        <f>C6596+C6599</f>
        <v>10270</v>
      </c>
      <c r="D6595" s="467">
        <v>71000</v>
      </c>
      <c r="F6595" s="467">
        <f>F6596+F6599</f>
        <v>0</v>
      </c>
      <c r="G6595" s="467">
        <f>G6596+G6599</f>
        <v>0</v>
      </c>
      <c r="H6595" s="467">
        <f>H6596+H6599</f>
        <v>0</v>
      </c>
      <c r="I6595" s="34" t="s">
        <v>145</v>
      </c>
    </row>
    <row r="6596" spans="1:9">
      <c r="A6596" s="208">
        <v>32</v>
      </c>
      <c r="B6596" s="209" t="s">
        <v>16</v>
      </c>
      <c r="C6596" s="464">
        <f t="shared" ref="C6596:C6597" si="6232">C6597</f>
        <v>10270</v>
      </c>
      <c r="D6596" s="663">
        <v>10270</v>
      </c>
      <c r="F6596" s="663">
        <f t="shared" ref="F6596:H6597" si="6233">F6597</f>
        <v>0</v>
      </c>
      <c r="G6596" s="663">
        <f t="shared" si="6233"/>
        <v>0</v>
      </c>
      <c r="H6596" s="663">
        <f t="shared" si="6233"/>
        <v>0</v>
      </c>
      <c r="I6596" s="34">
        <v>2</v>
      </c>
    </row>
    <row r="6597" spans="1:9">
      <c r="A6597" s="210">
        <v>323</v>
      </c>
      <c r="B6597" s="211" t="s">
        <v>17</v>
      </c>
      <c r="C6597" s="462">
        <f t="shared" si="6232"/>
        <v>10270</v>
      </c>
      <c r="D6597" s="462">
        <v>10270</v>
      </c>
      <c r="F6597" s="462">
        <f t="shared" si="6233"/>
        <v>0</v>
      </c>
      <c r="G6597" s="462">
        <f t="shared" si="6233"/>
        <v>0</v>
      </c>
      <c r="H6597" s="462">
        <f t="shared" si="6233"/>
        <v>0</v>
      </c>
      <c r="I6597" s="34">
        <v>3</v>
      </c>
    </row>
    <row r="6598" spans="1:9">
      <c r="A6598" s="212">
        <v>3232</v>
      </c>
      <c r="B6598" s="468" t="s">
        <v>105</v>
      </c>
      <c r="C6598" s="469">
        <v>10270</v>
      </c>
      <c r="D6598" s="175">
        <v>10270</v>
      </c>
      <c r="F6598" s="664"/>
      <c r="G6598" s="664"/>
      <c r="H6598" s="664"/>
      <c r="I6598" s="34">
        <v>4</v>
      </c>
    </row>
    <row r="6599" spans="1:9" ht="28.5">
      <c r="A6599" s="208">
        <v>42</v>
      </c>
      <c r="B6599" s="209" t="s">
        <v>30</v>
      </c>
      <c r="C6599" s="836">
        <f t="shared" ref="C6599:C6600" si="6234">C6600</f>
        <v>0</v>
      </c>
      <c r="D6599" s="494">
        <v>60730</v>
      </c>
      <c r="F6599" s="836">
        <f t="shared" ref="F6599:H6600" si="6235">F6600</f>
        <v>0</v>
      </c>
      <c r="G6599" s="836">
        <f t="shared" si="6235"/>
        <v>0</v>
      </c>
      <c r="H6599" s="836">
        <f t="shared" si="6235"/>
        <v>0</v>
      </c>
      <c r="I6599" s="73">
        <v>2</v>
      </c>
    </row>
    <row r="6600" spans="1:9">
      <c r="A6600" s="210">
        <v>422</v>
      </c>
      <c r="B6600" s="211" t="s">
        <v>57</v>
      </c>
      <c r="C6600" s="837">
        <f t="shared" si="6234"/>
        <v>0</v>
      </c>
      <c r="D6600" s="150">
        <v>60730</v>
      </c>
      <c r="F6600" s="837">
        <f t="shared" si="6235"/>
        <v>0</v>
      </c>
      <c r="G6600" s="837">
        <f t="shared" si="6235"/>
        <v>0</v>
      </c>
      <c r="H6600" s="837">
        <f t="shared" si="6235"/>
        <v>0</v>
      </c>
      <c r="I6600" s="73">
        <v>3</v>
      </c>
    </row>
    <row r="6601" spans="1:9" ht="15">
      <c r="A6601" s="212">
        <v>4224</v>
      </c>
      <c r="B6601" s="216" t="s">
        <v>58</v>
      </c>
      <c r="C6601" s="838">
        <v>0</v>
      </c>
      <c r="D6601" s="801">
        <v>60730</v>
      </c>
      <c r="F6601" s="838"/>
      <c r="G6601" s="838"/>
      <c r="H6601" s="838"/>
      <c r="I6601" s="73">
        <v>4</v>
      </c>
    </row>
    <row r="6602" spans="1:9">
      <c r="A6602" s="203" t="s">
        <v>550</v>
      </c>
      <c r="B6602" s="204" t="s">
        <v>313</v>
      </c>
      <c r="C6602" s="205" t="e">
        <f>SUM(#REF!+C6661+C6713+C6728+C6603+C6773)</f>
        <v>#REF!</v>
      </c>
      <c r="D6602" s="205">
        <v>37316</v>
      </c>
      <c r="F6602" s="205">
        <f>F6603</f>
        <v>0</v>
      </c>
      <c r="G6602" s="205">
        <f>G6603</f>
        <v>0</v>
      </c>
      <c r="H6602" s="205">
        <f>H6603</f>
        <v>0</v>
      </c>
      <c r="I6602" s="34" t="s">
        <v>8</v>
      </c>
    </row>
    <row r="6603" spans="1:9">
      <c r="A6603" s="206">
        <v>11</v>
      </c>
      <c r="B6603" s="207" t="s">
        <v>14</v>
      </c>
      <c r="C6603" s="31">
        <f t="shared" ref="C6603:C6605" si="6236">C6604</f>
        <v>0</v>
      </c>
      <c r="D6603" s="31">
        <v>37316</v>
      </c>
      <c r="F6603" s="31">
        <f t="shared" ref="F6603:H6605" si="6237">F6604</f>
        <v>0</v>
      </c>
      <c r="G6603" s="31">
        <f t="shared" si="6237"/>
        <v>0</v>
      </c>
      <c r="H6603" s="31">
        <f t="shared" si="6237"/>
        <v>0</v>
      </c>
      <c r="I6603" s="34" t="s">
        <v>15</v>
      </c>
    </row>
    <row r="6604" spans="1:9">
      <c r="A6604" s="208">
        <v>32</v>
      </c>
      <c r="B6604" s="209" t="s">
        <v>16</v>
      </c>
      <c r="C6604" s="182">
        <f t="shared" si="6236"/>
        <v>0</v>
      </c>
      <c r="D6604" s="32">
        <v>37316</v>
      </c>
      <c r="F6604" s="32">
        <f t="shared" si="6237"/>
        <v>0</v>
      </c>
      <c r="G6604" s="32">
        <f t="shared" si="6237"/>
        <v>0</v>
      </c>
      <c r="H6604" s="32">
        <f t="shared" si="6237"/>
        <v>0</v>
      </c>
      <c r="I6604" s="34">
        <v>2</v>
      </c>
    </row>
    <row r="6605" spans="1:9">
      <c r="A6605" s="210">
        <v>322</v>
      </c>
      <c r="B6605" s="211" t="s">
        <v>42</v>
      </c>
      <c r="C6605" s="30">
        <f t="shared" si="6236"/>
        <v>0</v>
      </c>
      <c r="D6605" s="30">
        <v>37316</v>
      </c>
      <c r="F6605" s="30">
        <f t="shared" si="6237"/>
        <v>0</v>
      </c>
      <c r="G6605" s="30">
        <f t="shared" si="6237"/>
        <v>0</v>
      </c>
      <c r="H6605" s="30">
        <f t="shared" si="6237"/>
        <v>0</v>
      </c>
      <c r="I6605" s="34">
        <v>3</v>
      </c>
    </row>
    <row r="6606" spans="1:9">
      <c r="A6606" s="212">
        <v>3222</v>
      </c>
      <c r="B6606" s="216" t="s">
        <v>91</v>
      </c>
      <c r="C6606" s="29"/>
      <c r="D6606" s="175">
        <v>37316</v>
      </c>
      <c r="F6606" s="175"/>
      <c r="G6606" s="175"/>
      <c r="H6606" s="175"/>
      <c r="I6606" s="34">
        <v>4</v>
      </c>
    </row>
    <row r="6607" spans="1:9">
      <c r="A6607" s="430">
        <v>32432</v>
      </c>
      <c r="B6607" s="431" t="s">
        <v>491</v>
      </c>
      <c r="C6607" s="198">
        <f t="shared" ref="C6607" si="6238">SUM(C6608+C6691)</f>
        <v>48158717</v>
      </c>
      <c r="D6607" s="198">
        <v>58564053</v>
      </c>
      <c r="F6607" s="198">
        <f t="shared" ref="F6607:G6607" si="6239">SUM(F6608+F6691)</f>
        <v>0</v>
      </c>
      <c r="G6607" s="198">
        <f t="shared" si="6239"/>
        <v>0</v>
      </c>
      <c r="H6607" s="198">
        <f t="shared" ref="H6607" si="6240">SUM(H6608+H6691)</f>
        <v>0</v>
      </c>
      <c r="I6607" s="432" t="s">
        <v>5</v>
      </c>
    </row>
    <row r="6608" spans="1:9" ht="28.5">
      <c r="A6608" s="200">
        <v>3602</v>
      </c>
      <c r="B6608" s="201" t="s">
        <v>82</v>
      </c>
      <c r="C6608" s="202">
        <f>SUM(C6609+C6650)</f>
        <v>1500000</v>
      </c>
      <c r="D6608" s="202">
        <v>1500000</v>
      </c>
      <c r="F6608" s="202">
        <f t="shared" ref="F6608:G6608" si="6241">SUM(F6609+F6650)</f>
        <v>0</v>
      </c>
      <c r="G6608" s="202">
        <f t="shared" si="6241"/>
        <v>0</v>
      </c>
      <c r="H6608" s="202">
        <f t="shared" ref="H6608" si="6242">SUM(H6609+H6650)</f>
        <v>0</v>
      </c>
      <c r="I6608" s="34" t="s">
        <v>7</v>
      </c>
    </row>
    <row r="6609" spans="1:10" ht="28.5">
      <c r="A6609" s="203" t="s">
        <v>492</v>
      </c>
      <c r="B6609" s="204" t="s">
        <v>339</v>
      </c>
      <c r="C6609" s="205">
        <f>SUM(C6610+C6621+C6633+C6643)</f>
        <v>1500000</v>
      </c>
      <c r="D6609" s="205">
        <v>1500000</v>
      </c>
      <c r="F6609" s="205">
        <f>SUM(F6610+F6621+F6633+F6643)</f>
        <v>0</v>
      </c>
      <c r="G6609" s="205">
        <f>SUM(G6610+G6621+G6633+G6643)</f>
        <v>0</v>
      </c>
      <c r="H6609" s="205">
        <f>SUM(H6610+H6621+H6633+H6643)</f>
        <v>0</v>
      </c>
      <c r="I6609" s="34" t="s">
        <v>8</v>
      </c>
    </row>
    <row r="6610" spans="1:10">
      <c r="A6610" s="206">
        <v>11</v>
      </c>
      <c r="B6610" s="207" t="s">
        <v>14</v>
      </c>
      <c r="C6610" s="31">
        <f>SUM(C6611+C6618)</f>
        <v>1500000</v>
      </c>
      <c r="D6610" s="31">
        <v>1500000</v>
      </c>
      <c r="F6610" s="31">
        <f>SUM(F6611+F6618)</f>
        <v>0</v>
      </c>
      <c r="G6610" s="31">
        <f>SUM(G6611+G6618)</f>
        <v>0</v>
      </c>
      <c r="H6610" s="31">
        <f>SUM(H6611+H6618)</f>
        <v>0</v>
      </c>
      <c r="I6610" s="34" t="s">
        <v>15</v>
      </c>
    </row>
    <row r="6611" spans="1:10" ht="28.5">
      <c r="A6611" s="208">
        <v>42</v>
      </c>
      <c r="B6611" s="209" t="s">
        <v>30</v>
      </c>
      <c r="C6611" s="182">
        <f>SUM(C6612+C6616)</f>
        <v>800000</v>
      </c>
      <c r="D6611" s="32">
        <v>652300</v>
      </c>
      <c r="F6611" s="32">
        <f>SUM(F6612+F6616)</f>
        <v>0</v>
      </c>
      <c r="G6611" s="32">
        <f>SUM(G6612+G6616)</f>
        <v>0</v>
      </c>
      <c r="H6611" s="32">
        <f>SUM(H6612+H6616)</f>
        <v>0</v>
      </c>
      <c r="I6611" s="34">
        <v>2</v>
      </c>
    </row>
    <row r="6612" spans="1:10">
      <c r="A6612" s="210">
        <v>422</v>
      </c>
      <c r="B6612" s="211" t="s">
        <v>57</v>
      </c>
      <c r="C6612" s="30">
        <f>SUM(C6613:C6615)</f>
        <v>780000</v>
      </c>
      <c r="D6612" s="30">
        <v>652300</v>
      </c>
      <c r="F6612" s="30">
        <f>SUM(F6613:F6615)</f>
        <v>0</v>
      </c>
      <c r="G6612" s="30">
        <f>SUM(G6613:G6615)</f>
        <v>0</v>
      </c>
      <c r="H6612" s="30">
        <f>SUM(H6613:H6615)</f>
        <v>0</v>
      </c>
      <c r="I6612" s="34">
        <v>3</v>
      </c>
    </row>
    <row r="6613" spans="1:10">
      <c r="A6613" s="248">
        <v>4221</v>
      </c>
      <c r="B6613" s="216" t="s">
        <v>65</v>
      </c>
      <c r="C6613" s="222">
        <v>65000</v>
      </c>
      <c r="D6613" s="175">
        <v>29440</v>
      </c>
      <c r="F6613" s="222"/>
      <c r="G6613" s="222"/>
      <c r="H6613" s="222"/>
      <c r="I6613" s="34">
        <v>4</v>
      </c>
    </row>
    <row r="6614" spans="1:10">
      <c r="A6614" s="212">
        <v>4224</v>
      </c>
      <c r="B6614" s="216" t="s">
        <v>58</v>
      </c>
      <c r="C6614" s="29">
        <v>645000</v>
      </c>
      <c r="D6614" s="175">
        <v>622860</v>
      </c>
      <c r="F6614" s="175"/>
      <c r="G6614" s="175"/>
      <c r="H6614" s="175"/>
      <c r="I6614" s="34">
        <v>4</v>
      </c>
    </row>
    <row r="6615" spans="1:10">
      <c r="A6615" s="212">
        <v>4227</v>
      </c>
      <c r="B6615" s="216" t="s">
        <v>88</v>
      </c>
      <c r="C6615" s="29">
        <v>70000</v>
      </c>
      <c r="D6615" s="175">
        <v>0</v>
      </c>
      <c r="F6615" s="175"/>
      <c r="G6615" s="175"/>
      <c r="H6615" s="175"/>
      <c r="I6615" s="34">
        <v>4</v>
      </c>
    </row>
    <row r="6616" spans="1:10">
      <c r="A6616" s="210">
        <v>426</v>
      </c>
      <c r="B6616" s="211" t="s">
        <v>31</v>
      </c>
      <c r="C6616" s="161">
        <f>C6617</f>
        <v>20000</v>
      </c>
      <c r="D6616" s="161">
        <v>0</v>
      </c>
      <c r="F6616" s="161">
        <f>F6617</f>
        <v>0</v>
      </c>
      <c r="G6616" s="161">
        <f>G6617</f>
        <v>0</v>
      </c>
      <c r="H6616" s="161">
        <f>H6617</f>
        <v>0</v>
      </c>
      <c r="I6616" s="34">
        <v>3</v>
      </c>
    </row>
    <row r="6617" spans="1:10">
      <c r="A6617" s="212">
        <v>4262</v>
      </c>
      <c r="B6617" s="216" t="s">
        <v>32</v>
      </c>
      <c r="C6617" s="29">
        <v>20000</v>
      </c>
      <c r="D6617" s="175">
        <v>0</v>
      </c>
      <c r="F6617" s="175"/>
      <c r="G6617" s="175"/>
      <c r="H6617" s="175"/>
      <c r="I6617" s="34">
        <v>4</v>
      </c>
    </row>
    <row r="6618" spans="1:10" ht="28.5">
      <c r="A6618" s="208">
        <v>45</v>
      </c>
      <c r="B6618" s="209" t="s">
        <v>74</v>
      </c>
      <c r="C6618" s="182">
        <f>SUM(C6619)</f>
        <v>700000</v>
      </c>
      <c r="D6618" s="32">
        <v>847700</v>
      </c>
      <c r="F6618" s="32">
        <f>SUM(F6619)</f>
        <v>0</v>
      </c>
      <c r="G6618" s="32">
        <f>SUM(G6619)</f>
        <v>0</v>
      </c>
      <c r="H6618" s="32">
        <f>SUM(H6619)</f>
        <v>0</v>
      </c>
      <c r="I6618" s="34">
        <v>2</v>
      </c>
    </row>
    <row r="6619" spans="1:10">
      <c r="A6619" s="210">
        <v>451</v>
      </c>
      <c r="B6619" s="211" t="s">
        <v>75</v>
      </c>
      <c r="C6619" s="30">
        <f t="shared" ref="C6619" si="6243">SUM(C6620)</f>
        <v>700000</v>
      </c>
      <c r="D6619" s="30">
        <v>847700</v>
      </c>
      <c r="F6619" s="30">
        <f t="shared" ref="F6619:H6619" si="6244">SUM(F6620)</f>
        <v>0</v>
      </c>
      <c r="G6619" s="30">
        <f t="shared" si="6244"/>
        <v>0</v>
      </c>
      <c r="H6619" s="30">
        <f t="shared" si="6244"/>
        <v>0</v>
      </c>
      <c r="I6619" s="34">
        <v>3</v>
      </c>
    </row>
    <row r="6620" spans="1:10">
      <c r="A6620" s="212">
        <v>4511</v>
      </c>
      <c r="B6620" s="216" t="s">
        <v>75</v>
      </c>
      <c r="C6620" s="29">
        <v>700000</v>
      </c>
      <c r="D6620" s="175">
        <v>847700</v>
      </c>
      <c r="F6620" s="175"/>
      <c r="G6620" s="175"/>
      <c r="H6620" s="175"/>
      <c r="I6620" s="34">
        <v>4</v>
      </c>
    </row>
    <row r="6621" spans="1:10">
      <c r="A6621" s="206">
        <v>31</v>
      </c>
      <c r="B6621" s="207" t="s">
        <v>63</v>
      </c>
      <c r="C6621" s="41">
        <f>C6622</f>
        <v>0</v>
      </c>
      <c r="D6621" s="41">
        <v>0</v>
      </c>
      <c r="F6621" s="41">
        <f>F6622</f>
        <v>0</v>
      </c>
      <c r="G6621" s="41">
        <f>G6622</f>
        <v>0</v>
      </c>
      <c r="H6621" s="41">
        <f>H6622</f>
        <v>0</v>
      </c>
      <c r="I6621" s="470" t="s">
        <v>64</v>
      </c>
      <c r="J6621" s="194"/>
    </row>
    <row r="6622" spans="1:10" ht="28.5">
      <c r="A6622" s="208">
        <v>42</v>
      </c>
      <c r="B6622" s="209" t="s">
        <v>30</v>
      </c>
      <c r="C6622" s="77">
        <f>C6623+C6626</f>
        <v>0</v>
      </c>
      <c r="D6622" s="665">
        <v>0</v>
      </c>
      <c r="F6622" s="665">
        <f>F6623+F6626</f>
        <v>0</v>
      </c>
      <c r="G6622" s="665">
        <f>G6623+G6626</f>
        <v>0</v>
      </c>
      <c r="H6622" s="665">
        <f>H6623+H6626</f>
        <v>0</v>
      </c>
      <c r="I6622" s="470">
        <v>2</v>
      </c>
      <c r="J6622" s="194"/>
    </row>
    <row r="6623" spans="1:10">
      <c r="A6623" s="210">
        <v>421</v>
      </c>
      <c r="B6623" s="211" t="s">
        <v>96</v>
      </c>
      <c r="C6623" s="42">
        <f>SUM(C6624:C6625)</f>
        <v>0</v>
      </c>
      <c r="D6623" s="42">
        <v>0</v>
      </c>
      <c r="F6623" s="42">
        <f>SUM(F6624:F6625)</f>
        <v>0</v>
      </c>
      <c r="G6623" s="42">
        <f>SUM(G6624:G6625)</f>
        <v>0</v>
      </c>
      <c r="H6623" s="42">
        <f>SUM(H6624:H6625)</f>
        <v>0</v>
      </c>
      <c r="I6623" s="470">
        <v>3</v>
      </c>
      <c r="J6623" s="194"/>
    </row>
    <row r="6624" spans="1:10">
      <c r="A6624" s="212">
        <v>4212</v>
      </c>
      <c r="B6624" s="216" t="s">
        <v>97</v>
      </c>
      <c r="C6624" s="144"/>
      <c r="D6624" s="175">
        <v>0</v>
      </c>
      <c r="F6624" s="75"/>
      <c r="G6624" s="75"/>
      <c r="H6624" s="75"/>
      <c r="I6624" s="470">
        <v>4</v>
      </c>
      <c r="J6624" s="194"/>
    </row>
    <row r="6625" spans="1:10">
      <c r="A6625" s="212">
        <v>4214</v>
      </c>
      <c r="B6625" s="216" t="s">
        <v>158</v>
      </c>
      <c r="C6625" s="144"/>
      <c r="D6625" s="175">
        <v>0</v>
      </c>
      <c r="F6625" s="75"/>
      <c r="G6625" s="75"/>
      <c r="H6625" s="75"/>
      <c r="I6625" s="470">
        <v>4</v>
      </c>
      <c r="J6625" s="194"/>
    </row>
    <row r="6626" spans="1:10">
      <c r="A6626" s="210">
        <v>422</v>
      </c>
      <c r="B6626" s="211" t="s">
        <v>57</v>
      </c>
      <c r="C6626" s="42">
        <f>SUM(C6627:C6632)</f>
        <v>0</v>
      </c>
      <c r="D6626" s="42">
        <v>0</v>
      </c>
      <c r="F6626" s="42">
        <f>SUM(F6627:F6632)</f>
        <v>0</v>
      </c>
      <c r="G6626" s="42">
        <f>SUM(G6627:G6632)</f>
        <v>0</v>
      </c>
      <c r="H6626" s="42">
        <f>SUM(H6627:H6632)</f>
        <v>0</v>
      </c>
      <c r="I6626" s="470">
        <v>3</v>
      </c>
      <c r="J6626" s="194"/>
    </row>
    <row r="6627" spans="1:10">
      <c r="A6627" s="212">
        <v>4221</v>
      </c>
      <c r="B6627" s="216" t="s">
        <v>65</v>
      </c>
      <c r="C6627" s="144"/>
      <c r="D6627" s="175">
        <v>0</v>
      </c>
      <c r="F6627" s="75"/>
      <c r="G6627" s="75"/>
      <c r="H6627" s="75"/>
      <c r="I6627" s="470">
        <v>4</v>
      </c>
      <c r="J6627" s="194"/>
    </row>
    <row r="6628" spans="1:10">
      <c r="A6628" s="212">
        <v>4222</v>
      </c>
      <c r="B6628" s="216" t="s">
        <v>73</v>
      </c>
      <c r="C6628" s="144"/>
      <c r="D6628" s="175">
        <v>0</v>
      </c>
      <c r="F6628" s="75"/>
      <c r="G6628" s="75"/>
      <c r="H6628" s="75"/>
      <c r="I6628" s="470">
        <v>4</v>
      </c>
      <c r="J6628" s="194"/>
    </row>
    <row r="6629" spans="1:10">
      <c r="A6629" s="212">
        <v>4223</v>
      </c>
      <c r="B6629" s="216" t="s">
        <v>86</v>
      </c>
      <c r="C6629" s="144"/>
      <c r="D6629" s="175">
        <v>0</v>
      </c>
      <c r="F6629" s="75"/>
      <c r="G6629" s="75"/>
      <c r="H6629" s="75"/>
      <c r="I6629" s="470">
        <v>4</v>
      </c>
      <c r="J6629" s="194"/>
    </row>
    <row r="6630" spans="1:10">
      <c r="A6630" s="212">
        <v>4224</v>
      </c>
      <c r="B6630" s="216" t="s">
        <v>58</v>
      </c>
      <c r="C6630" s="144"/>
      <c r="D6630" s="175">
        <v>0</v>
      </c>
      <c r="F6630" s="75"/>
      <c r="G6630" s="75"/>
      <c r="H6630" s="75"/>
      <c r="I6630" s="470">
        <v>4</v>
      </c>
      <c r="J6630" s="194"/>
    </row>
    <row r="6631" spans="1:10">
      <c r="A6631" s="212">
        <v>4225</v>
      </c>
      <c r="B6631" s="216" t="s">
        <v>87</v>
      </c>
      <c r="C6631" s="144"/>
      <c r="D6631" s="175">
        <v>0</v>
      </c>
      <c r="F6631" s="75"/>
      <c r="G6631" s="75"/>
      <c r="H6631" s="75"/>
      <c r="I6631" s="470">
        <v>4</v>
      </c>
      <c r="J6631" s="194"/>
    </row>
    <row r="6632" spans="1:10">
      <c r="A6632" s="212">
        <v>4227</v>
      </c>
      <c r="B6632" s="216" t="s">
        <v>88</v>
      </c>
      <c r="C6632" s="144"/>
      <c r="D6632" s="175">
        <v>0</v>
      </c>
      <c r="F6632" s="75"/>
      <c r="G6632" s="75"/>
      <c r="H6632" s="75"/>
      <c r="I6632" s="470">
        <v>4</v>
      </c>
      <c r="J6632" s="194"/>
    </row>
    <row r="6633" spans="1:10">
      <c r="A6633" s="206">
        <v>52</v>
      </c>
      <c r="B6633" s="207" t="s">
        <v>319</v>
      </c>
      <c r="C6633" s="31">
        <f>C6640+C6634</f>
        <v>0</v>
      </c>
      <c r="D6633" s="31">
        <v>0</v>
      </c>
      <c r="F6633" s="31">
        <f>F6640+F6634</f>
        <v>0</v>
      </c>
      <c r="G6633" s="31">
        <f>G6640+G6634</f>
        <v>0</v>
      </c>
      <c r="H6633" s="31">
        <f>H6640+H6634</f>
        <v>0</v>
      </c>
      <c r="I6633" s="34" t="s">
        <v>53</v>
      </c>
    </row>
    <row r="6634" spans="1:10" ht="28.5">
      <c r="A6634" s="208">
        <v>42</v>
      </c>
      <c r="B6634" s="209" t="s">
        <v>30</v>
      </c>
      <c r="C6634" s="66">
        <f>C6635</f>
        <v>0</v>
      </c>
      <c r="D6634" s="666">
        <v>0</v>
      </c>
      <c r="F6634" s="666">
        <f>F6635</f>
        <v>0</v>
      </c>
      <c r="G6634" s="666">
        <f>G6635</f>
        <v>0</v>
      </c>
      <c r="H6634" s="666">
        <f>H6635</f>
        <v>0</v>
      </c>
      <c r="I6634" s="471">
        <v>2</v>
      </c>
      <c r="J6634" s="194"/>
    </row>
    <row r="6635" spans="1:10">
      <c r="A6635" s="210">
        <v>422</v>
      </c>
      <c r="B6635" s="211" t="s">
        <v>57</v>
      </c>
      <c r="C6635" s="138">
        <f>SUM(C6636:C6639)</f>
        <v>0</v>
      </c>
      <c r="D6635" s="667">
        <v>0</v>
      </c>
      <c r="F6635" s="667">
        <f>SUM(F6636:F6639)</f>
        <v>0</v>
      </c>
      <c r="G6635" s="667">
        <f>SUM(G6636:G6639)</f>
        <v>0</v>
      </c>
      <c r="H6635" s="667">
        <f>SUM(H6636:H6639)</f>
        <v>0</v>
      </c>
      <c r="I6635" s="471">
        <v>3</v>
      </c>
      <c r="J6635" s="194"/>
    </row>
    <row r="6636" spans="1:10">
      <c r="A6636" s="212">
        <v>4221</v>
      </c>
      <c r="B6636" s="216" t="s">
        <v>65</v>
      </c>
      <c r="C6636" s="145"/>
      <c r="D6636" s="175">
        <v>0</v>
      </c>
      <c r="F6636" s="638"/>
      <c r="G6636" s="638"/>
      <c r="H6636" s="638"/>
      <c r="I6636" s="471">
        <v>4</v>
      </c>
      <c r="J6636" s="194"/>
    </row>
    <row r="6637" spans="1:10">
      <c r="A6637" s="212">
        <v>4222</v>
      </c>
      <c r="B6637" s="216" t="s">
        <v>73</v>
      </c>
      <c r="C6637" s="145"/>
      <c r="D6637" s="175">
        <v>0</v>
      </c>
      <c r="F6637" s="638"/>
      <c r="G6637" s="638"/>
      <c r="H6637" s="638"/>
      <c r="I6637" s="471">
        <v>4</v>
      </c>
      <c r="J6637" s="194"/>
    </row>
    <row r="6638" spans="1:10">
      <c r="A6638" s="212">
        <v>4223</v>
      </c>
      <c r="B6638" s="216" t="s">
        <v>86</v>
      </c>
      <c r="C6638" s="145"/>
      <c r="D6638" s="175">
        <v>0</v>
      </c>
      <c r="F6638" s="638"/>
      <c r="G6638" s="638"/>
      <c r="H6638" s="638"/>
      <c r="I6638" s="471">
        <v>4</v>
      </c>
      <c r="J6638" s="194"/>
    </row>
    <row r="6639" spans="1:10">
      <c r="A6639" s="212">
        <v>4224</v>
      </c>
      <c r="B6639" s="216" t="s">
        <v>58</v>
      </c>
      <c r="C6639" s="145"/>
      <c r="D6639" s="175">
        <v>0</v>
      </c>
      <c r="F6639" s="638"/>
      <c r="G6639" s="638"/>
      <c r="H6639" s="638"/>
      <c r="I6639" s="471">
        <v>4</v>
      </c>
      <c r="J6639" s="194"/>
    </row>
    <row r="6640" spans="1:10" ht="28.5">
      <c r="A6640" s="208">
        <v>45</v>
      </c>
      <c r="B6640" s="209" t="s">
        <v>74</v>
      </c>
      <c r="C6640" s="472">
        <f>C6641</f>
        <v>0</v>
      </c>
      <c r="D6640" s="668">
        <v>0</v>
      </c>
      <c r="F6640" s="668">
        <f>F6641</f>
        <v>0</v>
      </c>
      <c r="G6640" s="668">
        <f>G6641</f>
        <v>0</v>
      </c>
      <c r="H6640" s="668">
        <f>H6641</f>
        <v>0</v>
      </c>
      <c r="I6640" s="34">
        <v>2</v>
      </c>
    </row>
    <row r="6641" spans="1:10">
      <c r="A6641" s="210">
        <v>451</v>
      </c>
      <c r="B6641" s="211" t="s">
        <v>75</v>
      </c>
      <c r="C6641" s="473">
        <f t="shared" ref="C6641" si="6245">C6642</f>
        <v>0</v>
      </c>
      <c r="D6641" s="669">
        <v>0</v>
      </c>
      <c r="F6641" s="669">
        <f t="shared" ref="F6641:H6641" si="6246">F6642</f>
        <v>0</v>
      </c>
      <c r="G6641" s="669">
        <f t="shared" si="6246"/>
        <v>0</v>
      </c>
      <c r="H6641" s="669">
        <f t="shared" si="6246"/>
        <v>0</v>
      </c>
      <c r="I6641" s="34">
        <v>3</v>
      </c>
    </row>
    <row r="6642" spans="1:10">
      <c r="A6642" s="212">
        <v>4511</v>
      </c>
      <c r="B6642" s="216" t="s">
        <v>75</v>
      </c>
      <c r="C6642" s="29">
        <v>0</v>
      </c>
      <c r="D6642" s="175">
        <v>0</v>
      </c>
      <c r="F6642" s="175"/>
      <c r="G6642" s="175"/>
      <c r="H6642" s="175"/>
      <c r="I6642" s="34">
        <v>4</v>
      </c>
    </row>
    <row r="6643" spans="1:10">
      <c r="A6643" s="206">
        <v>61</v>
      </c>
      <c r="B6643" s="207" t="s">
        <v>80</v>
      </c>
      <c r="C6643" s="68">
        <f t="shared" ref="C6643:C6644" si="6247">C6644</f>
        <v>0</v>
      </c>
      <c r="D6643" s="670">
        <v>0</v>
      </c>
      <c r="F6643" s="670">
        <f t="shared" ref="F6643:H6644" si="6248">F6644</f>
        <v>0</v>
      </c>
      <c r="G6643" s="670">
        <f t="shared" si="6248"/>
        <v>0</v>
      </c>
      <c r="H6643" s="670">
        <f t="shared" si="6248"/>
        <v>0</v>
      </c>
      <c r="I6643" s="470" t="s">
        <v>81</v>
      </c>
      <c r="J6643" s="194"/>
    </row>
    <row r="6644" spans="1:10" ht="28.5">
      <c r="A6644" s="208">
        <v>42</v>
      </c>
      <c r="B6644" s="209" t="s">
        <v>30</v>
      </c>
      <c r="C6644" s="66">
        <f t="shared" si="6247"/>
        <v>0</v>
      </c>
      <c r="D6644" s="666">
        <v>0</v>
      </c>
      <c r="F6644" s="666">
        <f t="shared" si="6248"/>
        <v>0</v>
      </c>
      <c r="G6644" s="666">
        <f t="shared" si="6248"/>
        <v>0</v>
      </c>
      <c r="H6644" s="666">
        <f t="shared" si="6248"/>
        <v>0</v>
      </c>
      <c r="I6644" s="470">
        <v>2</v>
      </c>
      <c r="J6644" s="194"/>
    </row>
    <row r="6645" spans="1:10">
      <c r="A6645" s="210">
        <v>422</v>
      </c>
      <c r="B6645" s="211" t="s">
        <v>57</v>
      </c>
      <c r="C6645" s="40">
        <f>SUM(C6646:C6649)</f>
        <v>0</v>
      </c>
      <c r="D6645" s="671">
        <v>0</v>
      </c>
      <c r="F6645" s="671">
        <f>SUM(F6646:F6649)</f>
        <v>0</v>
      </c>
      <c r="G6645" s="671">
        <f>SUM(G6646:G6649)</f>
        <v>0</v>
      </c>
      <c r="H6645" s="671">
        <f>SUM(H6646:H6649)</f>
        <v>0</v>
      </c>
      <c r="I6645" s="470">
        <v>3</v>
      </c>
      <c r="J6645" s="194"/>
    </row>
    <row r="6646" spans="1:10">
      <c r="A6646" s="212">
        <v>4221</v>
      </c>
      <c r="B6646" s="216" t="s">
        <v>65</v>
      </c>
      <c r="C6646" s="144"/>
      <c r="D6646" s="175">
        <v>0</v>
      </c>
      <c r="F6646" s="75"/>
      <c r="G6646" s="75"/>
      <c r="H6646" s="75"/>
      <c r="I6646" s="470">
        <v>4</v>
      </c>
      <c r="J6646" s="194"/>
    </row>
    <row r="6647" spans="1:10">
      <c r="A6647" s="212">
        <v>4222</v>
      </c>
      <c r="B6647" s="216" t="s">
        <v>73</v>
      </c>
      <c r="C6647" s="144"/>
      <c r="D6647" s="175">
        <v>0</v>
      </c>
      <c r="F6647" s="75"/>
      <c r="G6647" s="75"/>
      <c r="H6647" s="75"/>
      <c r="I6647" s="470">
        <v>4</v>
      </c>
      <c r="J6647" s="194"/>
    </row>
    <row r="6648" spans="1:10">
      <c r="A6648" s="212">
        <v>4223</v>
      </c>
      <c r="B6648" s="216" t="s">
        <v>86</v>
      </c>
      <c r="C6648" s="144"/>
      <c r="D6648" s="175">
        <v>0</v>
      </c>
      <c r="F6648" s="75"/>
      <c r="G6648" s="75"/>
      <c r="H6648" s="75"/>
      <c r="I6648" s="470">
        <v>4</v>
      </c>
      <c r="J6648" s="194"/>
    </row>
    <row r="6649" spans="1:10">
      <c r="A6649" s="212">
        <v>4224</v>
      </c>
      <c r="B6649" s="216" t="s">
        <v>58</v>
      </c>
      <c r="C6649" s="144"/>
      <c r="D6649" s="175">
        <v>0</v>
      </c>
      <c r="F6649" s="75"/>
      <c r="G6649" s="75"/>
      <c r="H6649" s="75"/>
      <c r="I6649" s="470">
        <v>4</v>
      </c>
      <c r="J6649" s="194"/>
    </row>
    <row r="6650" spans="1:10" ht="28.5">
      <c r="A6650" s="203" t="s">
        <v>329</v>
      </c>
      <c r="B6650" s="204" t="s">
        <v>176</v>
      </c>
      <c r="C6650" s="205">
        <f t="shared" ref="C6650" si="6249">SUM(C6651+C6671)</f>
        <v>0</v>
      </c>
      <c r="D6650" s="205">
        <v>0</v>
      </c>
      <c r="F6650" s="205">
        <f t="shared" ref="F6650:G6650" si="6250">SUM(F6651+F6671)</f>
        <v>0</v>
      </c>
      <c r="G6650" s="205">
        <f t="shared" si="6250"/>
        <v>0</v>
      </c>
      <c r="H6650" s="205">
        <f t="shared" ref="H6650" si="6251">SUM(H6651+H6671)</f>
        <v>0</v>
      </c>
      <c r="I6650" s="34" t="s">
        <v>8</v>
      </c>
    </row>
    <row r="6651" spans="1:10">
      <c r="A6651" s="206">
        <v>12</v>
      </c>
      <c r="B6651" s="207" t="s">
        <v>61</v>
      </c>
      <c r="C6651" s="31">
        <f t="shared" ref="C6651" si="6252">SUM(C6652+C6657+C6666)</f>
        <v>0</v>
      </c>
      <c r="D6651" s="31">
        <v>0</v>
      </c>
      <c r="F6651" s="31">
        <f t="shared" ref="F6651:G6651" si="6253">SUM(F6652+F6657+F6666)</f>
        <v>0</v>
      </c>
      <c r="G6651" s="31">
        <f t="shared" si="6253"/>
        <v>0</v>
      </c>
      <c r="H6651" s="31">
        <f t="shared" ref="H6651" si="6254">SUM(H6652+H6657+H6666)</f>
        <v>0</v>
      </c>
      <c r="I6651" s="34" t="s">
        <v>62</v>
      </c>
    </row>
    <row r="6652" spans="1:10">
      <c r="A6652" s="208">
        <v>31</v>
      </c>
      <c r="B6652" s="209" t="s">
        <v>44</v>
      </c>
      <c r="C6652" s="182">
        <f t="shared" ref="C6652" si="6255">SUM(C6653+C6655)</f>
        <v>0</v>
      </c>
      <c r="D6652" s="32">
        <v>0</v>
      </c>
      <c r="F6652" s="32">
        <f t="shared" ref="F6652:G6652" si="6256">SUM(F6653+F6655)</f>
        <v>0</v>
      </c>
      <c r="G6652" s="32">
        <f t="shared" si="6256"/>
        <v>0</v>
      </c>
      <c r="H6652" s="32">
        <f t="shared" ref="H6652" si="6257">SUM(H6653+H6655)</f>
        <v>0</v>
      </c>
      <c r="I6652" s="34">
        <v>2</v>
      </c>
    </row>
    <row r="6653" spans="1:10">
      <c r="A6653" s="210">
        <v>311</v>
      </c>
      <c r="B6653" s="211" t="s">
        <v>45</v>
      </c>
      <c r="C6653" s="30">
        <f t="shared" ref="C6653" si="6258">SUM(C6654)</f>
        <v>0</v>
      </c>
      <c r="D6653" s="30">
        <v>0</v>
      </c>
      <c r="F6653" s="30">
        <f t="shared" ref="F6653:H6653" si="6259">SUM(F6654)</f>
        <v>0</v>
      </c>
      <c r="G6653" s="30">
        <f t="shared" si="6259"/>
        <v>0</v>
      </c>
      <c r="H6653" s="30">
        <f t="shared" si="6259"/>
        <v>0</v>
      </c>
      <c r="I6653" s="34">
        <v>3</v>
      </c>
    </row>
    <row r="6654" spans="1:10">
      <c r="A6654" s="212">
        <v>3111</v>
      </c>
      <c r="B6654" s="216" t="s">
        <v>46</v>
      </c>
      <c r="C6654" s="29"/>
      <c r="D6654" s="175">
        <v>0</v>
      </c>
      <c r="F6654" s="175"/>
      <c r="G6654" s="175"/>
      <c r="H6654" s="175"/>
      <c r="I6654" s="34">
        <v>4</v>
      </c>
    </row>
    <row r="6655" spans="1:10">
      <c r="A6655" s="210">
        <v>313</v>
      </c>
      <c r="B6655" s="211" t="s">
        <v>48</v>
      </c>
      <c r="C6655" s="30">
        <f t="shared" ref="C6655" si="6260">SUM(C6656)</f>
        <v>0</v>
      </c>
      <c r="D6655" s="30">
        <v>0</v>
      </c>
      <c r="F6655" s="30">
        <f t="shared" ref="F6655:H6655" si="6261">SUM(F6656)</f>
        <v>0</v>
      </c>
      <c r="G6655" s="30">
        <f t="shared" si="6261"/>
        <v>0</v>
      </c>
      <c r="H6655" s="30">
        <f t="shared" si="6261"/>
        <v>0</v>
      </c>
      <c r="I6655" s="34">
        <v>3</v>
      </c>
    </row>
    <row r="6656" spans="1:10">
      <c r="A6656" s="212">
        <v>3132</v>
      </c>
      <c r="B6656" s="216" t="s">
        <v>49</v>
      </c>
      <c r="C6656" s="29"/>
      <c r="D6656" s="175">
        <v>0</v>
      </c>
      <c r="F6656" s="175"/>
      <c r="G6656" s="175"/>
      <c r="H6656" s="175"/>
      <c r="I6656" s="34">
        <v>4</v>
      </c>
    </row>
    <row r="6657" spans="1:9">
      <c r="A6657" s="208">
        <v>32</v>
      </c>
      <c r="B6657" s="209" t="s">
        <v>16</v>
      </c>
      <c r="C6657" s="182">
        <f t="shared" ref="C6657" si="6262">SUM(C6658+C6660+C6664)</f>
        <v>0</v>
      </c>
      <c r="D6657" s="32">
        <v>0</v>
      </c>
      <c r="F6657" s="32">
        <f t="shared" ref="F6657:G6657" si="6263">SUM(F6658+F6660+F6664)</f>
        <v>0</v>
      </c>
      <c r="G6657" s="32">
        <f t="shared" si="6263"/>
        <v>0</v>
      </c>
      <c r="H6657" s="32">
        <f t="shared" ref="H6657" si="6264">SUM(H6658+H6660+H6664)</f>
        <v>0</v>
      </c>
      <c r="I6657" s="34">
        <v>2</v>
      </c>
    </row>
    <row r="6658" spans="1:9">
      <c r="A6658" s="210">
        <v>322</v>
      </c>
      <c r="B6658" s="211" t="s">
        <v>42</v>
      </c>
      <c r="C6658" s="30">
        <f t="shared" ref="C6658" si="6265">SUM(C6659)</f>
        <v>0</v>
      </c>
      <c r="D6658" s="30">
        <v>0</v>
      </c>
      <c r="F6658" s="30">
        <f t="shared" ref="F6658:H6658" si="6266">SUM(F6659)</f>
        <v>0</v>
      </c>
      <c r="G6658" s="30">
        <f t="shared" si="6266"/>
        <v>0</v>
      </c>
      <c r="H6658" s="30">
        <f t="shared" si="6266"/>
        <v>0</v>
      </c>
      <c r="I6658" s="34">
        <v>3</v>
      </c>
    </row>
    <row r="6659" spans="1:9">
      <c r="A6659" s="212">
        <v>3225</v>
      </c>
      <c r="B6659" s="216" t="s">
        <v>92</v>
      </c>
      <c r="C6659" s="29"/>
      <c r="D6659" s="175">
        <v>0</v>
      </c>
      <c r="F6659" s="175"/>
      <c r="G6659" s="175"/>
      <c r="H6659" s="175"/>
      <c r="I6659" s="34">
        <v>4</v>
      </c>
    </row>
    <row r="6660" spans="1:9">
      <c r="A6660" s="210">
        <v>323</v>
      </c>
      <c r="B6660" s="211" t="s">
        <v>17</v>
      </c>
      <c r="C6660" s="30">
        <f t="shared" ref="C6660" si="6267">SUM(C6661:C6663)</f>
        <v>0</v>
      </c>
      <c r="D6660" s="30">
        <v>0</v>
      </c>
      <c r="F6660" s="30">
        <f t="shared" ref="F6660:G6660" si="6268">SUM(F6661:F6663)</f>
        <v>0</v>
      </c>
      <c r="G6660" s="30">
        <f t="shared" si="6268"/>
        <v>0</v>
      </c>
      <c r="H6660" s="30">
        <f t="shared" ref="H6660" si="6269">SUM(H6661:H6663)</f>
        <v>0</v>
      </c>
      <c r="I6660" s="34">
        <v>3</v>
      </c>
    </row>
    <row r="6661" spans="1:9">
      <c r="A6661" s="212">
        <v>3233</v>
      </c>
      <c r="B6661" s="216" t="s">
        <v>19</v>
      </c>
      <c r="C6661" s="29"/>
      <c r="D6661" s="175">
        <v>0</v>
      </c>
      <c r="F6661" s="175"/>
      <c r="G6661" s="175"/>
      <c r="H6661" s="175"/>
      <c r="I6661" s="34">
        <v>4</v>
      </c>
    </row>
    <row r="6662" spans="1:9">
      <c r="A6662" s="212">
        <v>3237</v>
      </c>
      <c r="B6662" s="216" t="s">
        <v>20</v>
      </c>
      <c r="C6662" s="29"/>
      <c r="D6662" s="175">
        <v>0</v>
      </c>
      <c r="F6662" s="175"/>
      <c r="G6662" s="175"/>
      <c r="H6662" s="175"/>
      <c r="I6662" s="34">
        <v>4</v>
      </c>
    </row>
    <row r="6663" spans="1:9">
      <c r="A6663" s="212">
        <v>3239</v>
      </c>
      <c r="B6663" s="216" t="s">
        <v>21</v>
      </c>
      <c r="C6663" s="29"/>
      <c r="D6663" s="175">
        <v>0</v>
      </c>
      <c r="F6663" s="175"/>
      <c r="G6663" s="175"/>
      <c r="H6663" s="175"/>
      <c r="I6663" s="34">
        <v>4</v>
      </c>
    </row>
    <row r="6664" spans="1:9">
      <c r="A6664" s="210">
        <v>329</v>
      </c>
      <c r="B6664" s="211" t="s">
        <v>23</v>
      </c>
      <c r="C6664" s="30">
        <f t="shared" ref="C6664" si="6270">SUM(C6665)</f>
        <v>0</v>
      </c>
      <c r="D6664" s="30">
        <v>0</v>
      </c>
      <c r="F6664" s="30">
        <f t="shared" ref="F6664:H6664" si="6271">SUM(F6665)</f>
        <v>0</v>
      </c>
      <c r="G6664" s="30">
        <f t="shared" si="6271"/>
        <v>0</v>
      </c>
      <c r="H6664" s="30">
        <f t="shared" si="6271"/>
        <v>0</v>
      </c>
      <c r="I6664" s="34">
        <v>3</v>
      </c>
    </row>
    <row r="6665" spans="1:9">
      <c r="A6665" s="212">
        <v>3293</v>
      </c>
      <c r="B6665" s="216" t="s">
        <v>29</v>
      </c>
      <c r="C6665" s="29"/>
      <c r="D6665" s="175">
        <v>0</v>
      </c>
      <c r="F6665" s="175"/>
      <c r="G6665" s="175"/>
      <c r="H6665" s="175"/>
      <c r="I6665" s="34">
        <v>4</v>
      </c>
    </row>
    <row r="6666" spans="1:9" ht="28.5">
      <c r="A6666" s="208">
        <v>42</v>
      </c>
      <c r="B6666" s="209" t="s">
        <v>30</v>
      </c>
      <c r="C6666" s="182">
        <f t="shared" ref="C6666" si="6272">SUM(C6667)</f>
        <v>0</v>
      </c>
      <c r="D6666" s="32">
        <v>0</v>
      </c>
      <c r="F6666" s="32">
        <f t="shared" ref="F6666:H6666" si="6273">SUM(F6667)</f>
        <v>0</v>
      </c>
      <c r="G6666" s="32">
        <f t="shared" si="6273"/>
        <v>0</v>
      </c>
      <c r="H6666" s="32">
        <f t="shared" si="6273"/>
        <v>0</v>
      </c>
      <c r="I6666" s="34">
        <v>2</v>
      </c>
    </row>
    <row r="6667" spans="1:9">
      <c r="A6667" s="210">
        <v>422</v>
      </c>
      <c r="B6667" s="211" t="s">
        <v>57</v>
      </c>
      <c r="C6667" s="30">
        <f t="shared" ref="C6667" si="6274">SUM(C6668:C6670)</f>
        <v>0</v>
      </c>
      <c r="D6667" s="30">
        <v>0</v>
      </c>
      <c r="F6667" s="30">
        <f t="shared" ref="F6667:G6667" si="6275">SUM(F6668:F6670)</f>
        <v>0</v>
      </c>
      <c r="G6667" s="30">
        <f t="shared" si="6275"/>
        <v>0</v>
      </c>
      <c r="H6667" s="30">
        <f t="shared" ref="H6667" si="6276">SUM(H6668:H6670)</f>
        <v>0</v>
      </c>
      <c r="I6667" s="34">
        <v>3</v>
      </c>
    </row>
    <row r="6668" spans="1:9">
      <c r="A6668" s="212">
        <v>4221</v>
      </c>
      <c r="B6668" s="216" t="s">
        <v>65</v>
      </c>
      <c r="C6668" s="29"/>
      <c r="D6668" s="175">
        <v>0</v>
      </c>
      <c r="F6668" s="175"/>
      <c r="G6668" s="175"/>
      <c r="H6668" s="175"/>
      <c r="I6668" s="34">
        <v>4</v>
      </c>
    </row>
    <row r="6669" spans="1:9">
      <c r="A6669" s="212">
        <v>4223</v>
      </c>
      <c r="B6669" s="216" t="s">
        <v>86</v>
      </c>
      <c r="C6669" s="29"/>
      <c r="D6669" s="175">
        <v>0</v>
      </c>
      <c r="F6669" s="175"/>
      <c r="G6669" s="175"/>
      <c r="H6669" s="175"/>
      <c r="I6669" s="34">
        <v>4</v>
      </c>
    </row>
    <row r="6670" spans="1:9">
      <c r="A6670" s="212">
        <v>4224</v>
      </c>
      <c r="B6670" s="216" t="s">
        <v>58</v>
      </c>
      <c r="C6670" s="29"/>
      <c r="D6670" s="175">
        <v>0</v>
      </c>
      <c r="F6670" s="175"/>
      <c r="G6670" s="175"/>
      <c r="H6670" s="175"/>
      <c r="I6670" s="34">
        <v>4</v>
      </c>
    </row>
    <row r="6671" spans="1:9">
      <c r="A6671" s="206">
        <v>563</v>
      </c>
      <c r="B6671" s="207" t="s">
        <v>326</v>
      </c>
      <c r="C6671" s="31">
        <f t="shared" ref="C6671" si="6277">SUM(C6672+C6677+C6686)</f>
        <v>0</v>
      </c>
      <c r="D6671" s="31">
        <v>0</v>
      </c>
      <c r="F6671" s="31">
        <f t="shared" ref="F6671:G6671" si="6278">SUM(F6672+F6677+F6686)</f>
        <v>0</v>
      </c>
      <c r="G6671" s="31">
        <f t="shared" si="6278"/>
        <v>0</v>
      </c>
      <c r="H6671" s="31">
        <f t="shared" ref="H6671" si="6279">SUM(H6672+H6677+H6686)</f>
        <v>0</v>
      </c>
      <c r="I6671" s="34" t="s">
        <v>104</v>
      </c>
    </row>
    <row r="6672" spans="1:9">
      <c r="A6672" s="208">
        <v>31</v>
      </c>
      <c r="B6672" s="209" t="s">
        <v>44</v>
      </c>
      <c r="C6672" s="182">
        <f t="shared" ref="C6672" si="6280">SUM(C6673+C6675)</f>
        <v>0</v>
      </c>
      <c r="D6672" s="32">
        <v>0</v>
      </c>
      <c r="F6672" s="32">
        <f t="shared" ref="F6672:G6672" si="6281">SUM(F6673+F6675)</f>
        <v>0</v>
      </c>
      <c r="G6672" s="32">
        <f t="shared" si="6281"/>
        <v>0</v>
      </c>
      <c r="H6672" s="32">
        <f t="shared" ref="H6672" si="6282">SUM(H6673+H6675)</f>
        <v>0</v>
      </c>
      <c r="I6672" s="34">
        <v>2</v>
      </c>
    </row>
    <row r="6673" spans="1:9">
      <c r="A6673" s="210">
        <v>311</v>
      </c>
      <c r="B6673" s="211" t="s">
        <v>45</v>
      </c>
      <c r="C6673" s="30">
        <f t="shared" ref="C6673" si="6283">SUM(C6674)</f>
        <v>0</v>
      </c>
      <c r="D6673" s="30">
        <v>0</v>
      </c>
      <c r="F6673" s="30">
        <f t="shared" ref="F6673:H6673" si="6284">SUM(F6674)</f>
        <v>0</v>
      </c>
      <c r="G6673" s="30">
        <f t="shared" si="6284"/>
        <v>0</v>
      </c>
      <c r="H6673" s="30">
        <f t="shared" si="6284"/>
        <v>0</v>
      </c>
      <c r="I6673" s="34">
        <v>3</v>
      </c>
    </row>
    <row r="6674" spans="1:9">
      <c r="A6674" s="212">
        <v>3111</v>
      </c>
      <c r="B6674" s="216" t="s">
        <v>46</v>
      </c>
      <c r="C6674" s="29"/>
      <c r="D6674" s="175">
        <v>0</v>
      </c>
      <c r="F6674" s="175"/>
      <c r="G6674" s="175"/>
      <c r="H6674" s="175"/>
      <c r="I6674" s="34">
        <v>4</v>
      </c>
    </row>
    <row r="6675" spans="1:9">
      <c r="A6675" s="210">
        <v>313</v>
      </c>
      <c r="B6675" s="211" t="s">
        <v>48</v>
      </c>
      <c r="C6675" s="30">
        <f t="shared" ref="C6675" si="6285">SUM(C6676)</f>
        <v>0</v>
      </c>
      <c r="D6675" s="30">
        <v>0</v>
      </c>
      <c r="F6675" s="30">
        <f t="shared" ref="F6675:H6675" si="6286">SUM(F6676)</f>
        <v>0</v>
      </c>
      <c r="G6675" s="30">
        <f t="shared" si="6286"/>
        <v>0</v>
      </c>
      <c r="H6675" s="30">
        <f t="shared" si="6286"/>
        <v>0</v>
      </c>
      <c r="I6675" s="34">
        <v>3</v>
      </c>
    </row>
    <row r="6676" spans="1:9">
      <c r="A6676" s="212">
        <v>3132</v>
      </c>
      <c r="B6676" s="216" t="s">
        <v>49</v>
      </c>
      <c r="C6676" s="29"/>
      <c r="D6676" s="175">
        <v>0</v>
      </c>
      <c r="F6676" s="175"/>
      <c r="G6676" s="175"/>
      <c r="H6676" s="175"/>
      <c r="I6676" s="34">
        <v>4</v>
      </c>
    </row>
    <row r="6677" spans="1:9">
      <c r="A6677" s="208">
        <v>32</v>
      </c>
      <c r="B6677" s="209" t="s">
        <v>16</v>
      </c>
      <c r="C6677" s="182">
        <f t="shared" ref="C6677" si="6287">SUM(C6678+C6680+C6684)</f>
        <v>0</v>
      </c>
      <c r="D6677" s="32">
        <v>0</v>
      </c>
      <c r="F6677" s="32">
        <f t="shared" ref="F6677:G6677" si="6288">SUM(F6678+F6680+F6684)</f>
        <v>0</v>
      </c>
      <c r="G6677" s="32">
        <f t="shared" si="6288"/>
        <v>0</v>
      </c>
      <c r="H6677" s="32">
        <f t="shared" ref="H6677" si="6289">SUM(H6678+H6680+H6684)</f>
        <v>0</v>
      </c>
      <c r="I6677" s="34">
        <v>2</v>
      </c>
    </row>
    <row r="6678" spans="1:9">
      <c r="A6678" s="210">
        <v>322</v>
      </c>
      <c r="B6678" s="211" t="s">
        <v>42</v>
      </c>
      <c r="C6678" s="30">
        <f t="shared" ref="C6678" si="6290">SUM(C6679)</f>
        <v>0</v>
      </c>
      <c r="D6678" s="30">
        <v>0</v>
      </c>
      <c r="F6678" s="30">
        <f t="shared" ref="F6678:H6678" si="6291">SUM(F6679)</f>
        <v>0</v>
      </c>
      <c r="G6678" s="30">
        <f t="shared" si="6291"/>
        <v>0</v>
      </c>
      <c r="H6678" s="30">
        <f t="shared" si="6291"/>
        <v>0</v>
      </c>
      <c r="I6678" s="34">
        <v>3</v>
      </c>
    </row>
    <row r="6679" spans="1:9">
      <c r="A6679" s="212">
        <v>3225</v>
      </c>
      <c r="B6679" s="216" t="s">
        <v>92</v>
      </c>
      <c r="C6679" s="29"/>
      <c r="D6679" s="175">
        <v>0</v>
      </c>
      <c r="F6679" s="175"/>
      <c r="G6679" s="175"/>
      <c r="H6679" s="175"/>
      <c r="I6679" s="34">
        <v>4</v>
      </c>
    </row>
    <row r="6680" spans="1:9">
      <c r="A6680" s="210">
        <v>323</v>
      </c>
      <c r="B6680" s="211" t="s">
        <v>17</v>
      </c>
      <c r="C6680" s="30">
        <f t="shared" ref="C6680" si="6292">SUM(C6681:C6683)</f>
        <v>0</v>
      </c>
      <c r="D6680" s="30">
        <v>0</v>
      </c>
      <c r="F6680" s="30">
        <f t="shared" ref="F6680:G6680" si="6293">SUM(F6681:F6683)</f>
        <v>0</v>
      </c>
      <c r="G6680" s="30">
        <f t="shared" si="6293"/>
        <v>0</v>
      </c>
      <c r="H6680" s="30">
        <f t="shared" ref="H6680" si="6294">SUM(H6681:H6683)</f>
        <v>0</v>
      </c>
      <c r="I6680" s="34">
        <v>3</v>
      </c>
    </row>
    <row r="6681" spans="1:9">
      <c r="A6681" s="212">
        <v>3233</v>
      </c>
      <c r="B6681" s="216" t="s">
        <v>19</v>
      </c>
      <c r="C6681" s="29"/>
      <c r="D6681" s="175">
        <v>0</v>
      </c>
      <c r="F6681" s="175"/>
      <c r="G6681" s="175"/>
      <c r="H6681" s="175"/>
      <c r="I6681" s="34">
        <v>4</v>
      </c>
    </row>
    <row r="6682" spans="1:9">
      <c r="A6682" s="212">
        <v>3237</v>
      </c>
      <c r="B6682" s="216" t="s">
        <v>20</v>
      </c>
      <c r="C6682" s="29"/>
      <c r="D6682" s="175">
        <v>0</v>
      </c>
      <c r="F6682" s="175"/>
      <c r="G6682" s="175"/>
      <c r="H6682" s="175"/>
      <c r="I6682" s="34">
        <v>4</v>
      </c>
    </row>
    <row r="6683" spans="1:9">
      <c r="A6683" s="212">
        <v>3239</v>
      </c>
      <c r="B6683" s="216" t="s">
        <v>21</v>
      </c>
      <c r="C6683" s="29"/>
      <c r="D6683" s="175">
        <v>0</v>
      </c>
      <c r="F6683" s="175"/>
      <c r="G6683" s="175"/>
      <c r="H6683" s="175"/>
      <c r="I6683" s="34">
        <v>4</v>
      </c>
    </row>
    <row r="6684" spans="1:9">
      <c r="A6684" s="210">
        <v>329</v>
      </c>
      <c r="B6684" s="211" t="s">
        <v>23</v>
      </c>
      <c r="C6684" s="30">
        <f t="shared" ref="C6684" si="6295">SUM(C6685)</f>
        <v>0</v>
      </c>
      <c r="D6684" s="30">
        <v>0</v>
      </c>
      <c r="F6684" s="30">
        <f t="shared" ref="F6684:H6684" si="6296">SUM(F6685)</f>
        <v>0</v>
      </c>
      <c r="G6684" s="30">
        <f t="shared" si="6296"/>
        <v>0</v>
      </c>
      <c r="H6684" s="30">
        <f t="shared" si="6296"/>
        <v>0</v>
      </c>
      <c r="I6684" s="34">
        <v>3</v>
      </c>
    </row>
    <row r="6685" spans="1:9">
      <c r="A6685" s="212">
        <v>3293</v>
      </c>
      <c r="B6685" s="216" t="s">
        <v>29</v>
      </c>
      <c r="C6685" s="29"/>
      <c r="D6685" s="175">
        <v>0</v>
      </c>
      <c r="F6685" s="175"/>
      <c r="G6685" s="175"/>
      <c r="H6685" s="175"/>
      <c r="I6685" s="34">
        <v>4</v>
      </c>
    </row>
    <row r="6686" spans="1:9" ht="28.5">
      <c r="A6686" s="208">
        <v>42</v>
      </c>
      <c r="B6686" s="209" t="s">
        <v>30</v>
      </c>
      <c r="C6686" s="182">
        <f t="shared" ref="C6686" si="6297">SUM(C6687)</f>
        <v>0</v>
      </c>
      <c r="D6686" s="32">
        <v>0</v>
      </c>
      <c r="F6686" s="32">
        <f t="shared" ref="F6686:H6686" si="6298">SUM(F6687)</f>
        <v>0</v>
      </c>
      <c r="G6686" s="32">
        <f t="shared" si="6298"/>
        <v>0</v>
      </c>
      <c r="H6686" s="32">
        <f t="shared" si="6298"/>
        <v>0</v>
      </c>
      <c r="I6686" s="34">
        <v>2</v>
      </c>
    </row>
    <row r="6687" spans="1:9">
      <c r="A6687" s="210">
        <v>422</v>
      </c>
      <c r="B6687" s="211" t="s">
        <v>57</v>
      </c>
      <c r="C6687" s="30">
        <f t="shared" ref="C6687" si="6299">SUM(C6688:C6690)</f>
        <v>0</v>
      </c>
      <c r="D6687" s="30">
        <v>0</v>
      </c>
      <c r="F6687" s="30">
        <f t="shared" ref="F6687:G6687" si="6300">SUM(F6688:F6690)</f>
        <v>0</v>
      </c>
      <c r="G6687" s="30">
        <f t="shared" si="6300"/>
        <v>0</v>
      </c>
      <c r="H6687" s="30">
        <f t="shared" ref="H6687" si="6301">SUM(H6688:H6690)</f>
        <v>0</v>
      </c>
      <c r="I6687" s="34">
        <v>3</v>
      </c>
    </row>
    <row r="6688" spans="1:9">
      <c r="A6688" s="212">
        <v>4221</v>
      </c>
      <c r="B6688" s="216" t="s">
        <v>65</v>
      </c>
      <c r="C6688" s="29"/>
      <c r="D6688" s="175">
        <v>0</v>
      </c>
      <c r="F6688" s="175"/>
      <c r="G6688" s="175"/>
      <c r="H6688" s="175"/>
      <c r="I6688" s="34">
        <v>4</v>
      </c>
    </row>
    <row r="6689" spans="1:9">
      <c r="A6689" s="212">
        <v>4223</v>
      </c>
      <c r="B6689" s="216" t="s">
        <v>86</v>
      </c>
      <c r="C6689" s="29"/>
      <c r="D6689" s="175">
        <v>0</v>
      </c>
      <c r="F6689" s="175"/>
      <c r="G6689" s="175"/>
      <c r="H6689" s="175"/>
      <c r="I6689" s="34">
        <v>4</v>
      </c>
    </row>
    <row r="6690" spans="1:9">
      <c r="A6690" s="212">
        <v>4224</v>
      </c>
      <c r="B6690" s="216" t="s">
        <v>58</v>
      </c>
      <c r="C6690" s="29"/>
      <c r="D6690" s="175">
        <v>0</v>
      </c>
      <c r="F6690" s="175"/>
      <c r="G6690" s="175"/>
      <c r="H6690" s="175"/>
      <c r="I6690" s="34">
        <v>4</v>
      </c>
    </row>
    <row r="6691" spans="1:9" ht="28.5">
      <c r="A6691" s="200">
        <v>3605</v>
      </c>
      <c r="B6691" s="201" t="s">
        <v>125</v>
      </c>
      <c r="C6691" s="202">
        <f t="shared" ref="C6691" si="6302">C6692</f>
        <v>46658717</v>
      </c>
      <c r="D6691" s="202">
        <v>57064053</v>
      </c>
      <c r="F6691" s="202">
        <f t="shared" ref="F6691:G6691" si="6303">F6692+F6880</f>
        <v>0</v>
      </c>
      <c r="G6691" s="202">
        <f t="shared" si="6303"/>
        <v>0</v>
      </c>
      <c r="H6691" s="202">
        <f t="shared" ref="H6691" si="6304">H6692+H6880</f>
        <v>0</v>
      </c>
      <c r="I6691" s="34" t="s">
        <v>7</v>
      </c>
    </row>
    <row r="6692" spans="1:9" ht="28.5">
      <c r="A6692" s="203" t="s">
        <v>460</v>
      </c>
      <c r="B6692" s="204" t="s">
        <v>137</v>
      </c>
      <c r="C6692" s="205">
        <f>SUM(C6697+C6760+C6814+C6838+C6693+C6876)</f>
        <v>46658717</v>
      </c>
      <c r="D6692" s="205">
        <v>55953952</v>
      </c>
      <c r="F6692" s="205">
        <f>SUM(F6697+F6760+F6814+F6838+F6693+F6876)</f>
        <v>0</v>
      </c>
      <c r="G6692" s="205">
        <f>SUM(G6697+G6760+G6814+G6838+G6693+G6876)</f>
        <v>0</v>
      </c>
      <c r="H6692" s="205">
        <f>SUM(H6697+H6760+H6814+H6838+H6693+H6876)</f>
        <v>0</v>
      </c>
      <c r="I6692" s="34" t="s">
        <v>8</v>
      </c>
    </row>
    <row r="6693" spans="1:9">
      <c r="A6693" s="206">
        <v>11</v>
      </c>
      <c r="B6693" s="207" t="s">
        <v>14</v>
      </c>
      <c r="C6693" s="31">
        <f t="shared" ref="C6693:C6695" si="6305">C6694</f>
        <v>0</v>
      </c>
      <c r="D6693" s="31">
        <v>0</v>
      </c>
      <c r="F6693" s="31">
        <f t="shared" ref="F6693:H6695" si="6306">F6694</f>
        <v>0</v>
      </c>
      <c r="G6693" s="31">
        <f t="shared" si="6306"/>
        <v>0</v>
      </c>
      <c r="H6693" s="31">
        <f t="shared" si="6306"/>
        <v>0</v>
      </c>
      <c r="I6693" s="34" t="s">
        <v>15</v>
      </c>
    </row>
    <row r="6694" spans="1:9">
      <c r="A6694" s="208">
        <v>32</v>
      </c>
      <c r="B6694" s="209" t="s">
        <v>16</v>
      </c>
      <c r="C6694" s="182">
        <f t="shared" si="6305"/>
        <v>0</v>
      </c>
      <c r="D6694" s="32">
        <v>0</v>
      </c>
      <c r="F6694" s="32">
        <f t="shared" si="6306"/>
        <v>0</v>
      </c>
      <c r="G6694" s="32">
        <f t="shared" si="6306"/>
        <v>0</v>
      </c>
      <c r="H6694" s="32">
        <f t="shared" si="6306"/>
        <v>0</v>
      </c>
      <c r="I6694" s="34">
        <v>2</v>
      </c>
    </row>
    <row r="6695" spans="1:9">
      <c r="A6695" s="210">
        <v>322</v>
      </c>
      <c r="B6695" s="211" t="s">
        <v>42</v>
      </c>
      <c r="C6695" s="30">
        <f t="shared" si="6305"/>
        <v>0</v>
      </c>
      <c r="D6695" s="30">
        <v>0</v>
      </c>
      <c r="F6695" s="30">
        <f t="shared" si="6306"/>
        <v>0</v>
      </c>
      <c r="G6695" s="30">
        <f t="shared" si="6306"/>
        <v>0</v>
      </c>
      <c r="H6695" s="30">
        <f t="shared" si="6306"/>
        <v>0</v>
      </c>
      <c r="I6695" s="34">
        <v>3</v>
      </c>
    </row>
    <row r="6696" spans="1:9">
      <c r="A6696" s="212">
        <v>3222</v>
      </c>
      <c r="B6696" s="216" t="s">
        <v>91</v>
      </c>
      <c r="C6696" s="29"/>
      <c r="D6696" s="175">
        <v>0</v>
      </c>
      <c r="F6696" s="175"/>
      <c r="G6696" s="175"/>
      <c r="H6696" s="175"/>
      <c r="I6696" s="34">
        <v>4</v>
      </c>
    </row>
    <row r="6697" spans="1:9">
      <c r="A6697" s="206">
        <v>31</v>
      </c>
      <c r="B6697" s="207" t="s">
        <v>63</v>
      </c>
      <c r="C6697" s="31">
        <f t="shared" ref="C6697" si="6307">SUM(C6698+C6705+C6732+C6736+C6743)</f>
        <v>665000</v>
      </c>
      <c r="D6697" s="31">
        <v>665000</v>
      </c>
      <c r="F6697" s="31">
        <f t="shared" ref="F6697:G6697" si="6308">SUM(F6698+F6705+F6732+F6736+F6743+F6739+F6757)</f>
        <v>0</v>
      </c>
      <c r="G6697" s="31">
        <f t="shared" si="6308"/>
        <v>0</v>
      </c>
      <c r="H6697" s="31">
        <f t="shared" ref="H6697" si="6309">SUM(H6698+H6705+H6732+H6736+H6743+H6739+H6757)</f>
        <v>0</v>
      </c>
      <c r="I6697" s="34" t="s">
        <v>64</v>
      </c>
    </row>
    <row r="6698" spans="1:9">
      <c r="A6698" s="208">
        <v>31</v>
      </c>
      <c r="B6698" s="209" t="s">
        <v>44</v>
      </c>
      <c r="C6698" s="182">
        <f t="shared" ref="C6698" si="6310">SUM(C6699+C6701+C6703)</f>
        <v>67600</v>
      </c>
      <c r="D6698" s="32">
        <v>77600</v>
      </c>
      <c r="F6698" s="32">
        <f t="shared" ref="F6698:G6698" si="6311">SUM(F6699+F6701+F6703)</f>
        <v>0</v>
      </c>
      <c r="G6698" s="32">
        <f t="shared" si="6311"/>
        <v>0</v>
      </c>
      <c r="H6698" s="32">
        <f t="shared" ref="H6698" si="6312">SUM(H6699+H6701+H6703)</f>
        <v>0</v>
      </c>
      <c r="I6698" s="34">
        <v>2</v>
      </c>
    </row>
    <row r="6699" spans="1:9">
      <c r="A6699" s="210">
        <v>311</v>
      </c>
      <c r="B6699" s="211" t="s">
        <v>45</v>
      </c>
      <c r="C6699" s="30">
        <f t="shared" ref="C6699" si="6313">SUM(C6700)</f>
        <v>58000</v>
      </c>
      <c r="D6699" s="30">
        <v>66000</v>
      </c>
      <c r="F6699" s="30">
        <f t="shared" ref="F6699:H6699" si="6314">SUM(F6700)</f>
        <v>0</v>
      </c>
      <c r="G6699" s="30">
        <f t="shared" si="6314"/>
        <v>0</v>
      </c>
      <c r="H6699" s="30">
        <f t="shared" si="6314"/>
        <v>0</v>
      </c>
      <c r="I6699" s="34">
        <v>3</v>
      </c>
    </row>
    <row r="6700" spans="1:9">
      <c r="A6700" s="212">
        <v>3111</v>
      </c>
      <c r="B6700" s="216" t="s">
        <v>46</v>
      </c>
      <c r="C6700" s="474">
        <v>58000</v>
      </c>
      <c r="D6700" s="175">
        <v>66000</v>
      </c>
      <c r="F6700" s="672"/>
      <c r="G6700" s="672"/>
      <c r="H6700" s="672"/>
      <c r="I6700" s="34">
        <v>4</v>
      </c>
    </row>
    <row r="6701" spans="1:9">
      <c r="A6701" s="210">
        <v>312</v>
      </c>
      <c r="B6701" s="211" t="s">
        <v>67</v>
      </c>
      <c r="C6701" s="30">
        <f t="shared" ref="C6701" si="6315">SUM(C6702)</f>
        <v>0</v>
      </c>
      <c r="D6701" s="30">
        <v>0</v>
      </c>
      <c r="F6701" s="30">
        <f t="shared" ref="F6701:H6701" si="6316">SUM(F6702)</f>
        <v>0</v>
      </c>
      <c r="G6701" s="30">
        <f t="shared" si="6316"/>
        <v>0</v>
      </c>
      <c r="H6701" s="30">
        <f t="shared" si="6316"/>
        <v>0</v>
      </c>
      <c r="I6701" s="34">
        <v>3</v>
      </c>
    </row>
    <row r="6702" spans="1:9">
      <c r="A6702" s="212">
        <v>3121</v>
      </c>
      <c r="B6702" s="216" t="s">
        <v>67</v>
      </c>
      <c r="C6702" s="29"/>
      <c r="D6702" s="175">
        <v>0</v>
      </c>
      <c r="F6702" s="175"/>
      <c r="G6702" s="175"/>
      <c r="H6702" s="175"/>
      <c r="I6702" s="34">
        <v>4</v>
      </c>
    </row>
    <row r="6703" spans="1:9">
      <c r="A6703" s="210">
        <v>313</v>
      </c>
      <c r="B6703" s="211" t="s">
        <v>48</v>
      </c>
      <c r="C6703" s="30">
        <f t="shared" ref="C6703" si="6317">SUM(C6704:C6704)</f>
        <v>9600</v>
      </c>
      <c r="D6703" s="30">
        <v>11600</v>
      </c>
      <c r="F6703" s="30">
        <f t="shared" ref="F6703:H6703" si="6318">SUM(F6704:F6704)</f>
        <v>0</v>
      </c>
      <c r="G6703" s="30">
        <f t="shared" si="6318"/>
        <v>0</v>
      </c>
      <c r="H6703" s="30">
        <f t="shared" si="6318"/>
        <v>0</v>
      </c>
      <c r="I6703" s="34">
        <v>3</v>
      </c>
    </row>
    <row r="6704" spans="1:9">
      <c r="A6704" s="212">
        <v>3132</v>
      </c>
      <c r="B6704" s="216" t="s">
        <v>49</v>
      </c>
      <c r="C6704" s="474">
        <v>9600</v>
      </c>
      <c r="D6704" s="175">
        <v>11600</v>
      </c>
      <c r="F6704" s="672"/>
      <c r="G6704" s="672"/>
      <c r="H6704" s="672"/>
      <c r="I6704" s="34">
        <v>4</v>
      </c>
    </row>
    <row r="6705" spans="1:9">
      <c r="A6705" s="208">
        <v>32</v>
      </c>
      <c r="B6705" s="209" t="s">
        <v>16</v>
      </c>
      <c r="C6705" s="182">
        <f t="shared" ref="C6705" si="6319">SUM(C6706+C6709+C6714+C6723+C6725)</f>
        <v>10000</v>
      </c>
      <c r="D6705" s="32">
        <v>41000</v>
      </c>
      <c r="F6705" s="32">
        <f t="shared" ref="F6705:G6705" si="6320">SUM(F6706+F6709+F6714+F6723+F6725)</f>
        <v>0</v>
      </c>
      <c r="G6705" s="32">
        <f t="shared" si="6320"/>
        <v>0</v>
      </c>
      <c r="H6705" s="32">
        <f t="shared" ref="H6705" si="6321">SUM(H6706+H6709+H6714+H6723+H6725)</f>
        <v>0</v>
      </c>
      <c r="I6705" s="34">
        <v>2</v>
      </c>
    </row>
    <row r="6706" spans="1:9">
      <c r="A6706" s="210">
        <v>321</v>
      </c>
      <c r="B6706" s="211" t="s">
        <v>27</v>
      </c>
      <c r="C6706" s="30">
        <f t="shared" ref="C6706" si="6322">SUM(C6707:C6708)</f>
        <v>0</v>
      </c>
      <c r="D6706" s="30">
        <v>0</v>
      </c>
      <c r="F6706" s="30">
        <f t="shared" ref="F6706:G6706" si="6323">SUM(F6707:F6708)</f>
        <v>0</v>
      </c>
      <c r="G6706" s="30">
        <f t="shared" si="6323"/>
        <v>0</v>
      </c>
      <c r="H6706" s="30">
        <f t="shared" ref="H6706" si="6324">SUM(H6707:H6708)</f>
        <v>0</v>
      </c>
      <c r="I6706" s="34">
        <v>3</v>
      </c>
    </row>
    <row r="6707" spans="1:9">
      <c r="A6707" s="212">
        <v>3211</v>
      </c>
      <c r="B6707" s="216" t="s">
        <v>28</v>
      </c>
      <c r="C6707" s="29"/>
      <c r="D6707" s="175">
        <v>0</v>
      </c>
      <c r="F6707" s="175"/>
      <c r="G6707" s="175"/>
      <c r="H6707" s="175"/>
      <c r="I6707" s="34">
        <v>4</v>
      </c>
    </row>
    <row r="6708" spans="1:9">
      <c r="A6708" s="212">
        <v>3213</v>
      </c>
      <c r="B6708" s="216" t="s">
        <v>54</v>
      </c>
      <c r="C6708" s="29"/>
      <c r="D6708" s="175">
        <v>0</v>
      </c>
      <c r="F6708" s="175"/>
      <c r="G6708" s="175"/>
      <c r="H6708" s="175"/>
      <c r="I6708" s="34">
        <v>4</v>
      </c>
    </row>
    <row r="6709" spans="1:9">
      <c r="A6709" s="210">
        <v>322</v>
      </c>
      <c r="B6709" s="211" t="s">
        <v>42</v>
      </c>
      <c r="C6709" s="30">
        <f t="shared" ref="C6709" si="6325">SUM(C6710:C6713)</f>
        <v>10000</v>
      </c>
      <c r="D6709" s="30">
        <v>5000</v>
      </c>
      <c r="F6709" s="30">
        <f t="shared" ref="F6709:G6709" si="6326">SUM(F6710:F6713)</f>
        <v>0</v>
      </c>
      <c r="G6709" s="30">
        <f t="shared" si="6326"/>
        <v>0</v>
      </c>
      <c r="H6709" s="30">
        <f t="shared" ref="H6709" si="6327">SUM(H6710:H6713)</f>
        <v>0</v>
      </c>
      <c r="I6709" s="34">
        <v>3</v>
      </c>
    </row>
    <row r="6710" spans="1:9">
      <c r="A6710" s="212">
        <v>3221</v>
      </c>
      <c r="B6710" s="216" t="s">
        <v>43</v>
      </c>
      <c r="C6710" s="29"/>
      <c r="D6710" s="175">
        <v>0</v>
      </c>
      <c r="F6710" s="175"/>
      <c r="G6710" s="175"/>
      <c r="H6710" s="175"/>
      <c r="I6710" s="34">
        <v>4</v>
      </c>
    </row>
    <row r="6711" spans="1:9">
      <c r="A6711" s="212">
        <v>3222</v>
      </c>
      <c r="B6711" s="216" t="s">
        <v>91</v>
      </c>
      <c r="C6711" s="29"/>
      <c r="D6711" s="175">
        <v>0</v>
      </c>
      <c r="F6711" s="175"/>
      <c r="G6711" s="175"/>
      <c r="H6711" s="175"/>
      <c r="I6711" s="34">
        <v>4</v>
      </c>
    </row>
    <row r="6712" spans="1:9">
      <c r="A6712" s="212">
        <v>3223</v>
      </c>
      <c r="B6712" s="216" t="s">
        <v>109</v>
      </c>
      <c r="C6712" s="29"/>
      <c r="D6712" s="175">
        <v>0</v>
      </c>
      <c r="F6712" s="175"/>
      <c r="G6712" s="175"/>
      <c r="H6712" s="175"/>
      <c r="I6712" s="34">
        <v>4</v>
      </c>
    </row>
    <row r="6713" spans="1:9">
      <c r="A6713" s="212">
        <v>3225</v>
      </c>
      <c r="B6713" s="216" t="s">
        <v>92</v>
      </c>
      <c r="C6713" s="474">
        <v>10000</v>
      </c>
      <c r="D6713" s="175">
        <v>5000</v>
      </c>
      <c r="F6713" s="672"/>
      <c r="G6713" s="672"/>
      <c r="H6713" s="672"/>
      <c r="I6713" s="34">
        <v>4</v>
      </c>
    </row>
    <row r="6714" spans="1:9">
      <c r="A6714" s="210">
        <v>323</v>
      </c>
      <c r="B6714" s="211" t="s">
        <v>17</v>
      </c>
      <c r="C6714" s="30">
        <f t="shared" ref="C6714" si="6328">SUM(C6715:C6722)</f>
        <v>0</v>
      </c>
      <c r="D6714" s="30">
        <v>0</v>
      </c>
      <c r="F6714" s="30">
        <f t="shared" ref="F6714:G6714" si="6329">SUM(F6715:F6722)</f>
        <v>0</v>
      </c>
      <c r="G6714" s="30">
        <f t="shared" si="6329"/>
        <v>0</v>
      </c>
      <c r="H6714" s="30">
        <f t="shared" ref="H6714" si="6330">SUM(H6715:H6722)</f>
        <v>0</v>
      </c>
      <c r="I6714" s="34">
        <v>3</v>
      </c>
    </row>
    <row r="6715" spans="1:9">
      <c r="A6715" s="212">
        <v>3231</v>
      </c>
      <c r="B6715" s="216" t="s">
        <v>18</v>
      </c>
      <c r="C6715" s="29"/>
      <c r="D6715" s="175">
        <v>0</v>
      </c>
      <c r="F6715" s="175"/>
      <c r="G6715" s="175"/>
      <c r="H6715" s="175"/>
      <c r="I6715" s="34">
        <v>4</v>
      </c>
    </row>
    <row r="6716" spans="1:9">
      <c r="A6716" s="212">
        <v>3232</v>
      </c>
      <c r="B6716" s="216" t="s">
        <v>105</v>
      </c>
      <c r="C6716" s="475"/>
      <c r="D6716" s="175">
        <v>0</v>
      </c>
      <c r="F6716" s="475"/>
      <c r="G6716" s="475"/>
      <c r="H6716" s="475"/>
      <c r="I6716" s="34">
        <v>4</v>
      </c>
    </row>
    <row r="6717" spans="1:9">
      <c r="A6717" s="212">
        <v>3234</v>
      </c>
      <c r="B6717" s="216" t="s">
        <v>111</v>
      </c>
      <c r="C6717" s="29"/>
      <c r="D6717" s="175">
        <v>0</v>
      </c>
      <c r="F6717" s="175"/>
      <c r="G6717" s="175"/>
      <c r="H6717" s="175"/>
      <c r="I6717" s="34">
        <v>4</v>
      </c>
    </row>
    <row r="6718" spans="1:9">
      <c r="A6718" s="212">
        <v>3235</v>
      </c>
      <c r="B6718" s="216" t="s">
        <v>68</v>
      </c>
      <c r="C6718" s="29"/>
      <c r="D6718" s="175">
        <v>0</v>
      </c>
      <c r="F6718" s="175"/>
      <c r="G6718" s="175"/>
      <c r="H6718" s="175"/>
      <c r="I6718" s="34">
        <v>4</v>
      </c>
    </row>
    <row r="6719" spans="1:9">
      <c r="A6719" s="212">
        <v>3236</v>
      </c>
      <c r="B6719" s="216" t="s">
        <v>56</v>
      </c>
      <c r="C6719" s="29"/>
      <c r="D6719" s="175">
        <v>0</v>
      </c>
      <c r="F6719" s="175"/>
      <c r="G6719" s="175"/>
      <c r="H6719" s="175"/>
      <c r="I6719" s="34">
        <v>4</v>
      </c>
    </row>
    <row r="6720" spans="1:9">
      <c r="A6720" s="212">
        <v>3237</v>
      </c>
      <c r="B6720" s="216" t="s">
        <v>20</v>
      </c>
      <c r="C6720" s="29"/>
      <c r="D6720" s="175">
        <v>0</v>
      </c>
      <c r="F6720" s="175"/>
      <c r="G6720" s="175"/>
      <c r="H6720" s="175"/>
      <c r="I6720" s="34">
        <v>4</v>
      </c>
    </row>
    <row r="6721" spans="1:9">
      <c r="A6721" s="212">
        <v>3238</v>
      </c>
      <c r="B6721" s="216" t="s">
        <v>51</v>
      </c>
      <c r="C6721" s="29"/>
      <c r="D6721" s="175">
        <v>0</v>
      </c>
      <c r="F6721" s="175"/>
      <c r="G6721" s="175"/>
      <c r="H6721" s="175"/>
      <c r="I6721" s="34">
        <v>4</v>
      </c>
    </row>
    <row r="6722" spans="1:9">
      <c r="A6722" s="212">
        <v>3239</v>
      </c>
      <c r="B6722" s="216" t="s">
        <v>21</v>
      </c>
      <c r="C6722" s="29"/>
      <c r="D6722" s="175">
        <v>0</v>
      </c>
      <c r="F6722" s="175"/>
      <c r="G6722" s="175"/>
      <c r="H6722" s="175"/>
      <c r="I6722" s="34">
        <v>4</v>
      </c>
    </row>
    <row r="6723" spans="1:9" ht="28.5">
      <c r="A6723" s="210">
        <v>324</v>
      </c>
      <c r="B6723" s="211" t="s">
        <v>22</v>
      </c>
      <c r="C6723" s="30">
        <f t="shared" ref="C6723" si="6331">SUM(C6724)</f>
        <v>0</v>
      </c>
      <c r="D6723" s="30">
        <v>0</v>
      </c>
      <c r="F6723" s="30">
        <f t="shared" ref="F6723:H6723" si="6332">SUM(F6724)</f>
        <v>0</v>
      </c>
      <c r="G6723" s="30">
        <f t="shared" si="6332"/>
        <v>0</v>
      </c>
      <c r="H6723" s="30">
        <f t="shared" si="6332"/>
        <v>0</v>
      </c>
      <c r="I6723" s="34">
        <v>3</v>
      </c>
    </row>
    <row r="6724" spans="1:9" ht="28.5">
      <c r="A6724" s="212">
        <v>3241</v>
      </c>
      <c r="B6724" s="216" t="s">
        <v>22</v>
      </c>
      <c r="C6724" s="29"/>
      <c r="D6724" s="175">
        <v>0</v>
      </c>
      <c r="F6724" s="175"/>
      <c r="G6724" s="175"/>
      <c r="H6724" s="175"/>
      <c r="I6724" s="34">
        <v>4</v>
      </c>
    </row>
    <row r="6725" spans="1:9">
      <c r="A6725" s="210">
        <v>329</v>
      </c>
      <c r="B6725" s="211" t="s">
        <v>23</v>
      </c>
      <c r="C6725" s="30">
        <f t="shared" ref="C6725" si="6333">SUM(C6726:C6731)</f>
        <v>0</v>
      </c>
      <c r="D6725" s="30">
        <v>36000</v>
      </c>
      <c r="F6725" s="30">
        <f t="shared" ref="F6725:G6725" si="6334">SUM(F6726:F6731)</f>
        <v>0</v>
      </c>
      <c r="G6725" s="30">
        <f t="shared" si="6334"/>
        <v>0</v>
      </c>
      <c r="H6725" s="30">
        <f t="shared" ref="H6725" si="6335">SUM(H6726:H6731)</f>
        <v>0</v>
      </c>
      <c r="I6725" s="34">
        <v>3</v>
      </c>
    </row>
    <row r="6726" spans="1:9">
      <c r="A6726" s="212">
        <v>3292</v>
      </c>
      <c r="B6726" s="216" t="s">
        <v>112</v>
      </c>
      <c r="C6726" s="29"/>
      <c r="D6726" s="175">
        <v>0</v>
      </c>
      <c r="F6726" s="175"/>
      <c r="G6726" s="175"/>
      <c r="H6726" s="175"/>
      <c r="I6726" s="34">
        <v>4</v>
      </c>
    </row>
    <row r="6727" spans="1:9">
      <c r="A6727" s="212">
        <v>3293</v>
      </c>
      <c r="B6727" s="216" t="s">
        <v>29</v>
      </c>
      <c r="C6727" s="29"/>
      <c r="D6727" s="175">
        <v>3000</v>
      </c>
      <c r="F6727" s="175"/>
      <c r="G6727" s="175"/>
      <c r="H6727" s="175"/>
      <c r="I6727" s="34">
        <v>4</v>
      </c>
    </row>
    <row r="6728" spans="1:9">
      <c r="A6728" s="212">
        <v>3294</v>
      </c>
      <c r="B6728" s="216" t="s">
        <v>55</v>
      </c>
      <c r="C6728" s="29"/>
      <c r="D6728" s="175">
        <v>0</v>
      </c>
      <c r="F6728" s="175"/>
      <c r="G6728" s="175"/>
      <c r="H6728" s="175"/>
      <c r="I6728" s="34">
        <v>4</v>
      </c>
    </row>
    <row r="6729" spans="1:9">
      <c r="A6729" s="212">
        <v>3295</v>
      </c>
      <c r="B6729" s="216" t="s">
        <v>113</v>
      </c>
      <c r="C6729" s="29"/>
      <c r="D6729" s="175">
        <v>0</v>
      </c>
      <c r="F6729" s="175"/>
      <c r="G6729" s="175"/>
      <c r="H6729" s="175"/>
      <c r="I6729" s="34">
        <v>4</v>
      </c>
    </row>
    <row r="6730" spans="1:9">
      <c r="A6730" s="212">
        <v>3296</v>
      </c>
      <c r="B6730" s="216" t="s">
        <v>120</v>
      </c>
      <c r="C6730" s="29"/>
      <c r="D6730" s="175">
        <v>0</v>
      </c>
      <c r="F6730" s="175"/>
      <c r="G6730" s="175"/>
      <c r="H6730" s="175"/>
      <c r="I6730" s="34">
        <v>4</v>
      </c>
    </row>
    <row r="6731" spans="1:9">
      <c r="A6731" s="212">
        <v>3299</v>
      </c>
      <c r="B6731" s="216" t="s">
        <v>23</v>
      </c>
      <c r="C6731" s="29"/>
      <c r="D6731" s="175">
        <v>33000</v>
      </c>
      <c r="F6731" s="175"/>
      <c r="G6731" s="175"/>
      <c r="H6731" s="175"/>
      <c r="I6731" s="34">
        <v>4</v>
      </c>
    </row>
    <row r="6732" spans="1:9">
      <c r="A6732" s="208">
        <v>34</v>
      </c>
      <c r="B6732" s="209" t="s">
        <v>114</v>
      </c>
      <c r="C6732" s="182">
        <f t="shared" ref="C6732" si="6336">SUM(C6733)</f>
        <v>0</v>
      </c>
      <c r="D6732" s="32">
        <v>0</v>
      </c>
      <c r="F6732" s="32">
        <f t="shared" ref="F6732:H6732" si="6337">SUM(F6733)</f>
        <v>0</v>
      </c>
      <c r="G6732" s="32">
        <f t="shared" si="6337"/>
        <v>0</v>
      </c>
      <c r="H6732" s="32">
        <f t="shared" si="6337"/>
        <v>0</v>
      </c>
      <c r="I6732" s="34">
        <v>2</v>
      </c>
    </row>
    <row r="6733" spans="1:9">
      <c r="A6733" s="210">
        <v>343</v>
      </c>
      <c r="B6733" s="211" t="s">
        <v>115</v>
      </c>
      <c r="C6733" s="30">
        <f t="shared" ref="C6733" si="6338">SUM(C6734:C6735)</f>
        <v>0</v>
      </c>
      <c r="D6733" s="30">
        <v>0</v>
      </c>
      <c r="F6733" s="30">
        <f t="shared" ref="F6733:G6733" si="6339">SUM(F6734:F6735)</f>
        <v>0</v>
      </c>
      <c r="G6733" s="30">
        <f t="shared" si="6339"/>
        <v>0</v>
      </c>
      <c r="H6733" s="30">
        <f t="shared" ref="H6733" si="6340">SUM(H6734:H6735)</f>
        <v>0</v>
      </c>
      <c r="I6733" s="34">
        <v>3</v>
      </c>
    </row>
    <row r="6734" spans="1:9">
      <c r="A6734" s="212">
        <v>3431</v>
      </c>
      <c r="B6734" s="216" t="s">
        <v>116</v>
      </c>
      <c r="C6734" s="29"/>
      <c r="D6734" s="175">
        <v>0</v>
      </c>
      <c r="F6734" s="175"/>
      <c r="G6734" s="175"/>
      <c r="H6734" s="175"/>
      <c r="I6734" s="34">
        <v>4</v>
      </c>
    </row>
    <row r="6735" spans="1:9">
      <c r="A6735" s="212">
        <v>3433</v>
      </c>
      <c r="B6735" s="216" t="s">
        <v>117</v>
      </c>
      <c r="C6735" s="29"/>
      <c r="D6735" s="175">
        <v>0</v>
      </c>
      <c r="F6735" s="175"/>
      <c r="G6735" s="175"/>
      <c r="H6735" s="175"/>
      <c r="I6735" s="34">
        <v>4</v>
      </c>
    </row>
    <row r="6736" spans="1:9">
      <c r="A6736" s="208">
        <v>38</v>
      </c>
      <c r="B6736" s="209" t="s">
        <v>11</v>
      </c>
      <c r="C6736" s="182">
        <f t="shared" ref="C6736:C6737" si="6341">SUM(C6737)</f>
        <v>0</v>
      </c>
      <c r="D6736" s="32">
        <v>0</v>
      </c>
      <c r="F6736" s="32">
        <f t="shared" ref="F6736:H6737" si="6342">SUM(F6737)</f>
        <v>0</v>
      </c>
      <c r="G6736" s="32">
        <f t="shared" si="6342"/>
        <v>0</v>
      </c>
      <c r="H6736" s="32">
        <f t="shared" si="6342"/>
        <v>0</v>
      </c>
      <c r="I6736" s="34">
        <v>2</v>
      </c>
    </row>
    <row r="6737" spans="1:9">
      <c r="A6737" s="210">
        <v>383</v>
      </c>
      <c r="B6737" s="211" t="s">
        <v>121</v>
      </c>
      <c r="C6737" s="30">
        <f t="shared" si="6341"/>
        <v>0</v>
      </c>
      <c r="D6737" s="30">
        <v>0</v>
      </c>
      <c r="F6737" s="30">
        <f t="shared" si="6342"/>
        <v>0</v>
      </c>
      <c r="G6737" s="30">
        <f t="shared" si="6342"/>
        <v>0</v>
      </c>
      <c r="H6737" s="30">
        <f t="shared" si="6342"/>
        <v>0</v>
      </c>
      <c r="I6737" s="34">
        <v>3</v>
      </c>
    </row>
    <row r="6738" spans="1:9">
      <c r="A6738" s="212">
        <v>3834</v>
      </c>
      <c r="B6738" s="216" t="s">
        <v>123</v>
      </c>
      <c r="C6738" s="29"/>
      <c r="D6738" s="175">
        <v>0</v>
      </c>
      <c r="F6738" s="175"/>
      <c r="G6738" s="175"/>
      <c r="H6738" s="175"/>
      <c r="I6738" s="34">
        <v>4</v>
      </c>
    </row>
    <row r="6739" spans="1:9" ht="28.5">
      <c r="A6739" s="47">
        <v>41</v>
      </c>
      <c r="B6739" s="48" t="s">
        <v>70</v>
      </c>
      <c r="C6739" s="235">
        <f t="shared" ref="C6739:C6740" si="6343">C6740</f>
        <v>0</v>
      </c>
      <c r="D6739" s="235">
        <v>5463</v>
      </c>
      <c r="F6739" s="235">
        <f t="shared" ref="F6739:H6740" si="6344">F6740</f>
        <v>0</v>
      </c>
      <c r="G6739" s="235">
        <f t="shared" si="6344"/>
        <v>0</v>
      </c>
      <c r="H6739" s="235">
        <f t="shared" si="6344"/>
        <v>0</v>
      </c>
      <c r="I6739" s="839">
        <v>2</v>
      </c>
    </row>
    <row r="6740" spans="1:9">
      <c r="A6740" s="49">
        <v>412</v>
      </c>
      <c r="B6740" s="50" t="s">
        <v>71</v>
      </c>
      <c r="C6740" s="236">
        <f t="shared" si="6343"/>
        <v>0</v>
      </c>
      <c r="D6740" s="236">
        <v>5463</v>
      </c>
      <c r="F6740" s="236">
        <f t="shared" si="6344"/>
        <v>0</v>
      </c>
      <c r="G6740" s="236">
        <f t="shared" si="6344"/>
        <v>0</v>
      </c>
      <c r="H6740" s="236">
        <f t="shared" si="6344"/>
        <v>0</v>
      </c>
      <c r="I6740" s="73">
        <v>3</v>
      </c>
    </row>
    <row r="6741" spans="1:9">
      <c r="A6741" s="51">
        <v>4123</v>
      </c>
      <c r="B6741" s="52" t="s">
        <v>72</v>
      </c>
      <c r="C6741" s="728"/>
      <c r="D6741" s="728">
        <v>4125</v>
      </c>
      <c r="F6741" s="728"/>
      <c r="G6741" s="728"/>
      <c r="H6741" s="728"/>
      <c r="I6741" s="73">
        <v>4</v>
      </c>
    </row>
    <row r="6742" spans="1:9">
      <c r="A6742" s="51">
        <v>4126</v>
      </c>
      <c r="B6742" s="840" t="s">
        <v>569</v>
      </c>
      <c r="C6742" s="728"/>
      <c r="D6742" s="728">
        <v>1338</v>
      </c>
      <c r="F6742" s="728"/>
      <c r="G6742" s="728"/>
      <c r="H6742" s="728"/>
      <c r="I6742" s="73">
        <v>4</v>
      </c>
    </row>
    <row r="6743" spans="1:9" ht="28.5">
      <c r="A6743" s="208">
        <v>42</v>
      </c>
      <c r="B6743" s="209" t="s">
        <v>30</v>
      </c>
      <c r="C6743" s="182">
        <f t="shared" ref="C6743" si="6345">SUM(C6744+C6746+C6753+C6755)</f>
        <v>587400</v>
      </c>
      <c r="D6743" s="32">
        <v>472937</v>
      </c>
      <c r="F6743" s="32">
        <f t="shared" ref="F6743:G6743" si="6346">SUM(F6744+F6746+F6753+F6755)</f>
        <v>0</v>
      </c>
      <c r="G6743" s="32">
        <f t="shared" si="6346"/>
        <v>0</v>
      </c>
      <c r="H6743" s="32">
        <f t="shared" ref="H6743" si="6347">SUM(H6744+H6746+H6753+H6755)</f>
        <v>0</v>
      </c>
      <c r="I6743" s="34">
        <v>2</v>
      </c>
    </row>
    <row r="6744" spans="1:9">
      <c r="A6744" s="210">
        <v>421</v>
      </c>
      <c r="B6744" s="211" t="s">
        <v>96</v>
      </c>
      <c r="C6744" s="30">
        <f t="shared" ref="C6744" si="6348">SUM(C6745)</f>
        <v>13400</v>
      </c>
      <c r="D6744" s="30">
        <v>13400</v>
      </c>
      <c r="F6744" s="30">
        <f t="shared" ref="F6744:H6744" si="6349">SUM(F6745)</f>
        <v>0</v>
      </c>
      <c r="G6744" s="30">
        <f t="shared" si="6349"/>
        <v>0</v>
      </c>
      <c r="H6744" s="30">
        <f t="shared" si="6349"/>
        <v>0</v>
      </c>
      <c r="I6744" s="34">
        <v>3</v>
      </c>
    </row>
    <row r="6745" spans="1:9">
      <c r="A6745" s="212">
        <v>4214</v>
      </c>
      <c r="B6745" s="216" t="s">
        <v>158</v>
      </c>
      <c r="C6745" s="29">
        <v>13400</v>
      </c>
      <c r="D6745" s="175">
        <v>13400</v>
      </c>
      <c r="F6745" s="175"/>
      <c r="G6745" s="175"/>
      <c r="H6745" s="175"/>
      <c r="I6745" s="34">
        <v>4</v>
      </c>
    </row>
    <row r="6746" spans="1:9">
      <c r="A6746" s="210">
        <v>422</v>
      </c>
      <c r="B6746" s="211" t="s">
        <v>57</v>
      </c>
      <c r="C6746" s="30">
        <f t="shared" ref="C6746" si="6350">SUM(C6747:C6752)</f>
        <v>574000</v>
      </c>
      <c r="D6746" s="30">
        <v>452227</v>
      </c>
      <c r="F6746" s="30">
        <f t="shared" ref="F6746:G6746" si="6351">SUM(F6747:F6752)</f>
        <v>0</v>
      </c>
      <c r="G6746" s="30">
        <f t="shared" si="6351"/>
        <v>0</v>
      </c>
      <c r="H6746" s="30">
        <f t="shared" ref="H6746" si="6352">SUM(H6747:H6752)</f>
        <v>0</v>
      </c>
      <c r="I6746" s="34">
        <v>3</v>
      </c>
    </row>
    <row r="6747" spans="1:9">
      <c r="A6747" s="212">
        <v>4221</v>
      </c>
      <c r="B6747" s="216" t="s">
        <v>65</v>
      </c>
      <c r="C6747" s="29">
        <v>10000</v>
      </c>
      <c r="D6747" s="175">
        <v>10000</v>
      </c>
      <c r="F6747" s="175"/>
      <c r="G6747" s="175"/>
      <c r="H6747" s="175"/>
      <c r="I6747" s="34">
        <v>4</v>
      </c>
    </row>
    <row r="6748" spans="1:9">
      <c r="A6748" s="212">
        <v>4222</v>
      </c>
      <c r="B6748" s="216" t="s">
        <v>73</v>
      </c>
      <c r="C6748" s="29">
        <v>0</v>
      </c>
      <c r="D6748" s="175">
        <v>35</v>
      </c>
      <c r="F6748" s="175"/>
      <c r="G6748" s="175"/>
      <c r="H6748" s="175"/>
      <c r="I6748" s="34">
        <v>4</v>
      </c>
    </row>
    <row r="6749" spans="1:9">
      <c r="A6749" s="212">
        <v>4223</v>
      </c>
      <c r="B6749" s="216" t="s">
        <v>86</v>
      </c>
      <c r="C6749" s="29">
        <v>0</v>
      </c>
      <c r="D6749" s="175">
        <v>1500</v>
      </c>
      <c r="F6749" s="175"/>
      <c r="G6749" s="175"/>
      <c r="H6749" s="175"/>
      <c r="I6749" s="34">
        <v>4</v>
      </c>
    </row>
    <row r="6750" spans="1:9">
      <c r="A6750" s="212">
        <v>4224</v>
      </c>
      <c r="B6750" s="216" t="s">
        <v>58</v>
      </c>
      <c r="C6750" s="29">
        <v>544000</v>
      </c>
      <c r="D6750" s="175">
        <v>406392</v>
      </c>
      <c r="F6750" s="175"/>
      <c r="G6750" s="175"/>
      <c r="H6750" s="175"/>
      <c r="I6750" s="34">
        <v>4</v>
      </c>
    </row>
    <row r="6751" spans="1:9">
      <c r="A6751" s="212">
        <v>4225</v>
      </c>
      <c r="B6751" s="216" t="s">
        <v>87</v>
      </c>
      <c r="C6751" s="29">
        <v>0</v>
      </c>
      <c r="D6751" s="175">
        <v>0</v>
      </c>
      <c r="F6751" s="175"/>
      <c r="G6751" s="175"/>
      <c r="H6751" s="175"/>
      <c r="I6751" s="34">
        <v>4</v>
      </c>
    </row>
    <row r="6752" spans="1:9">
      <c r="A6752" s="212">
        <v>4227</v>
      </c>
      <c r="B6752" s="216" t="s">
        <v>88</v>
      </c>
      <c r="C6752" s="29">
        <v>20000</v>
      </c>
      <c r="D6752" s="175">
        <v>34300</v>
      </c>
      <c r="F6752" s="175"/>
      <c r="G6752" s="175"/>
      <c r="H6752" s="175"/>
      <c r="I6752" s="34">
        <v>4</v>
      </c>
    </row>
    <row r="6753" spans="1:9" ht="28.5">
      <c r="A6753" s="210">
        <v>424</v>
      </c>
      <c r="B6753" s="211" t="s">
        <v>138</v>
      </c>
      <c r="C6753" s="30">
        <f t="shared" ref="C6753" si="6353">SUM(C6754)</f>
        <v>0</v>
      </c>
      <c r="D6753" s="30">
        <v>0</v>
      </c>
      <c r="F6753" s="30">
        <f t="shared" ref="F6753:H6753" si="6354">SUM(F6754)</f>
        <v>0</v>
      </c>
      <c r="G6753" s="30">
        <f t="shared" si="6354"/>
        <v>0</v>
      </c>
      <c r="H6753" s="30">
        <f t="shared" si="6354"/>
        <v>0</v>
      </c>
      <c r="I6753" s="34">
        <v>3</v>
      </c>
    </row>
    <row r="6754" spans="1:9">
      <c r="A6754" s="212">
        <v>4241</v>
      </c>
      <c r="B6754" s="216" t="s">
        <v>139</v>
      </c>
      <c r="C6754" s="29"/>
      <c r="D6754" s="175">
        <v>0</v>
      </c>
      <c r="F6754" s="175"/>
      <c r="G6754" s="175"/>
      <c r="H6754" s="175"/>
      <c r="I6754" s="34">
        <v>4</v>
      </c>
    </row>
    <row r="6755" spans="1:9">
      <c r="A6755" s="210">
        <v>426</v>
      </c>
      <c r="B6755" s="211" t="s">
        <v>31</v>
      </c>
      <c r="C6755" s="30">
        <f t="shared" ref="C6755" si="6355">SUM(C6756)</f>
        <v>0</v>
      </c>
      <c r="D6755" s="30">
        <v>7310</v>
      </c>
      <c r="F6755" s="30">
        <f t="shared" ref="F6755:H6755" si="6356">SUM(F6756)</f>
        <v>0</v>
      </c>
      <c r="G6755" s="30">
        <f t="shared" si="6356"/>
        <v>0</v>
      </c>
      <c r="H6755" s="30">
        <f t="shared" si="6356"/>
        <v>0</v>
      </c>
      <c r="I6755" s="34">
        <v>3</v>
      </c>
    </row>
    <row r="6756" spans="1:9">
      <c r="A6756" s="212">
        <v>4262</v>
      </c>
      <c r="B6756" s="216" t="s">
        <v>32</v>
      </c>
      <c r="C6756" s="29"/>
      <c r="D6756" s="175">
        <v>7310</v>
      </c>
      <c r="F6756" s="175"/>
      <c r="G6756" s="175"/>
      <c r="H6756" s="175"/>
      <c r="I6756" s="34">
        <v>4</v>
      </c>
    </row>
    <row r="6757" spans="1:9" ht="28.5">
      <c r="A6757" s="47">
        <v>45</v>
      </c>
      <c r="B6757" s="48" t="s">
        <v>74</v>
      </c>
      <c r="C6757" s="841">
        <f>C6758</f>
        <v>0</v>
      </c>
      <c r="D6757" s="841">
        <v>68000</v>
      </c>
      <c r="F6757" s="841">
        <f>F6758</f>
        <v>0</v>
      </c>
      <c r="G6757" s="841">
        <f>G6758</f>
        <v>0</v>
      </c>
      <c r="H6757" s="841">
        <f>H6758</f>
        <v>0</v>
      </c>
      <c r="I6757" s="73">
        <v>2</v>
      </c>
    </row>
    <row r="6758" spans="1:9">
      <c r="A6758" s="49">
        <v>451</v>
      </c>
      <c r="B6758" s="50" t="s">
        <v>75</v>
      </c>
      <c r="C6758" s="842">
        <f t="shared" ref="C6758" si="6357">C6759</f>
        <v>0</v>
      </c>
      <c r="D6758" s="842">
        <v>68000</v>
      </c>
      <c r="F6758" s="842">
        <f t="shared" ref="F6758:H6758" si="6358">F6759</f>
        <v>0</v>
      </c>
      <c r="G6758" s="842">
        <f t="shared" si="6358"/>
        <v>0</v>
      </c>
      <c r="H6758" s="842">
        <f t="shared" si="6358"/>
        <v>0</v>
      </c>
      <c r="I6758" s="73">
        <v>3</v>
      </c>
    </row>
    <row r="6759" spans="1:9">
      <c r="A6759" s="51">
        <v>4511</v>
      </c>
      <c r="B6759" s="52" t="s">
        <v>75</v>
      </c>
      <c r="C6759" s="728">
        <v>0</v>
      </c>
      <c r="D6759" s="728">
        <v>68000</v>
      </c>
      <c r="F6759" s="728"/>
      <c r="G6759" s="728"/>
      <c r="H6759" s="728"/>
      <c r="I6759" s="73">
        <v>4</v>
      </c>
    </row>
    <row r="6760" spans="1:9">
      <c r="A6760" s="206">
        <v>43</v>
      </c>
      <c r="B6760" s="207" t="s">
        <v>40</v>
      </c>
      <c r="C6760" s="31">
        <f>SUM(C6761+C6771+C6804+C6810)</f>
        <v>45618382</v>
      </c>
      <c r="D6760" s="31">
        <v>53249899</v>
      </c>
      <c r="F6760" s="31">
        <f>SUM(F6761+F6771+F6804+F6810)</f>
        <v>0</v>
      </c>
      <c r="G6760" s="31">
        <f>SUM(G6761+G6771+G6804+G6810)</f>
        <v>0</v>
      </c>
      <c r="H6760" s="31">
        <f>SUM(H6761+H6771+H6804+H6810)</f>
        <v>0</v>
      </c>
      <c r="I6760" s="34" t="s">
        <v>41</v>
      </c>
    </row>
    <row r="6761" spans="1:9">
      <c r="A6761" s="208">
        <v>31</v>
      </c>
      <c r="B6761" s="209" t="s">
        <v>44</v>
      </c>
      <c r="C6761" s="182">
        <f>SUM(C6762+C6766+C6768)</f>
        <v>30642161</v>
      </c>
      <c r="D6761" s="32">
        <v>35344161</v>
      </c>
      <c r="F6761" s="32">
        <f>SUM(F6762+F6766+F6768)</f>
        <v>0</v>
      </c>
      <c r="G6761" s="32">
        <f>SUM(G6762+G6766+G6768)</f>
        <v>0</v>
      </c>
      <c r="H6761" s="32">
        <f>SUM(H6762+H6766+H6768)</f>
        <v>0</v>
      </c>
      <c r="I6761" s="34">
        <v>2</v>
      </c>
    </row>
    <row r="6762" spans="1:9">
      <c r="A6762" s="210">
        <v>311</v>
      </c>
      <c r="B6762" s="211" t="s">
        <v>45</v>
      </c>
      <c r="C6762" s="30">
        <f t="shared" ref="C6762" si="6359">SUM(C6763:C6765)</f>
        <v>26565927</v>
      </c>
      <c r="D6762" s="30">
        <v>30652927</v>
      </c>
      <c r="F6762" s="30">
        <f t="shared" ref="F6762:G6762" si="6360">SUM(F6763:F6765)</f>
        <v>0</v>
      </c>
      <c r="G6762" s="30">
        <f t="shared" si="6360"/>
        <v>0</v>
      </c>
      <c r="H6762" s="30">
        <f t="shared" ref="H6762" si="6361">SUM(H6763:H6765)</f>
        <v>0</v>
      </c>
      <c r="I6762" s="34">
        <v>3</v>
      </c>
    </row>
    <row r="6763" spans="1:9">
      <c r="A6763" s="212">
        <v>3111</v>
      </c>
      <c r="B6763" s="216" t="s">
        <v>46</v>
      </c>
      <c r="C6763" s="474">
        <v>24721927</v>
      </c>
      <c r="D6763" s="175">
        <v>28521927</v>
      </c>
      <c r="F6763" s="672"/>
      <c r="G6763" s="672"/>
      <c r="H6763" s="672"/>
      <c r="I6763" s="34">
        <v>4</v>
      </c>
    </row>
    <row r="6764" spans="1:9">
      <c r="A6764" s="212">
        <v>3113</v>
      </c>
      <c r="B6764" s="216" t="s">
        <v>66</v>
      </c>
      <c r="C6764" s="474">
        <v>1800000</v>
      </c>
      <c r="D6764" s="175">
        <v>2080000</v>
      </c>
      <c r="F6764" s="672"/>
      <c r="G6764" s="672"/>
      <c r="H6764" s="672"/>
      <c r="I6764" s="34">
        <v>4</v>
      </c>
    </row>
    <row r="6765" spans="1:9">
      <c r="A6765" s="212">
        <v>3114</v>
      </c>
      <c r="B6765" s="216" t="s">
        <v>47</v>
      </c>
      <c r="C6765" s="474">
        <v>44000</v>
      </c>
      <c r="D6765" s="175">
        <v>51000</v>
      </c>
      <c r="F6765" s="672"/>
      <c r="G6765" s="672"/>
      <c r="H6765" s="672"/>
      <c r="I6765" s="34">
        <v>4</v>
      </c>
    </row>
    <row r="6766" spans="1:9">
      <c r="A6766" s="210">
        <v>312</v>
      </c>
      <c r="B6766" s="211" t="s">
        <v>67</v>
      </c>
      <c r="C6766" s="30">
        <f t="shared" ref="C6766" si="6362">SUM(C6767)</f>
        <v>800000</v>
      </c>
      <c r="D6766" s="30">
        <v>920000</v>
      </c>
      <c r="F6766" s="30">
        <f t="shared" ref="F6766:H6766" si="6363">SUM(F6767)</f>
        <v>0</v>
      </c>
      <c r="G6766" s="30">
        <f t="shared" si="6363"/>
        <v>0</v>
      </c>
      <c r="H6766" s="30">
        <f t="shared" si="6363"/>
        <v>0</v>
      </c>
      <c r="I6766" s="34">
        <v>3</v>
      </c>
    </row>
    <row r="6767" spans="1:9">
      <c r="A6767" s="212">
        <v>3121</v>
      </c>
      <c r="B6767" s="216" t="s">
        <v>67</v>
      </c>
      <c r="C6767" s="474">
        <v>800000</v>
      </c>
      <c r="D6767" s="175">
        <v>920000</v>
      </c>
      <c r="F6767" s="672"/>
      <c r="G6767" s="672"/>
      <c r="H6767" s="672"/>
      <c r="I6767" s="34">
        <v>4</v>
      </c>
    </row>
    <row r="6768" spans="1:9">
      <c r="A6768" s="210">
        <v>313</v>
      </c>
      <c r="B6768" s="211" t="s">
        <v>48</v>
      </c>
      <c r="C6768" s="30">
        <f t="shared" ref="C6768" si="6364">SUM(C6769:C6770)</f>
        <v>3276234</v>
      </c>
      <c r="D6768" s="30">
        <v>3771234</v>
      </c>
      <c r="F6768" s="30">
        <f t="shared" ref="F6768:G6768" si="6365">SUM(F6769:F6770)</f>
        <v>0</v>
      </c>
      <c r="G6768" s="30">
        <f t="shared" si="6365"/>
        <v>0</v>
      </c>
      <c r="H6768" s="30">
        <f t="shared" ref="H6768" si="6366">SUM(H6769:H6770)</f>
        <v>0</v>
      </c>
      <c r="I6768" s="34">
        <v>3</v>
      </c>
    </row>
    <row r="6769" spans="1:10">
      <c r="A6769" s="212">
        <v>3132</v>
      </c>
      <c r="B6769" s="216" t="s">
        <v>49</v>
      </c>
      <c r="C6769" s="474">
        <v>3275234</v>
      </c>
      <c r="D6769" s="175">
        <v>3770234</v>
      </c>
      <c r="F6769" s="672"/>
      <c r="G6769" s="672"/>
      <c r="H6769" s="672"/>
      <c r="I6769" s="34">
        <v>4</v>
      </c>
    </row>
    <row r="6770" spans="1:10" ht="28.5">
      <c r="A6770" s="212">
        <v>3133</v>
      </c>
      <c r="B6770" s="216" t="s">
        <v>119</v>
      </c>
      <c r="C6770" s="474">
        <v>1000</v>
      </c>
      <c r="D6770" s="175">
        <v>1000</v>
      </c>
      <c r="F6770" s="672"/>
      <c r="G6770" s="672"/>
      <c r="H6770" s="672"/>
      <c r="I6770" s="34">
        <v>4</v>
      </c>
    </row>
    <row r="6771" spans="1:10">
      <c r="A6771" s="208">
        <v>32</v>
      </c>
      <c r="B6771" s="209" t="s">
        <v>16</v>
      </c>
      <c r="C6771" s="182">
        <f>SUM(C6772+C6777+C6784+C6794+C6796)</f>
        <v>14947221</v>
      </c>
      <c r="D6771" s="32">
        <v>17728421</v>
      </c>
      <c r="F6771" s="32">
        <f>SUM(F6772+F6777+F6784+F6794+F6796)</f>
        <v>0</v>
      </c>
      <c r="G6771" s="32">
        <f>SUM(G6772+G6777+G6784+G6794+G6796)</f>
        <v>0</v>
      </c>
      <c r="H6771" s="32">
        <f>SUM(H6772+H6777+H6784+H6794+H6796)</f>
        <v>0</v>
      </c>
      <c r="I6771" s="34">
        <v>2</v>
      </c>
    </row>
    <row r="6772" spans="1:10">
      <c r="A6772" s="210">
        <v>321</v>
      </c>
      <c r="B6772" s="211" t="s">
        <v>27</v>
      </c>
      <c r="C6772" s="30">
        <f t="shared" ref="C6772" si="6367">SUM(C6773:C6776)</f>
        <v>1163000</v>
      </c>
      <c r="D6772" s="30">
        <v>1188000</v>
      </c>
      <c r="F6772" s="30">
        <f t="shared" ref="F6772:G6772" si="6368">SUM(F6773:F6776)</f>
        <v>0</v>
      </c>
      <c r="G6772" s="30">
        <f t="shared" si="6368"/>
        <v>0</v>
      </c>
      <c r="H6772" s="30">
        <f t="shared" ref="H6772" si="6369">SUM(H6773:H6776)</f>
        <v>0</v>
      </c>
      <c r="I6772" s="34">
        <v>3</v>
      </c>
    </row>
    <row r="6773" spans="1:10">
      <c r="A6773" s="212">
        <v>3211</v>
      </c>
      <c r="B6773" s="216" t="s">
        <v>28</v>
      </c>
      <c r="C6773" s="474">
        <v>17000</v>
      </c>
      <c r="D6773" s="175">
        <v>17000</v>
      </c>
      <c r="F6773" s="672"/>
      <c r="G6773" s="672"/>
      <c r="H6773" s="672"/>
      <c r="I6773" s="34">
        <v>4</v>
      </c>
    </row>
    <row r="6774" spans="1:10" ht="28.5">
      <c r="A6774" s="212">
        <v>3212</v>
      </c>
      <c r="B6774" s="216" t="s">
        <v>50</v>
      </c>
      <c r="C6774" s="474">
        <v>1100000</v>
      </c>
      <c r="D6774" s="175">
        <v>1125000</v>
      </c>
      <c r="F6774" s="672"/>
      <c r="G6774" s="672"/>
      <c r="H6774" s="672"/>
      <c r="I6774" s="34">
        <v>4</v>
      </c>
    </row>
    <row r="6775" spans="1:10">
      <c r="A6775" s="212">
        <v>3213</v>
      </c>
      <c r="B6775" s="216" t="s">
        <v>54</v>
      </c>
      <c r="C6775" s="474">
        <v>46000</v>
      </c>
      <c r="D6775" s="175">
        <v>46000</v>
      </c>
      <c r="F6775" s="672"/>
      <c r="G6775" s="672"/>
      <c r="H6775" s="672"/>
      <c r="I6775" s="34">
        <v>4</v>
      </c>
    </row>
    <row r="6776" spans="1:10">
      <c r="A6776" s="212">
        <v>3214</v>
      </c>
      <c r="B6776" s="216" t="s">
        <v>108</v>
      </c>
      <c r="C6776" s="29"/>
      <c r="D6776" s="175">
        <v>0</v>
      </c>
      <c r="F6776" s="175"/>
      <c r="G6776" s="175"/>
      <c r="H6776" s="175"/>
      <c r="I6776" s="34">
        <v>4</v>
      </c>
    </row>
    <row r="6777" spans="1:10">
      <c r="A6777" s="210">
        <v>322</v>
      </c>
      <c r="B6777" s="211" t="s">
        <v>42</v>
      </c>
      <c r="C6777" s="30">
        <f>SUM(C6778:C6783)</f>
        <v>11260121</v>
      </c>
      <c r="D6777" s="30">
        <v>13655121</v>
      </c>
      <c r="F6777" s="30">
        <f>SUM(F6778:F6783)</f>
        <v>0</v>
      </c>
      <c r="G6777" s="30">
        <f>SUM(G6778:G6783)</f>
        <v>0</v>
      </c>
      <c r="H6777" s="30">
        <f>SUM(H6778:H6783)</f>
        <v>0</v>
      </c>
      <c r="I6777" s="34">
        <v>3</v>
      </c>
    </row>
    <row r="6778" spans="1:10">
      <c r="A6778" s="212">
        <v>3221</v>
      </c>
      <c r="B6778" s="216" t="s">
        <v>43</v>
      </c>
      <c r="C6778" s="144">
        <v>300000</v>
      </c>
      <c r="D6778" s="175">
        <v>300000</v>
      </c>
      <c r="F6778" s="75"/>
      <c r="G6778" s="75"/>
      <c r="H6778" s="75"/>
      <c r="I6778" s="471">
        <v>4</v>
      </c>
      <c r="J6778" s="194"/>
    </row>
    <row r="6779" spans="1:10">
      <c r="A6779" s="212">
        <v>3222</v>
      </c>
      <c r="B6779" s="216" t="s">
        <v>91</v>
      </c>
      <c r="C6779" s="144">
        <v>9971121</v>
      </c>
      <c r="D6779" s="175">
        <v>12171121</v>
      </c>
      <c r="F6779" s="75"/>
      <c r="G6779" s="75"/>
      <c r="H6779" s="75"/>
      <c r="I6779" s="471">
        <v>4</v>
      </c>
      <c r="J6779" s="194"/>
    </row>
    <row r="6780" spans="1:10">
      <c r="A6780" s="212">
        <v>3223</v>
      </c>
      <c r="B6780" s="216" t="s">
        <v>109</v>
      </c>
      <c r="C6780" s="144">
        <v>750000</v>
      </c>
      <c r="D6780" s="175">
        <v>930000</v>
      </c>
      <c r="F6780" s="75"/>
      <c r="G6780" s="75"/>
      <c r="H6780" s="75"/>
      <c r="I6780" s="471">
        <v>4</v>
      </c>
      <c r="J6780" s="194"/>
    </row>
    <row r="6781" spans="1:10" ht="28.5">
      <c r="A6781" s="212">
        <v>3224</v>
      </c>
      <c r="B6781" s="216" t="s">
        <v>422</v>
      </c>
      <c r="C6781" s="144">
        <v>90000</v>
      </c>
      <c r="D6781" s="175">
        <v>105000</v>
      </c>
      <c r="F6781" s="75"/>
      <c r="G6781" s="75"/>
      <c r="H6781" s="75"/>
      <c r="I6781" s="471">
        <v>4</v>
      </c>
      <c r="J6781" s="194"/>
    </row>
    <row r="6782" spans="1:10">
      <c r="A6782" s="212">
        <v>3225</v>
      </c>
      <c r="B6782" s="216" t="s">
        <v>92</v>
      </c>
      <c r="C6782" s="144">
        <v>119000</v>
      </c>
      <c r="D6782" s="175">
        <v>119000</v>
      </c>
      <c r="F6782" s="75"/>
      <c r="G6782" s="75"/>
      <c r="H6782" s="75"/>
      <c r="I6782" s="471">
        <v>4</v>
      </c>
      <c r="J6782" s="194"/>
    </row>
    <row r="6783" spans="1:10">
      <c r="A6783" s="212">
        <v>3227</v>
      </c>
      <c r="B6783" s="216" t="s">
        <v>93</v>
      </c>
      <c r="C6783" s="144">
        <v>30000</v>
      </c>
      <c r="D6783" s="175">
        <v>30000</v>
      </c>
      <c r="F6783" s="75"/>
      <c r="G6783" s="75"/>
      <c r="H6783" s="75"/>
      <c r="I6783" s="471">
        <v>4</v>
      </c>
      <c r="J6783" s="194"/>
    </row>
    <row r="6784" spans="1:10">
      <c r="A6784" s="210">
        <v>323</v>
      </c>
      <c r="B6784" s="211" t="s">
        <v>17</v>
      </c>
      <c r="C6784" s="30">
        <f t="shared" ref="C6784" si="6370">SUM(C6785:C6793)</f>
        <v>2360000</v>
      </c>
      <c r="D6784" s="30">
        <v>2580000</v>
      </c>
      <c r="F6784" s="30">
        <f t="shared" ref="F6784:G6784" si="6371">SUM(F6785:F6793)</f>
        <v>0</v>
      </c>
      <c r="G6784" s="30">
        <f t="shared" si="6371"/>
        <v>0</v>
      </c>
      <c r="H6784" s="30">
        <f t="shared" ref="H6784" si="6372">SUM(H6785:H6793)</f>
        <v>0</v>
      </c>
      <c r="I6784" s="34">
        <v>3</v>
      </c>
    </row>
    <row r="6785" spans="1:9">
      <c r="A6785" s="212">
        <v>3231</v>
      </c>
      <c r="B6785" s="216" t="s">
        <v>18</v>
      </c>
      <c r="C6785" s="474">
        <v>30000</v>
      </c>
      <c r="D6785" s="175">
        <v>30000</v>
      </c>
      <c r="F6785" s="672"/>
      <c r="G6785" s="672"/>
      <c r="H6785" s="672"/>
      <c r="I6785" s="34">
        <v>4</v>
      </c>
    </row>
    <row r="6786" spans="1:9">
      <c r="A6786" s="212">
        <v>3232</v>
      </c>
      <c r="B6786" s="216" t="s">
        <v>105</v>
      </c>
      <c r="C6786" s="474">
        <v>740000</v>
      </c>
      <c r="D6786" s="175">
        <v>740000</v>
      </c>
      <c r="F6786" s="672"/>
      <c r="G6786" s="672"/>
      <c r="H6786" s="672"/>
      <c r="I6786" s="34">
        <v>4</v>
      </c>
    </row>
    <row r="6787" spans="1:9">
      <c r="A6787" s="212">
        <v>3233</v>
      </c>
      <c r="B6787" s="216" t="s">
        <v>19</v>
      </c>
      <c r="C6787" s="474">
        <v>15000</v>
      </c>
      <c r="D6787" s="175">
        <v>15000</v>
      </c>
      <c r="F6787" s="672"/>
      <c r="G6787" s="672"/>
      <c r="H6787" s="672"/>
      <c r="I6787" s="73">
        <v>4</v>
      </c>
    </row>
    <row r="6788" spans="1:9">
      <c r="A6788" s="212">
        <v>3234</v>
      </c>
      <c r="B6788" s="216" t="s">
        <v>111</v>
      </c>
      <c r="C6788" s="474">
        <v>220000</v>
      </c>
      <c r="D6788" s="175">
        <v>205000</v>
      </c>
      <c r="F6788" s="672"/>
      <c r="G6788" s="672"/>
      <c r="H6788" s="672"/>
      <c r="I6788" s="34">
        <v>4</v>
      </c>
    </row>
    <row r="6789" spans="1:9">
      <c r="A6789" s="212">
        <v>3235</v>
      </c>
      <c r="B6789" s="216" t="s">
        <v>68</v>
      </c>
      <c r="C6789" s="474">
        <v>25000</v>
      </c>
      <c r="D6789" s="175">
        <v>40000</v>
      </c>
      <c r="F6789" s="672"/>
      <c r="G6789" s="672"/>
      <c r="H6789" s="672"/>
      <c r="I6789" s="34">
        <v>4</v>
      </c>
    </row>
    <row r="6790" spans="1:9">
      <c r="A6790" s="212">
        <v>3236</v>
      </c>
      <c r="B6790" s="216" t="s">
        <v>56</v>
      </c>
      <c r="C6790" s="474">
        <v>600000</v>
      </c>
      <c r="D6790" s="175">
        <v>710000</v>
      </c>
      <c r="F6790" s="672"/>
      <c r="G6790" s="672"/>
      <c r="H6790" s="672"/>
      <c r="I6790" s="34">
        <v>4</v>
      </c>
    </row>
    <row r="6791" spans="1:9">
      <c r="A6791" s="212">
        <v>3237</v>
      </c>
      <c r="B6791" s="216" t="s">
        <v>20</v>
      </c>
      <c r="C6791" s="474">
        <v>570000</v>
      </c>
      <c r="D6791" s="175">
        <v>680000</v>
      </c>
      <c r="F6791" s="672"/>
      <c r="G6791" s="672"/>
      <c r="H6791" s="672"/>
      <c r="I6791" s="34">
        <v>4</v>
      </c>
    </row>
    <row r="6792" spans="1:9">
      <c r="A6792" s="212">
        <v>3238</v>
      </c>
      <c r="B6792" s="216" t="s">
        <v>51</v>
      </c>
      <c r="C6792" s="474">
        <v>40000</v>
      </c>
      <c r="D6792" s="175">
        <v>40000</v>
      </c>
      <c r="F6792" s="672"/>
      <c r="G6792" s="672"/>
      <c r="H6792" s="672"/>
      <c r="I6792" s="34">
        <v>4</v>
      </c>
    </row>
    <row r="6793" spans="1:9">
      <c r="A6793" s="212">
        <v>3239</v>
      </c>
      <c r="B6793" s="216" t="s">
        <v>21</v>
      </c>
      <c r="C6793" s="474">
        <v>120000</v>
      </c>
      <c r="D6793" s="175">
        <v>120000</v>
      </c>
      <c r="F6793" s="672"/>
      <c r="G6793" s="672"/>
      <c r="H6793" s="672"/>
      <c r="I6793" s="34">
        <v>4</v>
      </c>
    </row>
    <row r="6794" spans="1:9" ht="28.5">
      <c r="A6794" s="210">
        <v>324</v>
      </c>
      <c r="B6794" s="211" t="s">
        <v>22</v>
      </c>
      <c r="C6794" s="30">
        <f t="shared" ref="C6794" si="6373">SUM(C6795)</f>
        <v>0</v>
      </c>
      <c r="D6794" s="30">
        <v>0</v>
      </c>
      <c r="F6794" s="30">
        <f t="shared" ref="F6794:H6794" si="6374">SUM(F6795)</f>
        <v>0</v>
      </c>
      <c r="G6794" s="30">
        <f t="shared" si="6374"/>
        <v>0</v>
      </c>
      <c r="H6794" s="30">
        <f t="shared" si="6374"/>
        <v>0</v>
      </c>
      <c r="I6794" s="34">
        <v>3</v>
      </c>
    </row>
    <row r="6795" spans="1:9" ht="28.5">
      <c r="A6795" s="212">
        <v>3241</v>
      </c>
      <c r="B6795" s="216" t="s">
        <v>22</v>
      </c>
      <c r="C6795" s="29"/>
      <c r="D6795" s="175">
        <v>0</v>
      </c>
      <c r="F6795" s="175"/>
      <c r="G6795" s="175"/>
      <c r="H6795" s="175"/>
      <c r="I6795" s="34">
        <v>4</v>
      </c>
    </row>
    <row r="6796" spans="1:9">
      <c r="A6796" s="210">
        <v>329</v>
      </c>
      <c r="B6796" s="211" t="s">
        <v>23</v>
      </c>
      <c r="C6796" s="30">
        <f t="shared" ref="C6796" si="6375">SUM(C6797:C6803)</f>
        <v>164100</v>
      </c>
      <c r="D6796" s="30">
        <v>305300</v>
      </c>
      <c r="F6796" s="30">
        <f t="shared" ref="F6796:G6796" si="6376">SUM(F6797:F6803)</f>
        <v>0</v>
      </c>
      <c r="G6796" s="30">
        <f t="shared" si="6376"/>
        <v>0</v>
      </c>
      <c r="H6796" s="30">
        <f t="shared" ref="H6796" si="6377">SUM(H6797:H6803)</f>
        <v>0</v>
      </c>
      <c r="I6796" s="34">
        <v>3</v>
      </c>
    </row>
    <row r="6797" spans="1:9" ht="28.5">
      <c r="A6797" s="212">
        <v>3291</v>
      </c>
      <c r="B6797" s="216" t="s">
        <v>24</v>
      </c>
      <c r="C6797" s="474">
        <v>12500</v>
      </c>
      <c r="D6797" s="175">
        <v>12500</v>
      </c>
      <c r="F6797" s="672"/>
      <c r="G6797" s="672"/>
      <c r="H6797" s="672"/>
      <c r="I6797" s="34">
        <v>4</v>
      </c>
    </row>
    <row r="6798" spans="1:9">
      <c r="A6798" s="212">
        <v>3292</v>
      </c>
      <c r="B6798" s="216" t="s">
        <v>112</v>
      </c>
      <c r="C6798" s="474">
        <v>80000</v>
      </c>
      <c r="D6798" s="175">
        <v>175000</v>
      </c>
      <c r="F6798" s="672"/>
      <c r="G6798" s="672"/>
      <c r="H6798" s="672"/>
      <c r="I6798" s="34">
        <v>4</v>
      </c>
    </row>
    <row r="6799" spans="1:9">
      <c r="A6799" s="212">
        <v>3293</v>
      </c>
      <c r="B6799" s="216" t="s">
        <v>29</v>
      </c>
      <c r="C6799" s="474">
        <v>6000</v>
      </c>
      <c r="D6799" s="175">
        <v>4000</v>
      </c>
      <c r="F6799" s="672"/>
      <c r="G6799" s="672"/>
      <c r="H6799" s="672"/>
      <c r="I6799" s="34">
        <v>4</v>
      </c>
    </row>
    <row r="6800" spans="1:9">
      <c r="A6800" s="212">
        <v>3294</v>
      </c>
      <c r="B6800" s="216" t="s">
        <v>55</v>
      </c>
      <c r="C6800" s="474">
        <v>4600</v>
      </c>
      <c r="D6800" s="175">
        <v>6800</v>
      </c>
      <c r="F6800" s="672"/>
      <c r="G6800" s="672"/>
      <c r="H6800" s="672"/>
      <c r="I6800" s="34">
        <v>4</v>
      </c>
    </row>
    <row r="6801" spans="1:9">
      <c r="A6801" s="212">
        <v>3295</v>
      </c>
      <c r="B6801" s="216" t="s">
        <v>113</v>
      </c>
      <c r="C6801" s="474">
        <v>9000</v>
      </c>
      <c r="D6801" s="175">
        <v>13000</v>
      </c>
      <c r="F6801" s="672"/>
      <c r="G6801" s="672"/>
      <c r="H6801" s="672"/>
      <c r="I6801" s="34">
        <v>4</v>
      </c>
    </row>
    <row r="6802" spans="1:9">
      <c r="A6802" s="212">
        <v>3296</v>
      </c>
      <c r="B6802" s="216" t="s">
        <v>120</v>
      </c>
      <c r="C6802" s="474">
        <v>10000</v>
      </c>
      <c r="D6802" s="175">
        <v>72000</v>
      </c>
      <c r="F6802" s="672"/>
      <c r="G6802" s="672"/>
      <c r="H6802" s="672"/>
      <c r="I6802" s="34">
        <v>4</v>
      </c>
    </row>
    <row r="6803" spans="1:9">
      <c r="A6803" s="212">
        <v>3299</v>
      </c>
      <c r="B6803" s="216" t="s">
        <v>23</v>
      </c>
      <c r="C6803" s="474">
        <v>42000</v>
      </c>
      <c r="D6803" s="175">
        <v>22000</v>
      </c>
      <c r="F6803" s="672"/>
      <c r="G6803" s="672"/>
      <c r="H6803" s="672"/>
      <c r="I6803" s="34">
        <v>4</v>
      </c>
    </row>
    <row r="6804" spans="1:9">
      <c r="A6804" s="208">
        <v>34</v>
      </c>
      <c r="B6804" s="209" t="s">
        <v>114</v>
      </c>
      <c r="C6804" s="182">
        <f t="shared" ref="C6804" si="6378">SUM(C6805)</f>
        <v>23000</v>
      </c>
      <c r="D6804" s="32">
        <v>174902</v>
      </c>
      <c r="F6804" s="32">
        <f t="shared" ref="F6804:H6804" si="6379">SUM(F6805)</f>
        <v>0</v>
      </c>
      <c r="G6804" s="32">
        <f t="shared" si="6379"/>
        <v>0</v>
      </c>
      <c r="H6804" s="32">
        <f t="shared" si="6379"/>
        <v>0</v>
      </c>
      <c r="I6804" s="34">
        <v>2</v>
      </c>
    </row>
    <row r="6805" spans="1:9">
      <c r="A6805" s="210">
        <v>343</v>
      </c>
      <c r="B6805" s="211" t="s">
        <v>115</v>
      </c>
      <c r="C6805" s="30">
        <f>SUM(C6806:C6809)</f>
        <v>23000</v>
      </c>
      <c r="D6805" s="30">
        <v>174902</v>
      </c>
      <c r="F6805" s="30">
        <f>SUM(F6806:F6809)</f>
        <v>0</v>
      </c>
      <c r="G6805" s="30">
        <f>SUM(G6806:G6809)</f>
        <v>0</v>
      </c>
      <c r="H6805" s="30">
        <f>SUM(H6806:H6809)</f>
        <v>0</v>
      </c>
      <c r="I6805" s="34">
        <v>3</v>
      </c>
    </row>
    <row r="6806" spans="1:9">
      <c r="A6806" s="212">
        <v>3431</v>
      </c>
      <c r="B6806" s="216" t="s">
        <v>116</v>
      </c>
      <c r="C6806" s="474">
        <v>20000</v>
      </c>
      <c r="D6806" s="175">
        <v>20000</v>
      </c>
      <c r="F6806" s="672"/>
      <c r="G6806" s="672"/>
      <c r="H6806" s="672"/>
      <c r="I6806" s="34">
        <v>4</v>
      </c>
    </row>
    <row r="6807" spans="1:9" ht="28.5">
      <c r="A6807" s="212">
        <v>3432</v>
      </c>
      <c r="B6807" s="216" t="s">
        <v>135</v>
      </c>
      <c r="C6807" s="475"/>
      <c r="D6807" s="175">
        <v>0</v>
      </c>
      <c r="F6807" s="475"/>
      <c r="G6807" s="475"/>
      <c r="H6807" s="475"/>
      <c r="I6807" s="34">
        <v>4</v>
      </c>
    </row>
    <row r="6808" spans="1:9">
      <c r="A6808" s="212">
        <v>3433</v>
      </c>
      <c r="B6808" s="216" t="s">
        <v>117</v>
      </c>
      <c r="C6808" s="474">
        <v>2900</v>
      </c>
      <c r="D6808" s="175">
        <v>154900</v>
      </c>
      <c r="F6808" s="672"/>
      <c r="G6808" s="672"/>
      <c r="H6808" s="672"/>
      <c r="I6808" s="34">
        <v>4</v>
      </c>
    </row>
    <row r="6809" spans="1:9">
      <c r="A6809" s="212">
        <v>3434</v>
      </c>
      <c r="B6809" s="216" t="s">
        <v>118</v>
      </c>
      <c r="C6809" s="474">
        <v>100</v>
      </c>
      <c r="D6809" s="175">
        <v>2</v>
      </c>
      <c r="F6809" s="672"/>
      <c r="G6809" s="672"/>
      <c r="H6809" s="672"/>
      <c r="I6809" s="73">
        <v>4</v>
      </c>
    </row>
    <row r="6810" spans="1:9">
      <c r="A6810" s="208">
        <v>38</v>
      </c>
      <c r="B6810" s="209" t="s">
        <v>11</v>
      </c>
      <c r="C6810" s="182">
        <f t="shared" ref="C6810" si="6380">SUM(C6811)</f>
        <v>6000</v>
      </c>
      <c r="D6810" s="32">
        <v>2415</v>
      </c>
      <c r="F6810" s="32">
        <f t="shared" ref="F6810:H6810" si="6381">SUM(F6811)</f>
        <v>0</v>
      </c>
      <c r="G6810" s="32">
        <f t="shared" si="6381"/>
        <v>0</v>
      </c>
      <c r="H6810" s="32">
        <f t="shared" si="6381"/>
        <v>0</v>
      </c>
      <c r="I6810" s="34">
        <v>2</v>
      </c>
    </row>
    <row r="6811" spans="1:9">
      <c r="A6811" s="210">
        <v>383</v>
      </c>
      <c r="B6811" s="211" t="s">
        <v>121</v>
      </c>
      <c r="C6811" s="30">
        <f>SUM(C6812:C6813)</f>
        <v>6000</v>
      </c>
      <c r="D6811" s="30">
        <v>2415</v>
      </c>
      <c r="F6811" s="30">
        <f>SUM(F6812:F6813)</f>
        <v>0</v>
      </c>
      <c r="G6811" s="30">
        <f>SUM(G6812:G6813)</f>
        <v>0</v>
      </c>
      <c r="H6811" s="30">
        <f>SUM(H6812:H6813)</f>
        <v>0</v>
      </c>
      <c r="I6811" s="34">
        <v>3</v>
      </c>
    </row>
    <row r="6812" spans="1:9">
      <c r="A6812" s="248">
        <v>3831</v>
      </c>
      <c r="B6812" s="216" t="s">
        <v>122</v>
      </c>
      <c r="C6812" s="476">
        <v>6000</v>
      </c>
      <c r="D6812" s="175">
        <v>2400</v>
      </c>
      <c r="F6812" s="476"/>
      <c r="G6812" s="476"/>
      <c r="H6812" s="476"/>
      <c r="I6812" s="73">
        <v>4</v>
      </c>
    </row>
    <row r="6813" spans="1:9">
      <c r="A6813" s="212">
        <v>3834</v>
      </c>
      <c r="B6813" s="216" t="s">
        <v>123</v>
      </c>
      <c r="C6813" s="475"/>
      <c r="D6813" s="175">
        <v>15</v>
      </c>
      <c r="F6813" s="475"/>
      <c r="G6813" s="475"/>
      <c r="H6813" s="475"/>
      <c r="I6813" s="34">
        <v>4</v>
      </c>
    </row>
    <row r="6814" spans="1:9">
      <c r="A6814" s="206">
        <v>52</v>
      </c>
      <c r="B6814" s="207" t="s">
        <v>52</v>
      </c>
      <c r="C6814" s="31">
        <f>SUM(C6815+C6822+C6834)</f>
        <v>250335</v>
      </c>
      <c r="D6814" s="31">
        <v>1876253</v>
      </c>
      <c r="F6814" s="31">
        <f t="shared" ref="F6814:G6814" si="6382">SUM(F6815+F6822+F6834+F6829)</f>
        <v>0</v>
      </c>
      <c r="G6814" s="31">
        <f t="shared" si="6382"/>
        <v>0</v>
      </c>
      <c r="H6814" s="31">
        <f t="shared" ref="H6814" si="6383">SUM(H6815+H6822+H6834+H6829)</f>
        <v>0</v>
      </c>
      <c r="I6814" s="34" t="s">
        <v>53</v>
      </c>
    </row>
    <row r="6815" spans="1:9">
      <c r="A6815" s="208">
        <v>31</v>
      </c>
      <c r="B6815" s="209" t="s">
        <v>44</v>
      </c>
      <c r="C6815" s="182">
        <f t="shared" ref="C6815" si="6384">SUM(C6816+C6818+C6820)</f>
        <v>170000</v>
      </c>
      <c r="D6815" s="32">
        <v>195000</v>
      </c>
      <c r="F6815" s="32">
        <f t="shared" ref="F6815:G6815" si="6385">SUM(F6816+F6818+F6820)</f>
        <v>0</v>
      </c>
      <c r="G6815" s="32">
        <f t="shared" si="6385"/>
        <v>0</v>
      </c>
      <c r="H6815" s="32">
        <f t="shared" ref="H6815" si="6386">SUM(H6816+H6818+H6820)</f>
        <v>0</v>
      </c>
      <c r="I6815" s="34">
        <v>2</v>
      </c>
    </row>
    <row r="6816" spans="1:9">
      <c r="A6816" s="210">
        <v>311</v>
      </c>
      <c r="B6816" s="211" t="s">
        <v>45</v>
      </c>
      <c r="C6816" s="30">
        <f t="shared" ref="C6816" si="6387">SUM(C6817)</f>
        <v>150000</v>
      </c>
      <c r="D6816" s="30">
        <v>172000</v>
      </c>
      <c r="F6816" s="30">
        <f t="shared" ref="F6816:H6816" si="6388">SUM(F6817)</f>
        <v>0</v>
      </c>
      <c r="G6816" s="30">
        <f t="shared" si="6388"/>
        <v>0</v>
      </c>
      <c r="H6816" s="30">
        <f t="shared" si="6388"/>
        <v>0</v>
      </c>
      <c r="I6816" s="34">
        <v>3</v>
      </c>
    </row>
    <row r="6817" spans="1:9">
      <c r="A6817" s="212">
        <v>3111</v>
      </c>
      <c r="B6817" s="216" t="s">
        <v>46</v>
      </c>
      <c r="C6817" s="474">
        <v>150000</v>
      </c>
      <c r="D6817" s="175">
        <v>172000</v>
      </c>
      <c r="F6817" s="672"/>
      <c r="G6817" s="672"/>
      <c r="H6817" s="672"/>
      <c r="I6817" s="34">
        <v>4</v>
      </c>
    </row>
    <row r="6818" spans="1:9">
      <c r="A6818" s="210">
        <v>312</v>
      </c>
      <c r="B6818" s="211" t="s">
        <v>67</v>
      </c>
      <c r="C6818" s="30">
        <f t="shared" ref="C6818" si="6389">SUM(C6819)</f>
        <v>0</v>
      </c>
      <c r="D6818" s="30">
        <v>0</v>
      </c>
      <c r="F6818" s="30">
        <f t="shared" ref="F6818:H6818" si="6390">SUM(F6819)</f>
        <v>0</v>
      </c>
      <c r="G6818" s="30">
        <f t="shared" si="6390"/>
        <v>0</v>
      </c>
      <c r="H6818" s="30">
        <f t="shared" si="6390"/>
        <v>0</v>
      </c>
      <c r="I6818" s="34">
        <v>3</v>
      </c>
    </row>
    <row r="6819" spans="1:9">
      <c r="A6819" s="212">
        <v>3121</v>
      </c>
      <c r="B6819" s="216" t="s">
        <v>67</v>
      </c>
      <c r="C6819" s="29"/>
      <c r="D6819" s="175">
        <v>0</v>
      </c>
      <c r="F6819" s="175"/>
      <c r="G6819" s="175"/>
      <c r="H6819" s="175"/>
      <c r="I6819" s="34">
        <v>4</v>
      </c>
    </row>
    <row r="6820" spans="1:9">
      <c r="A6820" s="210">
        <v>313</v>
      </c>
      <c r="B6820" s="211" t="s">
        <v>48</v>
      </c>
      <c r="C6820" s="30">
        <f t="shared" ref="C6820" si="6391">SUM(C6821)</f>
        <v>20000</v>
      </c>
      <c r="D6820" s="30">
        <v>23000</v>
      </c>
      <c r="F6820" s="30">
        <f t="shared" ref="F6820:H6820" si="6392">SUM(F6821)</f>
        <v>0</v>
      </c>
      <c r="G6820" s="30">
        <f t="shared" si="6392"/>
        <v>0</v>
      </c>
      <c r="H6820" s="30">
        <f t="shared" si="6392"/>
        <v>0</v>
      </c>
      <c r="I6820" s="34">
        <v>3</v>
      </c>
    </row>
    <row r="6821" spans="1:9">
      <c r="A6821" s="212">
        <v>3132</v>
      </c>
      <c r="B6821" s="216" t="s">
        <v>49</v>
      </c>
      <c r="C6821" s="474">
        <v>20000</v>
      </c>
      <c r="D6821" s="175">
        <v>23000</v>
      </c>
      <c r="F6821" s="672"/>
      <c r="G6821" s="672"/>
      <c r="H6821" s="672"/>
      <c r="I6821" s="34">
        <v>4</v>
      </c>
    </row>
    <row r="6822" spans="1:9">
      <c r="A6822" s="208">
        <v>32</v>
      </c>
      <c r="B6822" s="209" t="s">
        <v>16</v>
      </c>
      <c r="C6822" s="182">
        <f t="shared" ref="C6822" si="6393">SUM(C6823+C6825+C6827)</f>
        <v>0</v>
      </c>
      <c r="D6822" s="32">
        <v>1598118</v>
      </c>
      <c r="F6822" s="32">
        <f t="shared" ref="F6822:G6822" si="6394">SUM(F6823+F6825+F6827)</f>
        <v>0</v>
      </c>
      <c r="G6822" s="32">
        <f t="shared" si="6394"/>
        <v>0</v>
      </c>
      <c r="H6822" s="32">
        <f t="shared" ref="H6822" si="6395">SUM(H6823+H6825+H6827)</f>
        <v>0</v>
      </c>
      <c r="I6822" s="34">
        <v>2</v>
      </c>
    </row>
    <row r="6823" spans="1:9">
      <c r="A6823" s="210">
        <v>321</v>
      </c>
      <c r="B6823" s="211" t="s">
        <v>27</v>
      </c>
      <c r="C6823" s="30">
        <f t="shared" ref="C6823" si="6396">SUM(C6824)</f>
        <v>0</v>
      </c>
      <c r="D6823" s="30">
        <v>0</v>
      </c>
      <c r="F6823" s="30">
        <f t="shared" ref="F6823:H6823" si="6397">SUM(F6824)</f>
        <v>0</v>
      </c>
      <c r="G6823" s="30">
        <f t="shared" si="6397"/>
        <v>0</v>
      </c>
      <c r="H6823" s="30">
        <f t="shared" si="6397"/>
        <v>0</v>
      </c>
      <c r="I6823" s="34">
        <v>3</v>
      </c>
    </row>
    <row r="6824" spans="1:9" ht="28.5">
      <c r="A6824" s="212">
        <v>3212</v>
      </c>
      <c r="B6824" s="216" t="s">
        <v>50</v>
      </c>
      <c r="C6824" s="29"/>
      <c r="D6824" s="175">
        <v>0</v>
      </c>
      <c r="F6824" s="175"/>
      <c r="G6824" s="175"/>
      <c r="H6824" s="175"/>
      <c r="I6824" s="34">
        <v>4</v>
      </c>
    </row>
    <row r="6825" spans="1:9">
      <c r="A6825" s="210">
        <v>322</v>
      </c>
      <c r="B6825" s="211" t="s">
        <v>42</v>
      </c>
      <c r="C6825" s="30">
        <f t="shared" ref="C6825" si="6398">SUM(C6826)</f>
        <v>0</v>
      </c>
      <c r="D6825" s="30">
        <v>1595718</v>
      </c>
      <c r="F6825" s="30">
        <f t="shared" ref="F6825:H6825" si="6399">SUM(F6826)</f>
        <v>0</v>
      </c>
      <c r="G6825" s="30">
        <f t="shared" si="6399"/>
        <v>0</v>
      </c>
      <c r="H6825" s="30">
        <f t="shared" si="6399"/>
        <v>0</v>
      </c>
      <c r="I6825" s="34">
        <v>3</v>
      </c>
    </row>
    <row r="6826" spans="1:9">
      <c r="A6826" s="212">
        <v>3222</v>
      </c>
      <c r="B6826" s="216" t="s">
        <v>91</v>
      </c>
      <c r="C6826" s="29"/>
      <c r="D6826" s="175">
        <v>1595718</v>
      </c>
      <c r="F6826" s="175"/>
      <c r="G6826" s="175"/>
      <c r="H6826" s="175"/>
      <c r="I6826" s="34">
        <v>4</v>
      </c>
    </row>
    <row r="6827" spans="1:9" ht="28.5">
      <c r="A6827" s="210">
        <v>324</v>
      </c>
      <c r="B6827" s="211" t="s">
        <v>22</v>
      </c>
      <c r="C6827" s="30">
        <f t="shared" ref="C6827" si="6400">SUM(C6828)</f>
        <v>0</v>
      </c>
      <c r="D6827" s="30">
        <v>2400</v>
      </c>
      <c r="F6827" s="30">
        <f t="shared" ref="F6827:H6827" si="6401">SUM(F6828)</f>
        <v>0</v>
      </c>
      <c r="G6827" s="30">
        <f t="shared" si="6401"/>
        <v>0</v>
      </c>
      <c r="H6827" s="30">
        <f t="shared" si="6401"/>
        <v>0</v>
      </c>
      <c r="I6827" s="34">
        <v>3</v>
      </c>
    </row>
    <row r="6828" spans="1:9" ht="28.5">
      <c r="A6828" s="212">
        <v>3241</v>
      </c>
      <c r="B6828" s="216" t="s">
        <v>22</v>
      </c>
      <c r="C6828" s="29"/>
      <c r="D6828" s="175">
        <v>2400</v>
      </c>
      <c r="F6828" s="175"/>
      <c r="G6828" s="175"/>
      <c r="H6828" s="175"/>
      <c r="I6828" s="34">
        <v>4</v>
      </c>
    </row>
    <row r="6829" spans="1:9" ht="28.5">
      <c r="A6829" s="47">
        <v>36</v>
      </c>
      <c r="B6829" s="48" t="s">
        <v>37</v>
      </c>
      <c r="C6829" s="235">
        <f t="shared" ref="C6829" si="6402">C6832+C6830</f>
        <v>66362</v>
      </c>
      <c r="D6829" s="235">
        <v>2400</v>
      </c>
      <c r="F6829" s="235">
        <f t="shared" ref="F6829:G6829" si="6403">F6832+F6830</f>
        <v>0</v>
      </c>
      <c r="G6829" s="235">
        <f t="shared" si="6403"/>
        <v>0</v>
      </c>
      <c r="H6829" s="235">
        <f t="shared" ref="H6829" si="6404">H6832+H6830</f>
        <v>0</v>
      </c>
      <c r="I6829" s="73">
        <v>2</v>
      </c>
    </row>
    <row r="6830" spans="1:9">
      <c r="A6830" s="49">
        <v>361</v>
      </c>
      <c r="B6830" s="843" t="s">
        <v>85</v>
      </c>
      <c r="C6830" s="236">
        <f t="shared" ref="C6830:C6832" si="6405">C6831</f>
        <v>33181</v>
      </c>
      <c r="D6830" s="236">
        <v>1600</v>
      </c>
      <c r="F6830" s="236">
        <f t="shared" ref="F6830:H6832" si="6406">F6831</f>
        <v>0</v>
      </c>
      <c r="G6830" s="236">
        <f t="shared" si="6406"/>
        <v>0</v>
      </c>
      <c r="H6830" s="236">
        <f t="shared" si="6406"/>
        <v>0</v>
      </c>
      <c r="I6830" s="73">
        <v>3</v>
      </c>
    </row>
    <row r="6831" spans="1:9">
      <c r="A6831" s="51">
        <v>3611</v>
      </c>
      <c r="B6831" s="52" t="s">
        <v>570</v>
      </c>
      <c r="C6831" s="728">
        <v>33181</v>
      </c>
      <c r="D6831" s="728">
        <v>1600</v>
      </c>
      <c r="F6831" s="728"/>
      <c r="G6831" s="728"/>
      <c r="H6831" s="728"/>
      <c r="I6831" s="73">
        <v>4</v>
      </c>
    </row>
    <row r="6832" spans="1:9">
      <c r="A6832" s="49">
        <v>368</v>
      </c>
      <c r="B6832" s="50" t="s">
        <v>78</v>
      </c>
      <c r="C6832" s="236">
        <f t="shared" si="6405"/>
        <v>33181</v>
      </c>
      <c r="D6832" s="236">
        <v>800</v>
      </c>
      <c r="F6832" s="236">
        <f t="shared" si="6406"/>
        <v>0</v>
      </c>
      <c r="G6832" s="236">
        <f t="shared" si="6406"/>
        <v>0</v>
      </c>
      <c r="H6832" s="236">
        <f t="shared" si="6406"/>
        <v>0</v>
      </c>
      <c r="I6832" s="73">
        <v>3</v>
      </c>
    </row>
    <row r="6833" spans="1:9" ht="28.5">
      <c r="A6833" s="51">
        <v>3681</v>
      </c>
      <c r="B6833" s="52" t="s">
        <v>79</v>
      </c>
      <c r="C6833" s="728">
        <v>33181</v>
      </c>
      <c r="D6833" s="728">
        <v>800</v>
      </c>
      <c r="F6833" s="728"/>
      <c r="G6833" s="728"/>
      <c r="H6833" s="728"/>
      <c r="I6833" s="73">
        <v>4</v>
      </c>
    </row>
    <row r="6834" spans="1:9" ht="28.5">
      <c r="A6834" s="208">
        <v>42</v>
      </c>
      <c r="B6834" s="209" t="s">
        <v>30</v>
      </c>
      <c r="C6834" s="182">
        <f>C6835</f>
        <v>80335</v>
      </c>
      <c r="D6834" s="32">
        <v>80735</v>
      </c>
      <c r="F6834" s="32">
        <f>F6835</f>
        <v>0</v>
      </c>
      <c r="G6834" s="32">
        <f>G6835</f>
        <v>0</v>
      </c>
      <c r="H6834" s="32">
        <f>H6835</f>
        <v>0</v>
      </c>
      <c r="I6834" s="34">
        <v>2</v>
      </c>
    </row>
    <row r="6835" spans="1:9">
      <c r="A6835" s="210">
        <v>422</v>
      </c>
      <c r="B6835" s="211" t="s">
        <v>57</v>
      </c>
      <c r="C6835" s="30">
        <f t="shared" ref="C6835" si="6407">SUM(C6837)</f>
        <v>80335</v>
      </c>
      <c r="D6835" s="30">
        <v>80735</v>
      </c>
      <c r="F6835" s="30">
        <f t="shared" ref="F6835:G6835" si="6408">SUM(F6836:F6837)</f>
        <v>0</v>
      </c>
      <c r="G6835" s="30">
        <f t="shared" si="6408"/>
        <v>0</v>
      </c>
      <c r="H6835" s="30">
        <f t="shared" ref="H6835" si="6409">SUM(H6836:H6837)</f>
        <v>0</v>
      </c>
      <c r="I6835" s="34">
        <v>3</v>
      </c>
    </row>
    <row r="6836" spans="1:9">
      <c r="A6836" s="212">
        <v>4222</v>
      </c>
      <c r="B6836" s="216" t="s">
        <v>73</v>
      </c>
      <c r="C6836" s="29"/>
      <c r="D6836" s="175">
        <v>400</v>
      </c>
      <c r="F6836" s="175"/>
      <c r="G6836" s="175"/>
      <c r="H6836" s="175"/>
      <c r="I6836" s="73">
        <v>4</v>
      </c>
    </row>
    <row r="6837" spans="1:9">
      <c r="A6837" s="212">
        <v>4224</v>
      </c>
      <c r="B6837" s="216" t="s">
        <v>58</v>
      </c>
      <c r="C6837" s="29">
        <v>80335</v>
      </c>
      <c r="D6837" s="175">
        <v>80335</v>
      </c>
      <c r="F6837" s="175"/>
      <c r="G6837" s="175"/>
      <c r="H6837" s="175"/>
      <c r="I6837" s="34">
        <v>4</v>
      </c>
    </row>
    <row r="6838" spans="1:9">
      <c r="A6838" s="206">
        <v>61</v>
      </c>
      <c r="B6838" s="207" t="s">
        <v>80</v>
      </c>
      <c r="C6838" s="31">
        <f t="shared" ref="C6838" si="6410">SUM(C6839+C6846+C6860+C6873)</f>
        <v>75000</v>
      </c>
      <c r="D6838" s="31">
        <v>112800</v>
      </c>
      <c r="F6838" s="31">
        <f t="shared" ref="F6838:G6838" si="6411">SUM(F6839+F6846+F6860+F6873)</f>
        <v>0</v>
      </c>
      <c r="G6838" s="31">
        <f t="shared" si="6411"/>
        <v>0</v>
      </c>
      <c r="H6838" s="31">
        <f t="shared" ref="H6838" si="6412">SUM(H6839+H6846+H6860+H6873)</f>
        <v>0</v>
      </c>
      <c r="I6838" s="34" t="s">
        <v>81</v>
      </c>
    </row>
    <row r="6839" spans="1:9">
      <c r="A6839" s="208">
        <v>31</v>
      </c>
      <c r="B6839" s="209" t="s">
        <v>44</v>
      </c>
      <c r="C6839" s="182">
        <f t="shared" ref="C6839" si="6413">SUM(C6840+C6842+C6844)</f>
        <v>0</v>
      </c>
      <c r="D6839" s="32">
        <v>0</v>
      </c>
      <c r="F6839" s="32">
        <f t="shared" ref="F6839:G6839" si="6414">SUM(F6840+F6842+F6844)</f>
        <v>0</v>
      </c>
      <c r="G6839" s="32">
        <f t="shared" si="6414"/>
        <v>0</v>
      </c>
      <c r="H6839" s="32">
        <f t="shared" ref="H6839" si="6415">SUM(H6840+H6842+H6844)</f>
        <v>0</v>
      </c>
      <c r="I6839" s="34">
        <v>2</v>
      </c>
    </row>
    <row r="6840" spans="1:9">
      <c r="A6840" s="210">
        <v>311</v>
      </c>
      <c r="B6840" s="211" t="s">
        <v>45</v>
      </c>
      <c r="C6840" s="30">
        <f t="shared" ref="C6840" si="6416">SUM(C6841)</f>
        <v>0</v>
      </c>
      <c r="D6840" s="30">
        <v>0</v>
      </c>
      <c r="F6840" s="30">
        <f t="shared" ref="F6840:H6840" si="6417">SUM(F6841)</f>
        <v>0</v>
      </c>
      <c r="G6840" s="30">
        <f t="shared" si="6417"/>
        <v>0</v>
      </c>
      <c r="H6840" s="30">
        <f t="shared" si="6417"/>
        <v>0</v>
      </c>
      <c r="I6840" s="34">
        <v>3</v>
      </c>
    </row>
    <row r="6841" spans="1:9">
      <c r="A6841" s="212">
        <v>3111</v>
      </c>
      <c r="B6841" s="216" t="s">
        <v>46</v>
      </c>
      <c r="C6841" s="29"/>
      <c r="D6841" s="175">
        <v>0</v>
      </c>
      <c r="F6841" s="175"/>
      <c r="G6841" s="175"/>
      <c r="H6841" s="175"/>
      <c r="I6841" s="34">
        <v>4</v>
      </c>
    </row>
    <row r="6842" spans="1:9">
      <c r="A6842" s="210">
        <v>312</v>
      </c>
      <c r="B6842" s="211" t="s">
        <v>67</v>
      </c>
      <c r="C6842" s="30">
        <f t="shared" ref="C6842" si="6418">SUM(C6843)</f>
        <v>0</v>
      </c>
      <c r="D6842" s="30">
        <v>0</v>
      </c>
      <c r="F6842" s="30">
        <f t="shared" ref="F6842:H6842" si="6419">SUM(F6843)</f>
        <v>0</v>
      </c>
      <c r="G6842" s="30">
        <f t="shared" si="6419"/>
        <v>0</v>
      </c>
      <c r="H6842" s="30">
        <f t="shared" si="6419"/>
        <v>0</v>
      </c>
      <c r="I6842" s="34">
        <v>3</v>
      </c>
    </row>
    <row r="6843" spans="1:9">
      <c r="A6843" s="212">
        <v>3121</v>
      </c>
      <c r="B6843" s="216" t="s">
        <v>67</v>
      </c>
      <c r="C6843" s="29"/>
      <c r="D6843" s="175">
        <v>0</v>
      </c>
      <c r="F6843" s="175"/>
      <c r="G6843" s="175"/>
      <c r="H6843" s="175"/>
      <c r="I6843" s="34">
        <v>4</v>
      </c>
    </row>
    <row r="6844" spans="1:9">
      <c r="A6844" s="210">
        <v>313</v>
      </c>
      <c r="B6844" s="211" t="s">
        <v>48</v>
      </c>
      <c r="C6844" s="30">
        <f t="shared" ref="C6844" si="6420">SUM(C6845)</f>
        <v>0</v>
      </c>
      <c r="D6844" s="30">
        <v>0</v>
      </c>
      <c r="F6844" s="30">
        <f t="shared" ref="F6844:H6844" si="6421">SUM(F6845)</f>
        <v>0</v>
      </c>
      <c r="G6844" s="30">
        <f t="shared" si="6421"/>
        <v>0</v>
      </c>
      <c r="H6844" s="30">
        <f t="shared" si="6421"/>
        <v>0</v>
      </c>
      <c r="I6844" s="34">
        <v>3</v>
      </c>
    </row>
    <row r="6845" spans="1:9">
      <c r="A6845" s="212">
        <v>3132</v>
      </c>
      <c r="B6845" s="216" t="s">
        <v>49</v>
      </c>
      <c r="C6845" s="29"/>
      <c r="D6845" s="175">
        <v>0</v>
      </c>
      <c r="F6845" s="175"/>
      <c r="G6845" s="175"/>
      <c r="H6845" s="175"/>
      <c r="I6845" s="34">
        <v>4</v>
      </c>
    </row>
    <row r="6846" spans="1:9">
      <c r="A6846" s="208">
        <v>32</v>
      </c>
      <c r="B6846" s="209" t="s">
        <v>16</v>
      </c>
      <c r="C6846" s="182">
        <f t="shared" ref="C6846" si="6422">SUM(C6847+C6851+C6855)</f>
        <v>28000</v>
      </c>
      <c r="D6846" s="32">
        <v>44350</v>
      </c>
      <c r="F6846" s="32">
        <f t="shared" ref="F6846:G6846" si="6423">SUM(F6847+F6851+F6855)</f>
        <v>0</v>
      </c>
      <c r="G6846" s="32">
        <f t="shared" si="6423"/>
        <v>0</v>
      </c>
      <c r="H6846" s="32">
        <f t="shared" ref="H6846" si="6424">SUM(H6847+H6851+H6855)</f>
        <v>0</v>
      </c>
      <c r="I6846" s="34">
        <v>2</v>
      </c>
    </row>
    <row r="6847" spans="1:9">
      <c r="A6847" s="210">
        <v>321</v>
      </c>
      <c r="B6847" s="211" t="s">
        <v>27</v>
      </c>
      <c r="C6847" s="30">
        <f t="shared" ref="C6847" si="6425">SUM(C6848:C6850)</f>
        <v>12000</v>
      </c>
      <c r="D6847" s="30">
        <v>12000</v>
      </c>
      <c r="F6847" s="30">
        <f t="shared" ref="F6847:G6847" si="6426">SUM(F6848:F6850)</f>
        <v>0</v>
      </c>
      <c r="G6847" s="30">
        <f t="shared" si="6426"/>
        <v>0</v>
      </c>
      <c r="H6847" s="30">
        <f t="shared" ref="H6847" si="6427">SUM(H6848:H6850)</f>
        <v>0</v>
      </c>
      <c r="I6847" s="34">
        <v>3</v>
      </c>
    </row>
    <row r="6848" spans="1:9">
      <c r="A6848" s="212">
        <v>3211</v>
      </c>
      <c r="B6848" s="216" t="s">
        <v>28</v>
      </c>
      <c r="C6848" s="474">
        <v>8000</v>
      </c>
      <c r="D6848" s="175">
        <v>8000</v>
      </c>
      <c r="F6848" s="672"/>
      <c r="G6848" s="672"/>
      <c r="H6848" s="672"/>
      <c r="I6848" s="34">
        <v>4</v>
      </c>
    </row>
    <row r="6849" spans="1:9" ht="28.5">
      <c r="A6849" s="212">
        <v>3212</v>
      </c>
      <c r="B6849" s="216" t="s">
        <v>50</v>
      </c>
      <c r="C6849" s="475"/>
      <c r="D6849" s="175">
        <v>0</v>
      </c>
      <c r="F6849" s="475"/>
      <c r="G6849" s="475"/>
      <c r="H6849" s="475"/>
      <c r="I6849" s="34">
        <v>4</v>
      </c>
    </row>
    <row r="6850" spans="1:9">
      <c r="A6850" s="212">
        <v>3213</v>
      </c>
      <c r="B6850" s="216" t="s">
        <v>54</v>
      </c>
      <c r="C6850" s="474">
        <v>4000</v>
      </c>
      <c r="D6850" s="175">
        <v>4000</v>
      </c>
      <c r="F6850" s="672"/>
      <c r="G6850" s="672"/>
      <c r="H6850" s="672"/>
      <c r="I6850" s="34">
        <v>4</v>
      </c>
    </row>
    <row r="6851" spans="1:9">
      <c r="A6851" s="210">
        <v>322</v>
      </c>
      <c r="B6851" s="211" t="s">
        <v>42</v>
      </c>
      <c r="C6851" s="30">
        <f t="shared" ref="C6851" si="6428">SUM(C6852:C6854)</f>
        <v>16000</v>
      </c>
      <c r="D6851" s="30">
        <v>32350</v>
      </c>
      <c r="F6851" s="30">
        <f t="shared" ref="F6851:G6851" si="6429">SUM(F6852:F6854)</f>
        <v>0</v>
      </c>
      <c r="G6851" s="30">
        <f t="shared" si="6429"/>
        <v>0</v>
      </c>
      <c r="H6851" s="30">
        <f t="shared" ref="H6851" si="6430">SUM(H6852:H6854)</f>
        <v>0</v>
      </c>
      <c r="I6851" s="34">
        <v>3</v>
      </c>
    </row>
    <row r="6852" spans="1:9">
      <c r="A6852" s="212">
        <v>3221</v>
      </c>
      <c r="B6852" s="216" t="s">
        <v>43</v>
      </c>
      <c r="C6852" s="475"/>
      <c r="D6852" s="175">
        <v>4350</v>
      </c>
      <c r="F6852" s="475"/>
      <c r="G6852" s="475"/>
      <c r="H6852" s="475"/>
      <c r="I6852" s="34">
        <v>4</v>
      </c>
    </row>
    <row r="6853" spans="1:9">
      <c r="A6853" s="212">
        <v>3222</v>
      </c>
      <c r="B6853" s="216" t="s">
        <v>91</v>
      </c>
      <c r="C6853" s="474">
        <v>15000</v>
      </c>
      <c r="D6853" s="175">
        <v>15000</v>
      </c>
      <c r="F6853" s="672"/>
      <c r="G6853" s="672"/>
      <c r="H6853" s="672"/>
      <c r="I6853" s="34">
        <v>4</v>
      </c>
    </row>
    <row r="6854" spans="1:9">
      <c r="A6854" s="212">
        <v>3225</v>
      </c>
      <c r="B6854" s="216" t="s">
        <v>92</v>
      </c>
      <c r="C6854" s="474">
        <v>1000</v>
      </c>
      <c r="D6854" s="175">
        <v>13000</v>
      </c>
      <c r="F6854" s="672"/>
      <c r="G6854" s="672"/>
      <c r="H6854" s="672"/>
      <c r="I6854" s="34">
        <v>4</v>
      </c>
    </row>
    <row r="6855" spans="1:9">
      <c r="A6855" s="210">
        <v>323</v>
      </c>
      <c r="B6855" s="211" t="s">
        <v>17</v>
      </c>
      <c r="C6855" s="30">
        <f t="shared" ref="C6855" si="6431">SUM(C6856:C6859)</f>
        <v>0</v>
      </c>
      <c r="D6855" s="30">
        <v>0</v>
      </c>
      <c r="F6855" s="30">
        <f t="shared" ref="F6855:G6855" si="6432">SUM(F6856:F6859)</f>
        <v>0</v>
      </c>
      <c r="G6855" s="30">
        <f t="shared" si="6432"/>
        <v>0</v>
      </c>
      <c r="H6855" s="30">
        <f t="shared" ref="H6855" si="6433">SUM(H6856:H6859)</f>
        <v>0</v>
      </c>
      <c r="I6855" s="34">
        <v>3</v>
      </c>
    </row>
    <row r="6856" spans="1:9">
      <c r="A6856" s="212">
        <v>3232</v>
      </c>
      <c r="B6856" s="216" t="s">
        <v>105</v>
      </c>
      <c r="C6856" s="29"/>
      <c r="D6856" s="175">
        <v>0</v>
      </c>
      <c r="F6856" s="175"/>
      <c r="G6856" s="175"/>
      <c r="H6856" s="175"/>
      <c r="I6856" s="34">
        <v>4</v>
      </c>
    </row>
    <row r="6857" spans="1:9">
      <c r="A6857" s="212">
        <v>3235</v>
      </c>
      <c r="B6857" s="216" t="s">
        <v>68</v>
      </c>
      <c r="C6857" s="29"/>
      <c r="D6857" s="175">
        <v>0</v>
      </c>
      <c r="F6857" s="175"/>
      <c r="G6857" s="175"/>
      <c r="H6857" s="175"/>
      <c r="I6857" s="34">
        <v>4</v>
      </c>
    </row>
    <row r="6858" spans="1:9">
      <c r="A6858" s="212">
        <v>3237</v>
      </c>
      <c r="B6858" s="216" t="s">
        <v>20</v>
      </c>
      <c r="C6858" s="29"/>
      <c r="D6858" s="175">
        <v>0</v>
      </c>
      <c r="F6858" s="175"/>
      <c r="G6858" s="175"/>
      <c r="H6858" s="175"/>
      <c r="I6858" s="34">
        <v>4</v>
      </c>
    </row>
    <row r="6859" spans="1:9">
      <c r="A6859" s="212">
        <v>3238</v>
      </c>
      <c r="B6859" s="216" t="s">
        <v>51</v>
      </c>
      <c r="C6859" s="29"/>
      <c r="D6859" s="175">
        <v>0</v>
      </c>
      <c r="F6859" s="175"/>
      <c r="G6859" s="175"/>
      <c r="H6859" s="175"/>
      <c r="I6859" s="34">
        <v>4</v>
      </c>
    </row>
    <row r="6860" spans="1:9" ht="28.5">
      <c r="A6860" s="208">
        <v>42</v>
      </c>
      <c r="B6860" s="209" t="s">
        <v>30</v>
      </c>
      <c r="C6860" s="182">
        <f t="shared" ref="C6860" si="6434">SUM(C6861+C6863+C6869+C6871)</f>
        <v>47000</v>
      </c>
      <c r="D6860" s="32">
        <v>68450</v>
      </c>
      <c r="F6860" s="32">
        <f t="shared" ref="F6860:G6860" si="6435">SUM(F6861+F6863+F6869+F6871)</f>
        <v>0</v>
      </c>
      <c r="G6860" s="32">
        <f t="shared" si="6435"/>
        <v>0</v>
      </c>
      <c r="H6860" s="32">
        <f t="shared" ref="H6860" si="6436">SUM(H6861+H6863+H6869+H6871)</f>
        <v>0</v>
      </c>
      <c r="I6860" s="34">
        <v>2</v>
      </c>
    </row>
    <row r="6861" spans="1:9">
      <c r="A6861" s="210">
        <v>421</v>
      </c>
      <c r="B6861" s="211" t="s">
        <v>96</v>
      </c>
      <c r="C6861" s="30">
        <f t="shared" ref="C6861" si="6437">SUM(C6862)</f>
        <v>0</v>
      </c>
      <c r="D6861" s="30">
        <v>0</v>
      </c>
      <c r="F6861" s="30">
        <f t="shared" ref="F6861:H6861" si="6438">SUM(F6862)</f>
        <v>0</v>
      </c>
      <c r="G6861" s="30">
        <f t="shared" si="6438"/>
        <v>0</v>
      </c>
      <c r="H6861" s="30">
        <f t="shared" si="6438"/>
        <v>0</v>
      </c>
      <c r="I6861" s="34">
        <v>3</v>
      </c>
    </row>
    <row r="6862" spans="1:9">
      <c r="A6862" s="212">
        <v>4212</v>
      </c>
      <c r="B6862" s="216" t="s">
        <v>97</v>
      </c>
      <c r="C6862" s="29"/>
      <c r="D6862" s="175">
        <v>0</v>
      </c>
      <c r="F6862" s="175"/>
      <c r="G6862" s="175"/>
      <c r="H6862" s="175"/>
      <c r="I6862" s="34">
        <v>4</v>
      </c>
    </row>
    <row r="6863" spans="1:9">
      <c r="A6863" s="210">
        <v>422</v>
      </c>
      <c r="B6863" s="211" t="s">
        <v>57</v>
      </c>
      <c r="C6863" s="30">
        <f t="shared" ref="C6863" si="6439">SUM(C6864:C6868)</f>
        <v>47000</v>
      </c>
      <c r="D6863" s="30">
        <v>68450</v>
      </c>
      <c r="F6863" s="30">
        <f t="shared" ref="F6863:G6863" si="6440">SUM(F6864:F6868)</f>
        <v>0</v>
      </c>
      <c r="G6863" s="30">
        <f t="shared" si="6440"/>
        <v>0</v>
      </c>
      <c r="H6863" s="30">
        <f t="shared" ref="H6863" si="6441">SUM(H6864:H6868)</f>
        <v>0</v>
      </c>
      <c r="I6863" s="34">
        <v>3</v>
      </c>
    </row>
    <row r="6864" spans="1:9">
      <c r="A6864" s="212">
        <v>4221</v>
      </c>
      <c r="B6864" s="216" t="s">
        <v>65</v>
      </c>
      <c r="C6864" s="29">
        <v>500</v>
      </c>
      <c r="D6864" s="175">
        <v>750</v>
      </c>
      <c r="F6864" s="175"/>
      <c r="G6864" s="175"/>
      <c r="H6864" s="175"/>
      <c r="I6864" s="34">
        <v>4</v>
      </c>
    </row>
    <row r="6865" spans="1:10">
      <c r="A6865" s="212">
        <v>4222</v>
      </c>
      <c r="B6865" s="216" t="s">
        <v>73</v>
      </c>
      <c r="C6865" s="29">
        <v>2000</v>
      </c>
      <c r="D6865" s="175">
        <v>22700</v>
      </c>
      <c r="F6865" s="175"/>
      <c r="G6865" s="175"/>
      <c r="H6865" s="175"/>
      <c r="I6865" s="34">
        <v>4</v>
      </c>
    </row>
    <row r="6866" spans="1:10">
      <c r="A6866" s="212">
        <v>4223</v>
      </c>
      <c r="B6866" s="216" t="s">
        <v>86</v>
      </c>
      <c r="C6866" s="29">
        <v>0</v>
      </c>
      <c r="D6866" s="175">
        <v>0</v>
      </c>
      <c r="F6866" s="175"/>
      <c r="G6866" s="175"/>
      <c r="H6866" s="175"/>
      <c r="I6866" s="34">
        <v>4</v>
      </c>
    </row>
    <row r="6867" spans="1:10">
      <c r="A6867" s="212">
        <v>4224</v>
      </c>
      <c r="B6867" s="216" t="s">
        <v>58</v>
      </c>
      <c r="C6867" s="29">
        <v>44500</v>
      </c>
      <c r="D6867" s="175">
        <v>45000</v>
      </c>
      <c r="F6867" s="175"/>
      <c r="G6867" s="175"/>
      <c r="H6867" s="175"/>
      <c r="I6867" s="34">
        <v>4</v>
      </c>
    </row>
    <row r="6868" spans="1:10">
      <c r="A6868" s="212">
        <v>4227</v>
      </c>
      <c r="B6868" s="216" t="s">
        <v>88</v>
      </c>
      <c r="C6868" s="29">
        <v>0</v>
      </c>
      <c r="D6868" s="175">
        <v>0</v>
      </c>
      <c r="F6868" s="175"/>
      <c r="G6868" s="175"/>
      <c r="H6868" s="175"/>
      <c r="I6868" s="34">
        <v>4</v>
      </c>
    </row>
    <row r="6869" spans="1:10">
      <c r="A6869" s="210">
        <v>423</v>
      </c>
      <c r="B6869" s="211" t="s">
        <v>98</v>
      </c>
      <c r="C6869" s="30">
        <f t="shared" ref="C6869" si="6442">SUM(C6870)</f>
        <v>0</v>
      </c>
      <c r="D6869" s="30">
        <v>0</v>
      </c>
      <c r="F6869" s="30">
        <f t="shared" ref="F6869:H6869" si="6443">SUM(F6870)</f>
        <v>0</v>
      </c>
      <c r="G6869" s="30">
        <f t="shared" si="6443"/>
        <v>0</v>
      </c>
      <c r="H6869" s="30">
        <f t="shared" si="6443"/>
        <v>0</v>
      </c>
      <c r="I6869" s="34">
        <v>3</v>
      </c>
    </row>
    <row r="6870" spans="1:10">
      <c r="A6870" s="212">
        <v>4231</v>
      </c>
      <c r="B6870" s="216" t="s">
        <v>106</v>
      </c>
      <c r="C6870" s="29"/>
      <c r="D6870" s="175">
        <v>0</v>
      </c>
      <c r="F6870" s="175"/>
      <c r="G6870" s="175"/>
      <c r="H6870" s="175"/>
      <c r="I6870" s="34">
        <v>4</v>
      </c>
    </row>
    <row r="6871" spans="1:10" ht="28.5">
      <c r="A6871" s="210">
        <v>424</v>
      </c>
      <c r="B6871" s="211" t="s">
        <v>138</v>
      </c>
      <c r="C6871" s="30">
        <f t="shared" ref="C6871" si="6444">SUM(C6872)</f>
        <v>0</v>
      </c>
      <c r="D6871" s="30">
        <v>0</v>
      </c>
      <c r="F6871" s="30">
        <f t="shared" ref="F6871:H6871" si="6445">SUM(F6872)</f>
        <v>0</v>
      </c>
      <c r="G6871" s="30">
        <f t="shared" si="6445"/>
        <v>0</v>
      </c>
      <c r="H6871" s="30">
        <f t="shared" si="6445"/>
        <v>0</v>
      </c>
      <c r="I6871" s="34">
        <v>3</v>
      </c>
    </row>
    <row r="6872" spans="1:10">
      <c r="A6872" s="212">
        <v>4241</v>
      </c>
      <c r="B6872" s="216" t="s">
        <v>139</v>
      </c>
      <c r="C6872" s="29"/>
      <c r="D6872" s="175">
        <v>0</v>
      </c>
      <c r="F6872" s="175"/>
      <c r="G6872" s="175"/>
      <c r="H6872" s="175"/>
      <c r="I6872" s="34">
        <v>4</v>
      </c>
    </row>
    <row r="6873" spans="1:10" ht="28.5">
      <c r="A6873" s="208">
        <v>45</v>
      </c>
      <c r="B6873" s="209" t="s">
        <v>74</v>
      </c>
      <c r="C6873" s="182">
        <f t="shared" ref="C6873:C6874" si="6446">SUM(C6874)</f>
        <v>0</v>
      </c>
      <c r="D6873" s="32">
        <v>0</v>
      </c>
      <c r="F6873" s="32">
        <f t="shared" ref="F6873:H6874" si="6447">SUM(F6874)</f>
        <v>0</v>
      </c>
      <c r="G6873" s="32">
        <f t="shared" si="6447"/>
        <v>0</v>
      </c>
      <c r="H6873" s="32">
        <f t="shared" si="6447"/>
        <v>0</v>
      </c>
      <c r="I6873" s="34">
        <v>2</v>
      </c>
    </row>
    <row r="6874" spans="1:10">
      <c r="A6874" s="210">
        <v>451</v>
      </c>
      <c r="B6874" s="211" t="s">
        <v>75</v>
      </c>
      <c r="C6874" s="30">
        <f t="shared" si="6446"/>
        <v>0</v>
      </c>
      <c r="D6874" s="30">
        <v>0</v>
      </c>
      <c r="F6874" s="30">
        <f t="shared" si="6447"/>
        <v>0</v>
      </c>
      <c r="G6874" s="30">
        <f t="shared" si="6447"/>
        <v>0</v>
      </c>
      <c r="H6874" s="30">
        <f t="shared" si="6447"/>
        <v>0</v>
      </c>
      <c r="I6874" s="34">
        <v>3</v>
      </c>
    </row>
    <row r="6875" spans="1:10">
      <c r="A6875" s="212">
        <v>4511</v>
      </c>
      <c r="B6875" s="216" t="s">
        <v>75</v>
      </c>
      <c r="C6875" s="29"/>
      <c r="D6875" s="175">
        <v>0</v>
      </c>
      <c r="F6875" s="175"/>
      <c r="G6875" s="175"/>
      <c r="H6875" s="175"/>
      <c r="I6875" s="34">
        <v>4</v>
      </c>
    </row>
    <row r="6876" spans="1:10" ht="28.5">
      <c r="A6876" s="206">
        <v>71</v>
      </c>
      <c r="B6876" s="207" t="s">
        <v>349</v>
      </c>
      <c r="C6876" s="41">
        <f t="shared" ref="C6876:C6878" si="6448">C6877</f>
        <v>50000</v>
      </c>
      <c r="D6876" s="41">
        <v>50000</v>
      </c>
      <c r="F6876" s="41">
        <f t="shared" ref="F6876:H6878" si="6449">F6877</f>
        <v>0</v>
      </c>
      <c r="G6876" s="41">
        <f t="shared" si="6449"/>
        <v>0</v>
      </c>
      <c r="H6876" s="41">
        <f t="shared" si="6449"/>
        <v>0</v>
      </c>
      <c r="I6876" s="470" t="s">
        <v>145</v>
      </c>
      <c r="J6876" s="194"/>
    </row>
    <row r="6877" spans="1:10">
      <c r="A6877" s="208">
        <v>32</v>
      </c>
      <c r="B6877" s="209" t="s">
        <v>16</v>
      </c>
      <c r="C6877" s="77">
        <f t="shared" si="6448"/>
        <v>50000</v>
      </c>
      <c r="D6877" s="665">
        <v>50000</v>
      </c>
      <c r="F6877" s="665">
        <f t="shared" si="6449"/>
        <v>0</v>
      </c>
      <c r="G6877" s="665">
        <f t="shared" si="6449"/>
        <v>0</v>
      </c>
      <c r="H6877" s="665">
        <f t="shared" si="6449"/>
        <v>0</v>
      </c>
      <c r="I6877" s="470">
        <v>2</v>
      </c>
      <c r="J6877" s="194"/>
    </row>
    <row r="6878" spans="1:10">
      <c r="A6878" s="210">
        <v>323</v>
      </c>
      <c r="B6878" s="211" t="s">
        <v>17</v>
      </c>
      <c r="C6878" s="42">
        <f t="shared" si="6448"/>
        <v>50000</v>
      </c>
      <c r="D6878" s="42">
        <v>50000</v>
      </c>
      <c r="F6878" s="42">
        <f t="shared" si="6449"/>
        <v>0</v>
      </c>
      <c r="G6878" s="42">
        <f t="shared" si="6449"/>
        <v>0</v>
      </c>
      <c r="H6878" s="42">
        <f t="shared" si="6449"/>
        <v>0</v>
      </c>
      <c r="I6878" s="470">
        <v>3</v>
      </c>
      <c r="J6878" s="194"/>
    </row>
    <row r="6879" spans="1:10">
      <c r="A6879" s="212">
        <v>3232</v>
      </c>
      <c r="B6879" s="216" t="s">
        <v>105</v>
      </c>
      <c r="C6879" s="144">
        <v>50000</v>
      </c>
      <c r="D6879" s="175">
        <v>50000</v>
      </c>
      <c r="F6879" s="75"/>
      <c r="G6879" s="75"/>
      <c r="H6879" s="75"/>
      <c r="I6879" s="470">
        <v>4</v>
      </c>
      <c r="J6879" s="194"/>
    </row>
    <row r="6880" spans="1:10">
      <c r="A6880" s="203" t="s">
        <v>545</v>
      </c>
      <c r="B6880" s="204" t="s">
        <v>107</v>
      </c>
      <c r="C6880" s="205">
        <f>C6881</f>
        <v>0</v>
      </c>
      <c r="D6880" s="205">
        <v>1110101</v>
      </c>
      <c r="F6880" s="205">
        <f>F6881</f>
        <v>0</v>
      </c>
      <c r="G6880" s="205">
        <f>G6881</f>
        <v>0</v>
      </c>
      <c r="H6880" s="205">
        <f>H6881</f>
        <v>0</v>
      </c>
      <c r="I6880" s="34" t="s">
        <v>8</v>
      </c>
    </row>
    <row r="6881" spans="1:9">
      <c r="A6881" s="206">
        <v>11</v>
      </c>
      <c r="B6881" s="207" t="s">
        <v>14</v>
      </c>
      <c r="C6881" s="31">
        <f t="shared" ref="C6881:C6883" si="6450">C6882</f>
        <v>0</v>
      </c>
      <c r="D6881" s="31">
        <v>1110101</v>
      </c>
      <c r="F6881" s="31">
        <f t="shared" ref="F6881:H6883" si="6451">F6882</f>
        <v>0</v>
      </c>
      <c r="G6881" s="31">
        <f t="shared" si="6451"/>
        <v>0</v>
      </c>
      <c r="H6881" s="31">
        <f t="shared" si="6451"/>
        <v>0</v>
      </c>
      <c r="I6881" s="34" t="s">
        <v>15</v>
      </c>
    </row>
    <row r="6882" spans="1:9">
      <c r="A6882" s="208">
        <v>32</v>
      </c>
      <c r="B6882" s="209" t="s">
        <v>16</v>
      </c>
      <c r="C6882" s="32">
        <f>C6883+C6885</f>
        <v>0</v>
      </c>
      <c r="D6882" s="32">
        <v>1110101</v>
      </c>
      <c r="F6882" s="32">
        <f>F6883+F6885</f>
        <v>0</v>
      </c>
      <c r="G6882" s="32">
        <f>G6883+G6885</f>
        <v>0</v>
      </c>
      <c r="H6882" s="32">
        <f>H6883+H6885</f>
        <v>0</v>
      </c>
      <c r="I6882" s="34">
        <v>2</v>
      </c>
    </row>
    <row r="6883" spans="1:9">
      <c r="A6883" s="210">
        <v>322</v>
      </c>
      <c r="B6883" s="211" t="s">
        <v>42</v>
      </c>
      <c r="C6883" s="30">
        <f t="shared" si="6450"/>
        <v>0</v>
      </c>
      <c r="D6883" s="30">
        <v>993239</v>
      </c>
      <c r="F6883" s="30">
        <f t="shared" si="6451"/>
        <v>0</v>
      </c>
      <c r="G6883" s="30">
        <f t="shared" si="6451"/>
        <v>0</v>
      </c>
      <c r="H6883" s="30">
        <f t="shared" si="6451"/>
        <v>0</v>
      </c>
      <c r="I6883" s="34">
        <v>3</v>
      </c>
    </row>
    <row r="6884" spans="1:9">
      <c r="A6884" s="212">
        <v>3222</v>
      </c>
      <c r="B6884" s="216" t="s">
        <v>91</v>
      </c>
      <c r="C6884" s="29"/>
      <c r="D6884" s="175">
        <v>993239</v>
      </c>
      <c r="F6884" s="175"/>
      <c r="G6884" s="175"/>
      <c r="H6884" s="175"/>
      <c r="I6884" s="34">
        <v>4</v>
      </c>
    </row>
    <row r="6885" spans="1:9" ht="15">
      <c r="A6885" s="210">
        <v>329</v>
      </c>
      <c r="B6885" s="211" t="s">
        <v>23</v>
      </c>
      <c r="C6885" s="792">
        <f>C6886</f>
        <v>0</v>
      </c>
      <c r="D6885" s="792">
        <v>116862</v>
      </c>
      <c r="F6885" s="792">
        <f>F6886</f>
        <v>0</v>
      </c>
      <c r="G6885" s="792">
        <f>G6886</f>
        <v>0</v>
      </c>
      <c r="H6885" s="792">
        <f>H6886</f>
        <v>0</v>
      </c>
      <c r="I6885" s="870">
        <v>3</v>
      </c>
    </row>
    <row r="6886" spans="1:9">
      <c r="A6886" s="212">
        <v>3292</v>
      </c>
      <c r="B6886" s="216" t="s">
        <v>112</v>
      </c>
      <c r="C6886" s="868"/>
      <c r="D6886" s="863">
        <v>116862</v>
      </c>
      <c r="F6886" s="863"/>
      <c r="G6886" s="863"/>
      <c r="H6886" s="863"/>
      <c r="I6886" s="870">
        <v>4</v>
      </c>
    </row>
    <row r="6887" spans="1:9">
      <c r="A6887" s="430">
        <v>31528</v>
      </c>
      <c r="B6887" s="431" t="s">
        <v>493</v>
      </c>
      <c r="C6887" s="198">
        <f>C6888+C6964</f>
        <v>58007117</v>
      </c>
      <c r="D6887" s="198">
        <v>61055535</v>
      </c>
      <c r="F6887" s="198">
        <f>F6888+F6964</f>
        <v>0</v>
      </c>
      <c r="G6887" s="198">
        <f>G6888+G6964</f>
        <v>0</v>
      </c>
      <c r="H6887" s="198">
        <f>H6888+H6964</f>
        <v>0</v>
      </c>
      <c r="I6887" s="432" t="s">
        <v>5</v>
      </c>
    </row>
    <row r="6888" spans="1:9" ht="28.5">
      <c r="A6888" s="200">
        <v>3602</v>
      </c>
      <c r="B6888" s="201" t="s">
        <v>82</v>
      </c>
      <c r="C6888" s="202">
        <f>C6889+C6923</f>
        <v>1200000</v>
      </c>
      <c r="D6888" s="202">
        <v>1062499</v>
      </c>
      <c r="F6888" s="202">
        <f>F6889+F6923</f>
        <v>0</v>
      </c>
      <c r="G6888" s="202">
        <f>G6889+G6923</f>
        <v>0</v>
      </c>
      <c r="H6888" s="202">
        <f>H6889+H6923</f>
        <v>0</v>
      </c>
      <c r="I6888" s="34" t="s">
        <v>7</v>
      </c>
    </row>
    <row r="6889" spans="1:9" ht="28.5">
      <c r="A6889" s="203" t="s">
        <v>440</v>
      </c>
      <c r="B6889" s="204" t="s">
        <v>392</v>
      </c>
      <c r="C6889" s="205">
        <f>C6890+C6899+C6905+C6919</f>
        <v>1200000</v>
      </c>
      <c r="D6889" s="205">
        <v>1062499</v>
      </c>
      <c r="F6889" s="205">
        <f>F6890+F6899+F6905+F6919</f>
        <v>0</v>
      </c>
      <c r="G6889" s="205">
        <f>G6890+G6899+G6905+G6919</f>
        <v>0</v>
      </c>
      <c r="H6889" s="205">
        <f>H6890+H6899+H6905+H6919</f>
        <v>0</v>
      </c>
      <c r="I6889" s="34" t="s">
        <v>8</v>
      </c>
    </row>
    <row r="6890" spans="1:9">
      <c r="A6890" s="206">
        <v>11</v>
      </c>
      <c r="B6890" s="207" t="s">
        <v>14</v>
      </c>
      <c r="C6890" s="31">
        <f>C6891+C6896</f>
        <v>1200000</v>
      </c>
      <c r="D6890" s="31">
        <v>1062499</v>
      </c>
      <c r="F6890" s="31">
        <f>F6891+F6896</f>
        <v>0</v>
      </c>
      <c r="G6890" s="31">
        <f>G6891+G6896</f>
        <v>0</v>
      </c>
      <c r="H6890" s="31">
        <f>H6891+H6896</f>
        <v>0</v>
      </c>
      <c r="I6890" s="34" t="s">
        <v>15</v>
      </c>
    </row>
    <row r="6891" spans="1:9" ht="28.5">
      <c r="A6891" s="208">
        <v>42</v>
      </c>
      <c r="B6891" s="209" t="s">
        <v>30</v>
      </c>
      <c r="C6891" s="182">
        <f t="shared" ref="C6891" si="6452">C6892</f>
        <v>13700</v>
      </c>
      <c r="D6891" s="32">
        <v>869826</v>
      </c>
      <c r="F6891" s="32">
        <f t="shared" ref="F6891:H6891" si="6453">F6892</f>
        <v>0</v>
      </c>
      <c r="G6891" s="32">
        <f t="shared" si="6453"/>
        <v>0</v>
      </c>
      <c r="H6891" s="32">
        <f t="shared" si="6453"/>
        <v>0</v>
      </c>
      <c r="I6891" s="34">
        <v>2</v>
      </c>
    </row>
    <row r="6892" spans="1:9">
      <c r="A6892" s="210">
        <v>422</v>
      </c>
      <c r="B6892" s="211" t="s">
        <v>57</v>
      </c>
      <c r="C6892" s="30">
        <f>C6894</f>
        <v>13700</v>
      </c>
      <c r="D6892" s="30">
        <v>869826</v>
      </c>
      <c r="F6892" s="30">
        <f>SUM(F6893:F6895)</f>
        <v>0</v>
      </c>
      <c r="G6892" s="30">
        <f>SUM(G6893:G6895)</f>
        <v>0</v>
      </c>
      <c r="H6892" s="30">
        <f>SUM(H6893:H6895)</f>
        <v>0</v>
      </c>
      <c r="I6892" s="34">
        <v>3</v>
      </c>
    </row>
    <row r="6893" spans="1:9" ht="15">
      <c r="A6893" s="212">
        <v>4221</v>
      </c>
      <c r="B6893" s="216" t="s">
        <v>566</v>
      </c>
      <c r="C6893" s="788">
        <v>13700</v>
      </c>
      <c r="D6893" s="491">
        <v>546786</v>
      </c>
      <c r="F6893" s="770"/>
      <c r="G6893" s="770"/>
      <c r="H6893" s="770"/>
      <c r="I6893" s="73">
        <v>4</v>
      </c>
    </row>
    <row r="6894" spans="1:9">
      <c r="A6894" s="212">
        <v>4224</v>
      </c>
      <c r="B6894" s="216" t="s">
        <v>58</v>
      </c>
      <c r="C6894" s="474">
        <v>13700</v>
      </c>
      <c r="D6894" s="29">
        <v>53290</v>
      </c>
      <c r="F6894" s="672"/>
      <c r="G6894" s="672"/>
      <c r="H6894" s="672"/>
      <c r="I6894" s="34">
        <v>4</v>
      </c>
    </row>
    <row r="6895" spans="1:9">
      <c r="A6895" s="212">
        <v>4227</v>
      </c>
      <c r="B6895" s="216" t="s">
        <v>567</v>
      </c>
      <c r="C6895" s="474">
        <v>13700</v>
      </c>
      <c r="D6895" s="39">
        <v>269750</v>
      </c>
      <c r="F6895" s="474"/>
      <c r="G6895" s="474"/>
      <c r="H6895" s="474"/>
      <c r="I6895" s="73">
        <v>4</v>
      </c>
    </row>
    <row r="6896" spans="1:9" ht="28.5">
      <c r="A6896" s="208">
        <v>45</v>
      </c>
      <c r="B6896" s="209" t="s">
        <v>74</v>
      </c>
      <c r="C6896" s="182">
        <f t="shared" ref="C6896:C6897" si="6454">C6897</f>
        <v>1186300</v>
      </c>
      <c r="D6896" s="32">
        <v>192673</v>
      </c>
      <c r="F6896" s="32">
        <f t="shared" ref="F6896:H6897" si="6455">F6897</f>
        <v>0</v>
      </c>
      <c r="G6896" s="32">
        <f t="shared" si="6455"/>
        <v>0</v>
      </c>
      <c r="H6896" s="32">
        <f t="shared" si="6455"/>
        <v>0</v>
      </c>
      <c r="I6896" s="34">
        <v>2</v>
      </c>
    </row>
    <row r="6897" spans="1:10">
      <c r="A6897" s="210">
        <v>451</v>
      </c>
      <c r="B6897" s="211" t="s">
        <v>75</v>
      </c>
      <c r="C6897" s="30">
        <f t="shared" si="6454"/>
        <v>1186300</v>
      </c>
      <c r="D6897" s="30">
        <v>192673</v>
      </c>
      <c r="F6897" s="30">
        <f t="shared" si="6455"/>
        <v>0</v>
      </c>
      <c r="G6897" s="30">
        <f t="shared" si="6455"/>
        <v>0</v>
      </c>
      <c r="H6897" s="30">
        <f t="shared" si="6455"/>
        <v>0</v>
      </c>
      <c r="I6897" s="34">
        <v>3</v>
      </c>
    </row>
    <row r="6898" spans="1:10">
      <c r="A6898" s="212">
        <v>4511</v>
      </c>
      <c r="B6898" s="216" t="s">
        <v>75</v>
      </c>
      <c r="C6898" s="474">
        <v>1186300</v>
      </c>
      <c r="D6898" s="175">
        <v>192673</v>
      </c>
      <c r="F6898" s="672"/>
      <c r="G6898" s="672"/>
      <c r="H6898" s="672"/>
      <c r="I6898" s="34">
        <v>4</v>
      </c>
    </row>
    <row r="6899" spans="1:10">
      <c r="A6899" s="206">
        <v>52</v>
      </c>
      <c r="B6899" s="207" t="s">
        <v>319</v>
      </c>
      <c r="C6899" s="31">
        <f>C6900</f>
        <v>0</v>
      </c>
      <c r="D6899" s="31">
        <v>0</v>
      </c>
      <c r="F6899" s="31">
        <f>F6900</f>
        <v>0</v>
      </c>
      <c r="G6899" s="31">
        <f>G6900</f>
        <v>0</v>
      </c>
      <c r="H6899" s="31">
        <f>H6900</f>
        <v>0</v>
      </c>
      <c r="I6899" s="34" t="s">
        <v>53</v>
      </c>
    </row>
    <row r="6900" spans="1:10" ht="28.5">
      <c r="A6900" s="208">
        <v>45</v>
      </c>
      <c r="B6900" s="209" t="s">
        <v>74</v>
      </c>
      <c r="C6900" s="182">
        <f>C6901+C6903</f>
        <v>0</v>
      </c>
      <c r="D6900" s="32">
        <v>0</v>
      </c>
      <c r="F6900" s="32">
        <f>F6901+F6903</f>
        <v>0</v>
      </c>
      <c r="G6900" s="32">
        <f>G6901+G6903</f>
        <v>0</v>
      </c>
      <c r="H6900" s="32">
        <f>H6901+H6903</f>
        <v>0</v>
      </c>
      <c r="I6900" s="34">
        <v>2</v>
      </c>
    </row>
    <row r="6901" spans="1:10">
      <c r="A6901" s="210">
        <v>451</v>
      </c>
      <c r="B6901" s="211" t="s">
        <v>75</v>
      </c>
      <c r="C6901" s="30">
        <f>C6902</f>
        <v>0</v>
      </c>
      <c r="D6901" s="30">
        <v>0</v>
      </c>
      <c r="F6901" s="30">
        <f>F6902</f>
        <v>0</v>
      </c>
      <c r="G6901" s="30">
        <f>G6902</f>
        <v>0</v>
      </c>
      <c r="H6901" s="30">
        <f>H6902</f>
        <v>0</v>
      </c>
      <c r="I6901" s="34">
        <v>3</v>
      </c>
    </row>
    <row r="6902" spans="1:10">
      <c r="A6902" s="212">
        <v>4511</v>
      </c>
      <c r="B6902" s="216" t="s">
        <v>75</v>
      </c>
      <c r="C6902" s="39"/>
      <c r="D6902" s="175">
        <v>0</v>
      </c>
      <c r="F6902" s="636"/>
      <c r="G6902" s="636"/>
      <c r="H6902" s="636"/>
      <c r="I6902" s="34">
        <v>4</v>
      </c>
    </row>
    <row r="6903" spans="1:10">
      <c r="A6903" s="210">
        <v>452</v>
      </c>
      <c r="B6903" s="211" t="s">
        <v>89</v>
      </c>
      <c r="C6903" s="71">
        <f>C6904</f>
        <v>0</v>
      </c>
      <c r="D6903" s="673">
        <v>0</v>
      </c>
      <c r="F6903" s="673">
        <f>F6904</f>
        <v>0</v>
      </c>
      <c r="G6903" s="673">
        <f>G6904</f>
        <v>0</v>
      </c>
      <c r="H6903" s="673">
        <f>H6904</f>
        <v>0</v>
      </c>
      <c r="I6903" s="73">
        <v>3</v>
      </c>
      <c r="J6903" s="194"/>
    </row>
    <row r="6904" spans="1:10">
      <c r="A6904" s="212">
        <v>4521</v>
      </c>
      <c r="B6904" s="216" t="s">
        <v>89</v>
      </c>
      <c r="C6904" s="146">
        <v>0</v>
      </c>
      <c r="D6904" s="175">
        <v>0</v>
      </c>
      <c r="F6904" s="674"/>
      <c r="G6904" s="674"/>
      <c r="H6904" s="674"/>
      <c r="I6904" s="470">
        <v>4</v>
      </c>
      <c r="J6904" s="194"/>
    </row>
    <row r="6905" spans="1:10">
      <c r="A6905" s="206">
        <v>31</v>
      </c>
      <c r="B6905" s="207" t="s">
        <v>63</v>
      </c>
      <c r="C6905" s="74">
        <f>SUM(C6906+C6916)</f>
        <v>0</v>
      </c>
      <c r="D6905" s="675">
        <v>0</v>
      </c>
      <c r="F6905" s="675">
        <f>SUM(F6906+F6916)</f>
        <v>0</v>
      </c>
      <c r="G6905" s="675">
        <f>SUM(G6906+G6916)</f>
        <v>0</v>
      </c>
      <c r="H6905" s="675">
        <f>SUM(H6906+H6916)</f>
        <v>0</v>
      </c>
      <c r="I6905" s="470" t="s">
        <v>64</v>
      </c>
      <c r="J6905" s="194"/>
    </row>
    <row r="6906" spans="1:10" ht="28.5">
      <c r="A6906" s="208">
        <v>42</v>
      </c>
      <c r="B6906" s="209" t="s">
        <v>30</v>
      </c>
      <c r="C6906" s="67">
        <f>SUM(C6907+C6909)</f>
        <v>0</v>
      </c>
      <c r="D6906" s="676">
        <v>0</v>
      </c>
      <c r="F6906" s="676">
        <f>SUM(F6907+F6909)</f>
        <v>0</v>
      </c>
      <c r="G6906" s="676">
        <f>SUM(G6907+G6909)</f>
        <v>0</v>
      </c>
      <c r="H6906" s="676">
        <f>SUM(H6907+H6909)</f>
        <v>0</v>
      </c>
      <c r="I6906" s="470">
        <v>2</v>
      </c>
      <c r="J6906" s="194"/>
    </row>
    <row r="6907" spans="1:10">
      <c r="A6907" s="210">
        <v>421</v>
      </c>
      <c r="B6907" s="211" t="s">
        <v>96</v>
      </c>
      <c r="C6907" s="72">
        <f>SUM(C6908)</f>
        <v>0</v>
      </c>
      <c r="D6907" s="72">
        <v>0</v>
      </c>
      <c r="F6907" s="72">
        <f>SUM(F6908)</f>
        <v>0</v>
      </c>
      <c r="G6907" s="72">
        <f>SUM(G6908)</f>
        <v>0</v>
      </c>
      <c r="H6907" s="72">
        <f>SUM(H6908)</f>
        <v>0</v>
      </c>
      <c r="I6907" s="470">
        <v>3</v>
      </c>
      <c r="J6907" s="194"/>
    </row>
    <row r="6908" spans="1:10">
      <c r="A6908" s="212">
        <v>4212</v>
      </c>
      <c r="B6908" s="216" t="s">
        <v>97</v>
      </c>
      <c r="C6908" s="146">
        <v>0</v>
      </c>
      <c r="D6908" s="175">
        <v>0</v>
      </c>
      <c r="F6908" s="674"/>
      <c r="G6908" s="674"/>
      <c r="H6908" s="674"/>
      <c r="I6908" s="470">
        <v>4</v>
      </c>
      <c r="J6908" s="194"/>
    </row>
    <row r="6909" spans="1:10">
      <c r="A6909" s="210">
        <v>422</v>
      </c>
      <c r="B6909" s="211" t="s">
        <v>57</v>
      </c>
      <c r="C6909" s="72">
        <f>SUM(C6910:C6915)</f>
        <v>0</v>
      </c>
      <c r="D6909" s="72">
        <v>0</v>
      </c>
      <c r="F6909" s="72">
        <f>SUM(F6910:F6915)</f>
        <v>0</v>
      </c>
      <c r="G6909" s="72">
        <f>SUM(G6910:G6915)</f>
        <v>0</v>
      </c>
      <c r="H6909" s="72">
        <f>SUM(H6910:H6915)</f>
        <v>0</v>
      </c>
      <c r="I6909" s="470">
        <v>3</v>
      </c>
      <c r="J6909" s="194"/>
    </row>
    <row r="6910" spans="1:10">
      <c r="A6910" s="212">
        <v>4221</v>
      </c>
      <c r="B6910" s="216" t="s">
        <v>65</v>
      </c>
      <c r="C6910" s="146">
        <v>0</v>
      </c>
      <c r="D6910" s="175">
        <v>0</v>
      </c>
      <c r="F6910" s="674"/>
      <c r="G6910" s="674"/>
      <c r="H6910" s="674"/>
      <c r="I6910" s="470">
        <v>4</v>
      </c>
      <c r="J6910" s="194"/>
    </row>
    <row r="6911" spans="1:10">
      <c r="A6911" s="212">
        <v>4222</v>
      </c>
      <c r="B6911" s="216" t="s">
        <v>73</v>
      </c>
      <c r="C6911" s="146">
        <v>0</v>
      </c>
      <c r="D6911" s="175">
        <v>0</v>
      </c>
      <c r="F6911" s="674"/>
      <c r="G6911" s="674"/>
      <c r="H6911" s="674"/>
      <c r="I6911" s="470">
        <v>4</v>
      </c>
      <c r="J6911" s="194"/>
    </row>
    <row r="6912" spans="1:10">
      <c r="A6912" s="212">
        <v>4223</v>
      </c>
      <c r="B6912" s="216" t="s">
        <v>86</v>
      </c>
      <c r="C6912" s="146">
        <v>0</v>
      </c>
      <c r="D6912" s="175">
        <v>0</v>
      </c>
      <c r="F6912" s="674"/>
      <c r="G6912" s="674"/>
      <c r="H6912" s="674"/>
      <c r="I6912" s="73">
        <v>4</v>
      </c>
      <c r="J6912" s="194"/>
    </row>
    <row r="6913" spans="1:10">
      <c r="A6913" s="212">
        <v>4224</v>
      </c>
      <c r="B6913" s="216" t="s">
        <v>58</v>
      </c>
      <c r="C6913" s="146">
        <v>0</v>
      </c>
      <c r="D6913" s="175">
        <v>0</v>
      </c>
      <c r="F6913" s="674"/>
      <c r="G6913" s="674"/>
      <c r="H6913" s="674"/>
      <c r="I6913" s="73">
        <v>4</v>
      </c>
      <c r="J6913" s="194"/>
    </row>
    <row r="6914" spans="1:10">
      <c r="A6914" s="212">
        <v>4225</v>
      </c>
      <c r="B6914" s="216" t="s">
        <v>87</v>
      </c>
      <c r="C6914" s="146">
        <v>0</v>
      </c>
      <c r="D6914" s="175">
        <v>0</v>
      </c>
      <c r="F6914" s="674"/>
      <c r="G6914" s="674"/>
      <c r="H6914" s="674"/>
      <c r="I6914" s="470">
        <v>4</v>
      </c>
      <c r="J6914" s="194"/>
    </row>
    <row r="6915" spans="1:10">
      <c r="A6915" s="212">
        <v>4227</v>
      </c>
      <c r="B6915" s="216" t="s">
        <v>88</v>
      </c>
      <c r="C6915" s="146">
        <v>0</v>
      </c>
      <c r="D6915" s="175">
        <v>0</v>
      </c>
      <c r="F6915" s="674"/>
      <c r="G6915" s="674"/>
      <c r="H6915" s="674"/>
      <c r="I6915" s="73">
        <v>4</v>
      </c>
      <c r="J6915" s="194"/>
    </row>
    <row r="6916" spans="1:10" ht="28.5">
      <c r="A6916" s="208">
        <v>45</v>
      </c>
      <c r="B6916" s="209" t="s">
        <v>74</v>
      </c>
      <c r="C6916" s="184">
        <f t="shared" ref="C6916:C6917" si="6456">SUM(C6917)</f>
        <v>0</v>
      </c>
      <c r="D6916" s="677">
        <v>0</v>
      </c>
      <c r="F6916" s="677">
        <f t="shared" ref="F6916:H6917" si="6457">SUM(F6917)</f>
        <v>0</v>
      </c>
      <c r="G6916" s="677">
        <f t="shared" si="6457"/>
        <v>0</v>
      </c>
      <c r="H6916" s="677">
        <f t="shared" si="6457"/>
        <v>0</v>
      </c>
      <c r="I6916" s="73">
        <v>2</v>
      </c>
      <c r="J6916" s="194"/>
    </row>
    <row r="6917" spans="1:10">
      <c r="A6917" s="210">
        <v>451</v>
      </c>
      <c r="B6917" s="211" t="s">
        <v>75</v>
      </c>
      <c r="C6917" s="72">
        <f t="shared" si="6456"/>
        <v>0</v>
      </c>
      <c r="D6917" s="72">
        <v>0</v>
      </c>
      <c r="F6917" s="72">
        <f t="shared" si="6457"/>
        <v>0</v>
      </c>
      <c r="G6917" s="72">
        <f t="shared" si="6457"/>
        <v>0</v>
      </c>
      <c r="H6917" s="72">
        <f t="shared" si="6457"/>
        <v>0</v>
      </c>
      <c r="I6917" s="470">
        <v>3</v>
      </c>
      <c r="J6917" s="194"/>
    </row>
    <row r="6918" spans="1:10">
      <c r="A6918" s="212">
        <v>4511</v>
      </c>
      <c r="B6918" s="216" t="s">
        <v>75</v>
      </c>
      <c r="C6918" s="146">
        <v>0</v>
      </c>
      <c r="D6918" s="175">
        <v>0</v>
      </c>
      <c r="F6918" s="674"/>
      <c r="G6918" s="674"/>
      <c r="H6918" s="674"/>
      <c r="I6918" s="470">
        <v>4</v>
      </c>
      <c r="J6918" s="194"/>
    </row>
    <row r="6919" spans="1:10">
      <c r="A6919" s="206">
        <v>61</v>
      </c>
      <c r="B6919" s="207" t="s">
        <v>80</v>
      </c>
      <c r="C6919" s="41">
        <f>C6920</f>
        <v>0</v>
      </c>
      <c r="D6919" s="41">
        <v>0</v>
      </c>
      <c r="F6919" s="41">
        <f>F6920</f>
        <v>0</v>
      </c>
      <c r="G6919" s="41">
        <f>G6920</f>
        <v>0</v>
      </c>
      <c r="H6919" s="41">
        <f>H6920</f>
        <v>0</v>
      </c>
      <c r="I6919" s="73" t="s">
        <v>81</v>
      </c>
      <c r="J6919" s="194"/>
    </row>
    <row r="6920" spans="1:10" ht="28.5">
      <c r="A6920" s="208">
        <v>42</v>
      </c>
      <c r="B6920" s="209" t="s">
        <v>30</v>
      </c>
      <c r="C6920" s="77">
        <f t="shared" ref="C6920:C6921" si="6458">SUM(C6921)</f>
        <v>0</v>
      </c>
      <c r="D6920" s="665">
        <v>0</v>
      </c>
      <c r="F6920" s="665">
        <f t="shared" ref="F6920:H6921" si="6459">SUM(F6921)</f>
        <v>0</v>
      </c>
      <c r="G6920" s="665">
        <f t="shared" si="6459"/>
        <v>0</v>
      </c>
      <c r="H6920" s="665">
        <f t="shared" si="6459"/>
        <v>0</v>
      </c>
      <c r="I6920" s="73">
        <v>2</v>
      </c>
      <c r="J6920" s="194"/>
    </row>
    <row r="6921" spans="1:10">
      <c r="A6921" s="210">
        <v>422</v>
      </c>
      <c r="B6921" s="211" t="s">
        <v>57</v>
      </c>
      <c r="C6921" s="42">
        <f t="shared" si="6458"/>
        <v>0</v>
      </c>
      <c r="D6921" s="42">
        <v>0</v>
      </c>
      <c r="F6921" s="42">
        <f t="shared" si="6459"/>
        <v>0</v>
      </c>
      <c r="G6921" s="42">
        <f t="shared" si="6459"/>
        <v>0</v>
      </c>
      <c r="H6921" s="42">
        <f t="shared" si="6459"/>
        <v>0</v>
      </c>
      <c r="I6921" s="73">
        <v>3</v>
      </c>
      <c r="J6921" s="194"/>
    </row>
    <row r="6922" spans="1:10">
      <c r="A6922" s="212">
        <v>4224</v>
      </c>
      <c r="B6922" s="216" t="s">
        <v>58</v>
      </c>
      <c r="C6922" s="144">
        <v>0</v>
      </c>
      <c r="D6922" s="175">
        <v>0</v>
      </c>
      <c r="F6922" s="75"/>
      <c r="G6922" s="75"/>
      <c r="H6922" s="75"/>
      <c r="I6922" s="73">
        <v>4</v>
      </c>
      <c r="J6922" s="194"/>
    </row>
    <row r="6923" spans="1:10" ht="28.5">
      <c r="A6923" s="203" t="s">
        <v>329</v>
      </c>
      <c r="B6923" s="204" t="s">
        <v>176</v>
      </c>
      <c r="C6923" s="205">
        <f t="shared" ref="C6923" si="6460">SUM(C6924+C6944)</f>
        <v>0</v>
      </c>
      <c r="D6923" s="205">
        <v>0</v>
      </c>
      <c r="F6923" s="205">
        <f t="shared" ref="F6923:G6923" si="6461">SUM(F6924+F6944)</f>
        <v>0</v>
      </c>
      <c r="G6923" s="205">
        <f t="shared" si="6461"/>
        <v>0</v>
      </c>
      <c r="H6923" s="205">
        <f t="shared" ref="H6923" si="6462">SUM(H6924+H6944)</f>
        <v>0</v>
      </c>
      <c r="I6923" s="34" t="s">
        <v>8</v>
      </c>
    </row>
    <row r="6924" spans="1:10">
      <c r="A6924" s="206">
        <v>12</v>
      </c>
      <c r="B6924" s="207" t="s">
        <v>61</v>
      </c>
      <c r="C6924" s="31">
        <f t="shared" ref="C6924" si="6463">SUM(C6925+C6930+C6939)</f>
        <v>0</v>
      </c>
      <c r="D6924" s="31">
        <v>0</v>
      </c>
      <c r="F6924" s="31">
        <f t="shared" ref="F6924:G6924" si="6464">SUM(F6925+F6930+F6939)</f>
        <v>0</v>
      </c>
      <c r="G6924" s="31">
        <f t="shared" si="6464"/>
        <v>0</v>
      </c>
      <c r="H6924" s="31">
        <f t="shared" ref="H6924" si="6465">SUM(H6925+H6930+H6939)</f>
        <v>0</v>
      </c>
      <c r="I6924" s="34" t="s">
        <v>62</v>
      </c>
    </row>
    <row r="6925" spans="1:10">
      <c r="A6925" s="208">
        <v>31</v>
      </c>
      <c r="B6925" s="209" t="s">
        <v>44</v>
      </c>
      <c r="C6925" s="182">
        <f t="shared" ref="C6925" si="6466">SUM(C6926+C6928)</f>
        <v>0</v>
      </c>
      <c r="D6925" s="32">
        <v>0</v>
      </c>
      <c r="F6925" s="32">
        <f t="shared" ref="F6925:G6925" si="6467">SUM(F6926+F6928)</f>
        <v>0</v>
      </c>
      <c r="G6925" s="32">
        <f t="shared" si="6467"/>
        <v>0</v>
      </c>
      <c r="H6925" s="32">
        <f t="shared" ref="H6925" si="6468">SUM(H6926+H6928)</f>
        <v>0</v>
      </c>
      <c r="I6925" s="34">
        <v>2</v>
      </c>
    </row>
    <row r="6926" spans="1:10">
      <c r="A6926" s="210">
        <v>311</v>
      </c>
      <c r="B6926" s="211" t="s">
        <v>45</v>
      </c>
      <c r="C6926" s="30">
        <f t="shared" ref="C6926" si="6469">SUM(C6927)</f>
        <v>0</v>
      </c>
      <c r="D6926" s="30">
        <v>0</v>
      </c>
      <c r="F6926" s="30">
        <f t="shared" ref="F6926:H6926" si="6470">SUM(F6927)</f>
        <v>0</v>
      </c>
      <c r="G6926" s="30">
        <f t="shared" si="6470"/>
        <v>0</v>
      </c>
      <c r="H6926" s="30">
        <f t="shared" si="6470"/>
        <v>0</v>
      </c>
      <c r="I6926" s="34">
        <v>3</v>
      </c>
    </row>
    <row r="6927" spans="1:10">
      <c r="A6927" s="212">
        <v>3111</v>
      </c>
      <c r="B6927" s="216" t="s">
        <v>46</v>
      </c>
      <c r="C6927" s="29"/>
      <c r="D6927" s="175">
        <v>0</v>
      </c>
      <c r="F6927" s="175"/>
      <c r="G6927" s="175"/>
      <c r="H6927" s="175"/>
      <c r="I6927" s="34">
        <v>4</v>
      </c>
    </row>
    <row r="6928" spans="1:10">
      <c r="A6928" s="210">
        <v>313</v>
      </c>
      <c r="B6928" s="211" t="s">
        <v>48</v>
      </c>
      <c r="C6928" s="30">
        <f t="shared" ref="C6928" si="6471">SUM(C6929)</f>
        <v>0</v>
      </c>
      <c r="D6928" s="30">
        <v>0</v>
      </c>
      <c r="F6928" s="30">
        <f t="shared" ref="F6928:H6928" si="6472">SUM(F6929)</f>
        <v>0</v>
      </c>
      <c r="G6928" s="30">
        <f t="shared" si="6472"/>
        <v>0</v>
      </c>
      <c r="H6928" s="30">
        <f t="shared" si="6472"/>
        <v>0</v>
      </c>
      <c r="I6928" s="34">
        <v>3</v>
      </c>
    </row>
    <row r="6929" spans="1:9">
      <c r="A6929" s="212">
        <v>3132</v>
      </c>
      <c r="B6929" s="216" t="s">
        <v>49</v>
      </c>
      <c r="C6929" s="29"/>
      <c r="D6929" s="175">
        <v>0</v>
      </c>
      <c r="F6929" s="175"/>
      <c r="G6929" s="175"/>
      <c r="H6929" s="175"/>
      <c r="I6929" s="34">
        <v>4</v>
      </c>
    </row>
    <row r="6930" spans="1:9">
      <c r="A6930" s="208">
        <v>32</v>
      </c>
      <c r="B6930" s="209" t="s">
        <v>16</v>
      </c>
      <c r="C6930" s="182">
        <f t="shared" ref="C6930" si="6473">SUM(C6931+C6933+C6937)</f>
        <v>0</v>
      </c>
      <c r="D6930" s="32">
        <v>0</v>
      </c>
      <c r="F6930" s="32">
        <f t="shared" ref="F6930:G6930" si="6474">SUM(F6931+F6933+F6937)</f>
        <v>0</v>
      </c>
      <c r="G6930" s="32">
        <f t="shared" si="6474"/>
        <v>0</v>
      </c>
      <c r="H6930" s="32">
        <f t="shared" ref="H6930" si="6475">SUM(H6931+H6933+H6937)</f>
        <v>0</v>
      </c>
      <c r="I6930" s="34">
        <v>2</v>
      </c>
    </row>
    <row r="6931" spans="1:9">
      <c r="A6931" s="210">
        <v>322</v>
      </c>
      <c r="B6931" s="211" t="s">
        <v>42</v>
      </c>
      <c r="C6931" s="30">
        <f t="shared" ref="C6931" si="6476">SUM(C6932)</f>
        <v>0</v>
      </c>
      <c r="D6931" s="30">
        <v>0</v>
      </c>
      <c r="F6931" s="30">
        <f t="shared" ref="F6931:H6931" si="6477">SUM(F6932)</f>
        <v>0</v>
      </c>
      <c r="G6931" s="30">
        <f t="shared" si="6477"/>
        <v>0</v>
      </c>
      <c r="H6931" s="30">
        <f t="shared" si="6477"/>
        <v>0</v>
      </c>
      <c r="I6931" s="34">
        <v>3</v>
      </c>
    </row>
    <row r="6932" spans="1:9">
      <c r="A6932" s="212">
        <v>3225</v>
      </c>
      <c r="B6932" s="216" t="s">
        <v>92</v>
      </c>
      <c r="C6932" s="29"/>
      <c r="D6932" s="175">
        <v>0</v>
      </c>
      <c r="F6932" s="175"/>
      <c r="G6932" s="175"/>
      <c r="H6932" s="175"/>
      <c r="I6932" s="34">
        <v>4</v>
      </c>
    </row>
    <row r="6933" spans="1:9">
      <c r="A6933" s="210">
        <v>323</v>
      </c>
      <c r="B6933" s="211" t="s">
        <v>17</v>
      </c>
      <c r="C6933" s="30">
        <f t="shared" ref="C6933" si="6478">SUM(C6934:C6936)</f>
        <v>0</v>
      </c>
      <c r="D6933" s="30">
        <v>0</v>
      </c>
      <c r="F6933" s="30">
        <f t="shared" ref="F6933:G6933" si="6479">SUM(F6934:F6936)</f>
        <v>0</v>
      </c>
      <c r="G6933" s="30">
        <f t="shared" si="6479"/>
        <v>0</v>
      </c>
      <c r="H6933" s="30">
        <f t="shared" ref="H6933" si="6480">SUM(H6934:H6936)</f>
        <v>0</v>
      </c>
      <c r="I6933" s="34">
        <v>3</v>
      </c>
    </row>
    <row r="6934" spans="1:9">
      <c r="A6934" s="212">
        <v>3233</v>
      </c>
      <c r="B6934" s="216" t="s">
        <v>19</v>
      </c>
      <c r="C6934" s="29"/>
      <c r="D6934" s="175">
        <v>0</v>
      </c>
      <c r="F6934" s="175"/>
      <c r="G6934" s="175"/>
      <c r="H6934" s="175"/>
      <c r="I6934" s="34">
        <v>4</v>
      </c>
    </row>
    <row r="6935" spans="1:9">
      <c r="A6935" s="212">
        <v>3237</v>
      </c>
      <c r="B6935" s="216" t="s">
        <v>20</v>
      </c>
      <c r="C6935" s="29"/>
      <c r="D6935" s="175">
        <v>0</v>
      </c>
      <c r="F6935" s="175"/>
      <c r="G6935" s="175"/>
      <c r="H6935" s="175"/>
      <c r="I6935" s="34">
        <v>4</v>
      </c>
    </row>
    <row r="6936" spans="1:9">
      <c r="A6936" s="212">
        <v>3239</v>
      </c>
      <c r="B6936" s="216" t="s">
        <v>21</v>
      </c>
      <c r="C6936" s="29"/>
      <c r="D6936" s="175">
        <v>0</v>
      </c>
      <c r="F6936" s="175"/>
      <c r="G6936" s="175"/>
      <c r="H6936" s="175"/>
      <c r="I6936" s="34">
        <v>4</v>
      </c>
    </row>
    <row r="6937" spans="1:9">
      <c r="A6937" s="210">
        <v>329</v>
      </c>
      <c r="B6937" s="211" t="s">
        <v>23</v>
      </c>
      <c r="C6937" s="30">
        <f t="shared" ref="C6937" si="6481">SUM(C6938)</f>
        <v>0</v>
      </c>
      <c r="D6937" s="30">
        <v>0</v>
      </c>
      <c r="F6937" s="30">
        <f t="shared" ref="F6937:H6937" si="6482">SUM(F6938)</f>
        <v>0</v>
      </c>
      <c r="G6937" s="30">
        <f t="shared" si="6482"/>
        <v>0</v>
      </c>
      <c r="H6937" s="30">
        <f t="shared" si="6482"/>
        <v>0</v>
      </c>
      <c r="I6937" s="34">
        <v>3</v>
      </c>
    </row>
    <row r="6938" spans="1:9">
      <c r="A6938" s="212">
        <v>3293</v>
      </c>
      <c r="B6938" s="216" t="s">
        <v>29</v>
      </c>
      <c r="C6938" s="29"/>
      <c r="D6938" s="175">
        <v>0</v>
      </c>
      <c r="F6938" s="175"/>
      <c r="G6938" s="175"/>
      <c r="H6938" s="175"/>
      <c r="I6938" s="34">
        <v>4</v>
      </c>
    </row>
    <row r="6939" spans="1:9" ht="28.5">
      <c r="A6939" s="208">
        <v>42</v>
      </c>
      <c r="B6939" s="209" t="s">
        <v>30</v>
      </c>
      <c r="C6939" s="182">
        <f t="shared" ref="C6939" si="6483">SUM(C6940)</f>
        <v>0</v>
      </c>
      <c r="D6939" s="32">
        <v>0</v>
      </c>
      <c r="F6939" s="32">
        <f t="shared" ref="F6939:H6939" si="6484">SUM(F6940)</f>
        <v>0</v>
      </c>
      <c r="G6939" s="32">
        <f t="shared" si="6484"/>
        <v>0</v>
      </c>
      <c r="H6939" s="32">
        <f t="shared" si="6484"/>
        <v>0</v>
      </c>
      <c r="I6939" s="34">
        <v>2</v>
      </c>
    </row>
    <row r="6940" spans="1:9">
      <c r="A6940" s="210">
        <v>422</v>
      </c>
      <c r="B6940" s="211" t="s">
        <v>57</v>
      </c>
      <c r="C6940" s="30">
        <f t="shared" ref="C6940" si="6485">SUM(C6941:C6943)</f>
        <v>0</v>
      </c>
      <c r="D6940" s="30">
        <v>0</v>
      </c>
      <c r="F6940" s="30">
        <f t="shared" ref="F6940:G6940" si="6486">SUM(F6941:F6943)</f>
        <v>0</v>
      </c>
      <c r="G6940" s="30">
        <f t="shared" si="6486"/>
        <v>0</v>
      </c>
      <c r="H6940" s="30">
        <f t="shared" ref="H6940" si="6487">SUM(H6941:H6943)</f>
        <v>0</v>
      </c>
      <c r="I6940" s="34">
        <v>3</v>
      </c>
    </row>
    <row r="6941" spans="1:9">
      <c r="A6941" s="212">
        <v>4221</v>
      </c>
      <c r="B6941" s="216" t="s">
        <v>65</v>
      </c>
      <c r="C6941" s="29"/>
      <c r="D6941" s="175">
        <v>0</v>
      </c>
      <c r="F6941" s="175"/>
      <c r="G6941" s="175"/>
      <c r="H6941" s="175"/>
      <c r="I6941" s="34">
        <v>4</v>
      </c>
    </row>
    <row r="6942" spans="1:9">
      <c r="A6942" s="212">
        <v>4223</v>
      </c>
      <c r="B6942" s="216" t="s">
        <v>86</v>
      </c>
      <c r="C6942" s="29"/>
      <c r="D6942" s="175">
        <v>0</v>
      </c>
      <c r="F6942" s="175"/>
      <c r="G6942" s="175"/>
      <c r="H6942" s="175"/>
      <c r="I6942" s="34">
        <v>4</v>
      </c>
    </row>
    <row r="6943" spans="1:9">
      <c r="A6943" s="212">
        <v>4224</v>
      </c>
      <c r="B6943" s="216" t="s">
        <v>58</v>
      </c>
      <c r="C6943" s="29"/>
      <c r="D6943" s="175">
        <v>0</v>
      </c>
      <c r="F6943" s="175"/>
      <c r="G6943" s="175"/>
      <c r="H6943" s="175"/>
      <c r="I6943" s="34">
        <v>4</v>
      </c>
    </row>
    <row r="6944" spans="1:9">
      <c r="A6944" s="206">
        <v>563</v>
      </c>
      <c r="B6944" s="207" t="s">
        <v>326</v>
      </c>
      <c r="C6944" s="31">
        <f t="shared" ref="C6944" si="6488">SUM(C6945+C6950+C6959)</f>
        <v>0</v>
      </c>
      <c r="D6944" s="31">
        <v>0</v>
      </c>
      <c r="F6944" s="31">
        <f t="shared" ref="F6944:G6944" si="6489">SUM(F6945+F6950+F6959)</f>
        <v>0</v>
      </c>
      <c r="G6944" s="31">
        <f t="shared" si="6489"/>
        <v>0</v>
      </c>
      <c r="H6944" s="31">
        <f t="shared" ref="H6944" si="6490">SUM(H6945+H6950+H6959)</f>
        <v>0</v>
      </c>
      <c r="I6944" s="34" t="s">
        <v>104</v>
      </c>
    </row>
    <row r="6945" spans="1:9">
      <c r="A6945" s="208">
        <v>31</v>
      </c>
      <c r="B6945" s="209" t="s">
        <v>44</v>
      </c>
      <c r="C6945" s="182">
        <f t="shared" ref="C6945" si="6491">SUM(C6946+C6948)</f>
        <v>0</v>
      </c>
      <c r="D6945" s="32">
        <v>0</v>
      </c>
      <c r="F6945" s="32">
        <f t="shared" ref="F6945:G6945" si="6492">SUM(F6946+F6948)</f>
        <v>0</v>
      </c>
      <c r="G6945" s="32">
        <f t="shared" si="6492"/>
        <v>0</v>
      </c>
      <c r="H6945" s="32">
        <f t="shared" ref="H6945" si="6493">SUM(H6946+H6948)</f>
        <v>0</v>
      </c>
      <c r="I6945" s="34">
        <v>2</v>
      </c>
    </row>
    <row r="6946" spans="1:9">
      <c r="A6946" s="210">
        <v>311</v>
      </c>
      <c r="B6946" s="211" t="s">
        <v>45</v>
      </c>
      <c r="C6946" s="30">
        <f t="shared" ref="C6946" si="6494">SUM(C6947)</f>
        <v>0</v>
      </c>
      <c r="D6946" s="30">
        <v>0</v>
      </c>
      <c r="F6946" s="30">
        <f t="shared" ref="F6946:H6946" si="6495">SUM(F6947)</f>
        <v>0</v>
      </c>
      <c r="G6946" s="30">
        <f t="shared" si="6495"/>
        <v>0</v>
      </c>
      <c r="H6946" s="30">
        <f t="shared" si="6495"/>
        <v>0</v>
      </c>
      <c r="I6946" s="34">
        <v>3</v>
      </c>
    </row>
    <row r="6947" spans="1:9">
      <c r="A6947" s="212">
        <v>3111</v>
      </c>
      <c r="B6947" s="216" t="s">
        <v>46</v>
      </c>
      <c r="C6947" s="29"/>
      <c r="D6947" s="175">
        <v>0</v>
      </c>
      <c r="F6947" s="175"/>
      <c r="G6947" s="175"/>
      <c r="H6947" s="175"/>
      <c r="I6947" s="34">
        <v>4</v>
      </c>
    </row>
    <row r="6948" spans="1:9">
      <c r="A6948" s="210">
        <v>313</v>
      </c>
      <c r="B6948" s="211" t="s">
        <v>48</v>
      </c>
      <c r="C6948" s="30">
        <f t="shared" ref="C6948" si="6496">SUM(C6949)</f>
        <v>0</v>
      </c>
      <c r="D6948" s="30">
        <v>0</v>
      </c>
      <c r="F6948" s="30">
        <f t="shared" ref="F6948:H6948" si="6497">SUM(F6949)</f>
        <v>0</v>
      </c>
      <c r="G6948" s="30">
        <f t="shared" si="6497"/>
        <v>0</v>
      </c>
      <c r="H6948" s="30">
        <f t="shared" si="6497"/>
        <v>0</v>
      </c>
      <c r="I6948" s="34">
        <v>3</v>
      </c>
    </row>
    <row r="6949" spans="1:9">
      <c r="A6949" s="212">
        <v>3132</v>
      </c>
      <c r="B6949" s="216" t="s">
        <v>49</v>
      </c>
      <c r="C6949" s="29"/>
      <c r="D6949" s="175">
        <v>0</v>
      </c>
      <c r="F6949" s="175"/>
      <c r="G6949" s="175"/>
      <c r="H6949" s="175"/>
      <c r="I6949" s="34">
        <v>4</v>
      </c>
    </row>
    <row r="6950" spans="1:9">
      <c r="A6950" s="208">
        <v>32</v>
      </c>
      <c r="B6950" s="209" t="s">
        <v>16</v>
      </c>
      <c r="C6950" s="182">
        <f t="shared" ref="C6950" si="6498">SUM(C6951+C6953+C6957)</f>
        <v>0</v>
      </c>
      <c r="D6950" s="32">
        <v>0</v>
      </c>
      <c r="F6950" s="32">
        <f t="shared" ref="F6950:G6950" si="6499">SUM(F6951+F6953+F6957)</f>
        <v>0</v>
      </c>
      <c r="G6950" s="32">
        <f t="shared" si="6499"/>
        <v>0</v>
      </c>
      <c r="H6950" s="32">
        <f t="shared" ref="H6950" si="6500">SUM(H6951+H6953+H6957)</f>
        <v>0</v>
      </c>
      <c r="I6950" s="34">
        <v>2</v>
      </c>
    </row>
    <row r="6951" spans="1:9">
      <c r="A6951" s="210">
        <v>322</v>
      </c>
      <c r="B6951" s="211" t="s">
        <v>42</v>
      </c>
      <c r="C6951" s="30">
        <f t="shared" ref="C6951" si="6501">SUM(C6952)</f>
        <v>0</v>
      </c>
      <c r="D6951" s="30">
        <v>0</v>
      </c>
      <c r="F6951" s="30">
        <f t="shared" ref="F6951:H6951" si="6502">SUM(F6952)</f>
        <v>0</v>
      </c>
      <c r="G6951" s="30">
        <f t="shared" si="6502"/>
        <v>0</v>
      </c>
      <c r="H6951" s="30">
        <f t="shared" si="6502"/>
        <v>0</v>
      </c>
      <c r="I6951" s="34">
        <v>3</v>
      </c>
    </row>
    <row r="6952" spans="1:9">
      <c r="A6952" s="212">
        <v>3225</v>
      </c>
      <c r="B6952" s="216" t="s">
        <v>92</v>
      </c>
      <c r="C6952" s="29"/>
      <c r="D6952" s="175">
        <v>0</v>
      </c>
      <c r="F6952" s="175"/>
      <c r="G6952" s="175"/>
      <c r="H6952" s="175"/>
      <c r="I6952" s="34">
        <v>4</v>
      </c>
    </row>
    <row r="6953" spans="1:9">
      <c r="A6953" s="210">
        <v>323</v>
      </c>
      <c r="B6953" s="211" t="s">
        <v>17</v>
      </c>
      <c r="C6953" s="30">
        <f t="shared" ref="C6953" si="6503">SUM(C6954:C6956)</f>
        <v>0</v>
      </c>
      <c r="D6953" s="30">
        <v>0</v>
      </c>
      <c r="F6953" s="30">
        <f t="shared" ref="F6953:G6953" si="6504">SUM(F6954:F6956)</f>
        <v>0</v>
      </c>
      <c r="G6953" s="30">
        <f t="shared" si="6504"/>
        <v>0</v>
      </c>
      <c r="H6953" s="30">
        <f t="shared" ref="H6953" si="6505">SUM(H6954:H6956)</f>
        <v>0</v>
      </c>
      <c r="I6953" s="34">
        <v>3</v>
      </c>
    </row>
    <row r="6954" spans="1:9">
      <c r="A6954" s="212">
        <v>3233</v>
      </c>
      <c r="B6954" s="216" t="s">
        <v>19</v>
      </c>
      <c r="C6954" s="29"/>
      <c r="D6954" s="175">
        <v>0</v>
      </c>
      <c r="F6954" s="175"/>
      <c r="G6954" s="175"/>
      <c r="H6954" s="175"/>
      <c r="I6954" s="34">
        <v>4</v>
      </c>
    </row>
    <row r="6955" spans="1:9">
      <c r="A6955" s="212">
        <v>3237</v>
      </c>
      <c r="B6955" s="216" t="s">
        <v>20</v>
      </c>
      <c r="C6955" s="29"/>
      <c r="D6955" s="175">
        <v>0</v>
      </c>
      <c r="F6955" s="175"/>
      <c r="G6955" s="175"/>
      <c r="H6955" s="175"/>
      <c r="I6955" s="34">
        <v>4</v>
      </c>
    </row>
    <row r="6956" spans="1:9">
      <c r="A6956" s="212">
        <v>3239</v>
      </c>
      <c r="B6956" s="216" t="s">
        <v>21</v>
      </c>
      <c r="C6956" s="29"/>
      <c r="D6956" s="175">
        <v>0</v>
      </c>
      <c r="F6956" s="175"/>
      <c r="G6956" s="175"/>
      <c r="H6956" s="175"/>
      <c r="I6956" s="34">
        <v>4</v>
      </c>
    </row>
    <row r="6957" spans="1:9">
      <c r="A6957" s="210">
        <v>329</v>
      </c>
      <c r="B6957" s="211" t="s">
        <v>23</v>
      </c>
      <c r="C6957" s="30">
        <f t="shared" ref="C6957" si="6506">SUM(C6958)</f>
        <v>0</v>
      </c>
      <c r="D6957" s="30">
        <v>0</v>
      </c>
      <c r="F6957" s="30">
        <f t="shared" ref="F6957:H6957" si="6507">SUM(F6958)</f>
        <v>0</v>
      </c>
      <c r="G6957" s="30">
        <f t="shared" si="6507"/>
        <v>0</v>
      </c>
      <c r="H6957" s="30">
        <f t="shared" si="6507"/>
        <v>0</v>
      </c>
      <c r="I6957" s="34">
        <v>3</v>
      </c>
    </row>
    <row r="6958" spans="1:9">
      <c r="A6958" s="212">
        <v>3293</v>
      </c>
      <c r="B6958" s="216" t="s">
        <v>29</v>
      </c>
      <c r="C6958" s="29"/>
      <c r="D6958" s="175">
        <v>0</v>
      </c>
      <c r="F6958" s="175"/>
      <c r="G6958" s="175"/>
      <c r="H6958" s="175"/>
      <c r="I6958" s="34">
        <v>4</v>
      </c>
    </row>
    <row r="6959" spans="1:9" ht="28.5">
      <c r="A6959" s="208">
        <v>42</v>
      </c>
      <c r="B6959" s="209" t="s">
        <v>30</v>
      </c>
      <c r="C6959" s="182">
        <f t="shared" ref="C6959" si="6508">SUM(C6960)</f>
        <v>0</v>
      </c>
      <c r="D6959" s="32">
        <v>0</v>
      </c>
      <c r="F6959" s="32">
        <f t="shared" ref="F6959:H6959" si="6509">SUM(F6960)</f>
        <v>0</v>
      </c>
      <c r="G6959" s="32">
        <f t="shared" si="6509"/>
        <v>0</v>
      </c>
      <c r="H6959" s="32">
        <f t="shared" si="6509"/>
        <v>0</v>
      </c>
      <c r="I6959" s="34">
        <v>2</v>
      </c>
    </row>
    <row r="6960" spans="1:9">
      <c r="A6960" s="210">
        <v>422</v>
      </c>
      <c r="B6960" s="211" t="s">
        <v>57</v>
      </c>
      <c r="C6960" s="30">
        <f t="shared" ref="C6960" si="6510">SUM(C6961:C6963)</f>
        <v>0</v>
      </c>
      <c r="D6960" s="30">
        <v>0</v>
      </c>
      <c r="F6960" s="30">
        <f t="shared" ref="F6960:G6960" si="6511">SUM(F6961:F6963)</f>
        <v>0</v>
      </c>
      <c r="G6960" s="30">
        <f t="shared" si="6511"/>
        <v>0</v>
      </c>
      <c r="H6960" s="30">
        <f t="shared" ref="H6960" si="6512">SUM(H6961:H6963)</f>
        <v>0</v>
      </c>
      <c r="I6960" s="34">
        <v>3</v>
      </c>
    </row>
    <row r="6961" spans="1:9">
      <c r="A6961" s="212">
        <v>4221</v>
      </c>
      <c r="B6961" s="216" t="s">
        <v>65</v>
      </c>
      <c r="C6961" s="29"/>
      <c r="D6961" s="175">
        <v>0</v>
      </c>
      <c r="F6961" s="175"/>
      <c r="G6961" s="175"/>
      <c r="H6961" s="175"/>
      <c r="I6961" s="34">
        <v>4</v>
      </c>
    </row>
    <row r="6962" spans="1:9">
      <c r="A6962" s="212">
        <v>4223</v>
      </c>
      <c r="B6962" s="216" t="s">
        <v>86</v>
      </c>
      <c r="C6962" s="29"/>
      <c r="D6962" s="175">
        <v>0</v>
      </c>
      <c r="F6962" s="175"/>
      <c r="G6962" s="175"/>
      <c r="H6962" s="175"/>
      <c r="I6962" s="34">
        <v>4</v>
      </c>
    </row>
    <row r="6963" spans="1:9">
      <c r="A6963" s="212">
        <v>4224</v>
      </c>
      <c r="B6963" s="216" t="s">
        <v>58</v>
      </c>
      <c r="C6963" s="29"/>
      <c r="D6963" s="175">
        <v>0</v>
      </c>
      <c r="F6963" s="175"/>
      <c r="G6963" s="175"/>
      <c r="H6963" s="175"/>
      <c r="I6963" s="34">
        <v>4</v>
      </c>
    </row>
    <row r="6964" spans="1:9" ht="28.5">
      <c r="A6964" s="200">
        <v>3605</v>
      </c>
      <c r="B6964" s="201" t="s">
        <v>125</v>
      </c>
      <c r="C6964" s="202">
        <f>C6965</f>
        <v>56807117</v>
      </c>
      <c r="D6964" s="202">
        <v>59993036</v>
      </c>
      <c r="F6964" s="202">
        <f t="shared" ref="F6964:G6964" si="6513">F6965+F7136</f>
        <v>0</v>
      </c>
      <c r="G6964" s="202">
        <f t="shared" si="6513"/>
        <v>0</v>
      </c>
      <c r="H6964" s="202">
        <f t="shared" ref="H6964" si="6514">H6965+H7136</f>
        <v>0</v>
      </c>
      <c r="I6964" s="34" t="s">
        <v>7</v>
      </c>
    </row>
    <row r="6965" spans="1:9" ht="28.5">
      <c r="A6965" s="203" t="s">
        <v>466</v>
      </c>
      <c r="B6965" s="204" t="s">
        <v>137</v>
      </c>
      <c r="C6965" s="205">
        <f>SUM(C6970+C7030+C7080+C7098+C6966)</f>
        <v>56807117</v>
      </c>
      <c r="D6965" s="205">
        <v>59598411</v>
      </c>
      <c r="F6965" s="205">
        <f>SUM(F6970+F7030+F7080+F7098+F6966)</f>
        <v>0</v>
      </c>
      <c r="G6965" s="205">
        <f>SUM(G6970+G7030+G7080+G7098+G6966)</f>
        <v>0</v>
      </c>
      <c r="H6965" s="205">
        <f>SUM(H6970+H7030+H7080+H7098+H6966)</f>
        <v>0</v>
      </c>
      <c r="I6965" s="34" t="s">
        <v>8</v>
      </c>
    </row>
    <row r="6966" spans="1:9">
      <c r="A6966" s="206">
        <v>11</v>
      </c>
      <c r="B6966" s="207" t="s">
        <v>14</v>
      </c>
      <c r="C6966" s="31">
        <f t="shared" ref="C6966" si="6515">C6967</f>
        <v>0</v>
      </c>
      <c r="D6966" s="31">
        <v>0</v>
      </c>
      <c r="F6966" s="31">
        <f t="shared" ref="F6966:H6968" si="6516">F6967</f>
        <v>0</v>
      </c>
      <c r="G6966" s="31">
        <f t="shared" si="6516"/>
        <v>0</v>
      </c>
      <c r="H6966" s="31">
        <f t="shared" si="6516"/>
        <v>0</v>
      </c>
      <c r="I6966" s="34" t="s">
        <v>15</v>
      </c>
    </row>
    <row r="6967" spans="1:9">
      <c r="A6967" s="208">
        <v>32</v>
      </c>
      <c r="B6967" s="209" t="s">
        <v>16</v>
      </c>
      <c r="C6967" s="182">
        <f t="shared" ref="C6967:C6968" si="6517">C6968</f>
        <v>0</v>
      </c>
      <c r="D6967" s="32">
        <v>0</v>
      </c>
      <c r="F6967" s="32">
        <f t="shared" si="6516"/>
        <v>0</v>
      </c>
      <c r="G6967" s="32">
        <f t="shared" si="6516"/>
        <v>0</v>
      </c>
      <c r="H6967" s="32">
        <f t="shared" si="6516"/>
        <v>0</v>
      </c>
      <c r="I6967" s="34">
        <v>2</v>
      </c>
    </row>
    <row r="6968" spans="1:9">
      <c r="A6968" s="210">
        <v>322</v>
      </c>
      <c r="B6968" s="211" t="s">
        <v>42</v>
      </c>
      <c r="C6968" s="30">
        <f t="shared" si="6517"/>
        <v>0</v>
      </c>
      <c r="D6968" s="30">
        <v>0</v>
      </c>
      <c r="F6968" s="30">
        <f t="shared" si="6516"/>
        <v>0</v>
      </c>
      <c r="G6968" s="30">
        <f t="shared" si="6516"/>
        <v>0</v>
      </c>
      <c r="H6968" s="30">
        <f t="shared" si="6516"/>
        <v>0</v>
      </c>
      <c r="I6968" s="34">
        <v>3</v>
      </c>
    </row>
    <row r="6969" spans="1:9">
      <c r="A6969" s="212">
        <v>3222</v>
      </c>
      <c r="B6969" s="216" t="s">
        <v>91</v>
      </c>
      <c r="C6969" s="29"/>
      <c r="D6969" s="175">
        <v>0</v>
      </c>
      <c r="F6969" s="175"/>
      <c r="G6969" s="175"/>
      <c r="H6969" s="175"/>
      <c r="I6969" s="34">
        <v>4</v>
      </c>
    </row>
    <row r="6970" spans="1:9">
      <c r="A6970" s="206">
        <v>31</v>
      </c>
      <c r="B6970" s="207" t="s">
        <v>63</v>
      </c>
      <c r="C6970" s="31">
        <f>SUM(C6971+C6978+C7005+C7009+C7012+C7027)</f>
        <v>2200000</v>
      </c>
      <c r="D6970" s="31">
        <v>2200000</v>
      </c>
      <c r="F6970" s="31">
        <f>SUM(F6971+F6978+F7005+F7009+F7012+F7027)</f>
        <v>0</v>
      </c>
      <c r="G6970" s="31">
        <f>SUM(G6971+G6978+G7005+G7009+G7012+G7027)</f>
        <v>0</v>
      </c>
      <c r="H6970" s="31">
        <f>SUM(H6971+H6978+H7005+H7009+H7012+H7027)</f>
        <v>0</v>
      </c>
      <c r="I6970" s="34" t="s">
        <v>64</v>
      </c>
    </row>
    <row r="6971" spans="1:9">
      <c r="A6971" s="208">
        <v>31</v>
      </c>
      <c r="B6971" s="209" t="s">
        <v>44</v>
      </c>
      <c r="C6971" s="182">
        <f t="shared" ref="C6971" si="6518">SUM(C6972+C6974+C6976)</f>
        <v>0</v>
      </c>
      <c r="D6971" s="32">
        <v>0</v>
      </c>
      <c r="F6971" s="32">
        <f t="shared" ref="F6971:G6971" si="6519">SUM(F6972+F6974+F6976)</f>
        <v>0</v>
      </c>
      <c r="G6971" s="32">
        <f t="shared" si="6519"/>
        <v>0</v>
      </c>
      <c r="H6971" s="32">
        <f t="shared" ref="H6971" si="6520">SUM(H6972+H6974+H6976)</f>
        <v>0</v>
      </c>
      <c r="I6971" s="34">
        <v>2</v>
      </c>
    </row>
    <row r="6972" spans="1:9">
      <c r="A6972" s="210">
        <v>311</v>
      </c>
      <c r="B6972" s="211" t="s">
        <v>45</v>
      </c>
      <c r="C6972" s="30">
        <f t="shared" ref="C6972" si="6521">SUM(C6973)</f>
        <v>0</v>
      </c>
      <c r="D6972" s="30">
        <v>0</v>
      </c>
      <c r="F6972" s="30">
        <f t="shared" ref="F6972:H6972" si="6522">SUM(F6973)</f>
        <v>0</v>
      </c>
      <c r="G6972" s="30">
        <f t="shared" si="6522"/>
        <v>0</v>
      </c>
      <c r="H6972" s="30">
        <f t="shared" si="6522"/>
        <v>0</v>
      </c>
      <c r="I6972" s="34">
        <v>3</v>
      </c>
    </row>
    <row r="6973" spans="1:9">
      <c r="A6973" s="212">
        <v>3111</v>
      </c>
      <c r="B6973" s="216" t="s">
        <v>46</v>
      </c>
      <c r="C6973" s="29"/>
      <c r="D6973" s="175">
        <v>0</v>
      </c>
      <c r="F6973" s="175"/>
      <c r="G6973" s="175"/>
      <c r="H6973" s="175"/>
      <c r="I6973" s="34">
        <v>4</v>
      </c>
    </row>
    <row r="6974" spans="1:9">
      <c r="A6974" s="210">
        <v>312</v>
      </c>
      <c r="B6974" s="211" t="s">
        <v>67</v>
      </c>
      <c r="C6974" s="30">
        <f t="shared" ref="C6974" si="6523">SUM(C6975)</f>
        <v>0</v>
      </c>
      <c r="D6974" s="30">
        <v>0</v>
      </c>
      <c r="F6974" s="30">
        <f t="shared" ref="F6974:H6974" si="6524">SUM(F6975)</f>
        <v>0</v>
      </c>
      <c r="G6974" s="30">
        <f t="shared" si="6524"/>
        <v>0</v>
      </c>
      <c r="H6974" s="30">
        <f t="shared" si="6524"/>
        <v>0</v>
      </c>
      <c r="I6974" s="34">
        <v>3</v>
      </c>
    </row>
    <row r="6975" spans="1:9">
      <c r="A6975" s="212">
        <v>3121</v>
      </c>
      <c r="B6975" s="216" t="s">
        <v>67</v>
      </c>
      <c r="C6975" s="29"/>
      <c r="D6975" s="175">
        <v>0</v>
      </c>
      <c r="F6975" s="175"/>
      <c r="G6975" s="175"/>
      <c r="H6975" s="175"/>
      <c r="I6975" s="34">
        <v>4</v>
      </c>
    </row>
    <row r="6976" spans="1:9">
      <c r="A6976" s="210">
        <v>313</v>
      </c>
      <c r="B6976" s="211" t="s">
        <v>48</v>
      </c>
      <c r="C6976" s="30">
        <f t="shared" ref="C6976" si="6525">SUM(C6977:C6977)</f>
        <v>0</v>
      </c>
      <c r="D6976" s="30">
        <v>0</v>
      </c>
      <c r="F6976" s="30">
        <f t="shared" ref="F6976:H6976" si="6526">SUM(F6977:F6977)</f>
        <v>0</v>
      </c>
      <c r="G6976" s="30">
        <f t="shared" si="6526"/>
        <v>0</v>
      </c>
      <c r="H6976" s="30">
        <f t="shared" si="6526"/>
        <v>0</v>
      </c>
      <c r="I6976" s="34">
        <v>3</v>
      </c>
    </row>
    <row r="6977" spans="1:9">
      <c r="A6977" s="212">
        <v>3132</v>
      </c>
      <c r="B6977" s="216" t="s">
        <v>49</v>
      </c>
      <c r="C6977" s="29"/>
      <c r="D6977" s="175">
        <v>0</v>
      </c>
      <c r="F6977" s="175"/>
      <c r="G6977" s="175"/>
      <c r="H6977" s="175"/>
      <c r="I6977" s="34">
        <v>4</v>
      </c>
    </row>
    <row r="6978" spans="1:9">
      <c r="A6978" s="208">
        <v>32</v>
      </c>
      <c r="B6978" s="209" t="s">
        <v>16</v>
      </c>
      <c r="C6978" s="182">
        <f t="shared" ref="C6978" si="6527">SUM(C6979+C6982+C6987+C6996+C6998)</f>
        <v>805000</v>
      </c>
      <c r="D6978" s="32">
        <v>582500</v>
      </c>
      <c r="F6978" s="32">
        <f t="shared" ref="F6978:G6978" si="6528">SUM(F6979+F6982+F6987+F6996+F6998)</f>
        <v>0</v>
      </c>
      <c r="G6978" s="32">
        <f t="shared" si="6528"/>
        <v>0</v>
      </c>
      <c r="H6978" s="32">
        <f t="shared" ref="H6978" si="6529">SUM(H6979+H6982+H6987+H6996+H6998)</f>
        <v>0</v>
      </c>
      <c r="I6978" s="34">
        <v>2</v>
      </c>
    </row>
    <row r="6979" spans="1:9">
      <c r="A6979" s="210">
        <v>321</v>
      </c>
      <c r="B6979" s="211" t="s">
        <v>27</v>
      </c>
      <c r="C6979" s="30">
        <f t="shared" ref="C6979" si="6530">SUM(C6980:C6981)</f>
        <v>0</v>
      </c>
      <c r="D6979" s="30">
        <v>0</v>
      </c>
      <c r="F6979" s="30">
        <f t="shared" ref="F6979:G6979" si="6531">SUM(F6980:F6981)</f>
        <v>0</v>
      </c>
      <c r="G6979" s="30">
        <f t="shared" si="6531"/>
        <v>0</v>
      </c>
      <c r="H6979" s="30">
        <f t="shared" ref="H6979" si="6532">SUM(H6980:H6981)</f>
        <v>0</v>
      </c>
      <c r="I6979" s="34">
        <v>3</v>
      </c>
    </row>
    <row r="6980" spans="1:9">
      <c r="A6980" s="212">
        <v>3211</v>
      </c>
      <c r="B6980" s="216" t="s">
        <v>28</v>
      </c>
      <c r="C6980" s="29"/>
      <c r="D6980" s="175">
        <v>0</v>
      </c>
      <c r="F6980" s="175"/>
      <c r="G6980" s="175"/>
      <c r="H6980" s="175"/>
      <c r="I6980" s="34">
        <v>4</v>
      </c>
    </row>
    <row r="6981" spans="1:9">
      <c r="A6981" s="212">
        <v>3213</v>
      </c>
      <c r="B6981" s="216" t="s">
        <v>54</v>
      </c>
      <c r="C6981" s="29"/>
      <c r="D6981" s="175">
        <v>0</v>
      </c>
      <c r="F6981" s="175"/>
      <c r="G6981" s="175"/>
      <c r="H6981" s="175"/>
      <c r="I6981" s="34">
        <v>4</v>
      </c>
    </row>
    <row r="6982" spans="1:9">
      <c r="A6982" s="210">
        <v>322</v>
      </c>
      <c r="B6982" s="211" t="s">
        <v>42</v>
      </c>
      <c r="C6982" s="30">
        <f t="shared" ref="C6982" si="6533">SUM(C6983:C6986)</f>
        <v>0</v>
      </c>
      <c r="D6982" s="30">
        <v>0</v>
      </c>
      <c r="F6982" s="30">
        <f t="shared" ref="F6982:G6982" si="6534">SUM(F6983:F6986)</f>
        <v>0</v>
      </c>
      <c r="G6982" s="30">
        <f t="shared" si="6534"/>
        <v>0</v>
      </c>
      <c r="H6982" s="30">
        <f t="shared" ref="H6982" si="6535">SUM(H6983:H6986)</f>
        <v>0</v>
      </c>
      <c r="I6982" s="34">
        <v>3</v>
      </c>
    </row>
    <row r="6983" spans="1:9">
      <c r="A6983" s="212">
        <v>3221</v>
      </c>
      <c r="B6983" s="216" t="s">
        <v>43</v>
      </c>
      <c r="C6983" s="29"/>
      <c r="D6983" s="175">
        <v>0</v>
      </c>
      <c r="F6983" s="175"/>
      <c r="G6983" s="175"/>
      <c r="H6983" s="175"/>
      <c r="I6983" s="34">
        <v>4</v>
      </c>
    </row>
    <row r="6984" spans="1:9">
      <c r="A6984" s="212">
        <v>3222</v>
      </c>
      <c r="B6984" s="216" t="s">
        <v>91</v>
      </c>
      <c r="C6984" s="29"/>
      <c r="D6984" s="175">
        <v>0</v>
      </c>
      <c r="F6984" s="175"/>
      <c r="G6984" s="175"/>
      <c r="H6984" s="175"/>
      <c r="I6984" s="34">
        <v>4</v>
      </c>
    </row>
    <row r="6985" spans="1:9">
      <c r="A6985" s="212">
        <v>3223</v>
      </c>
      <c r="B6985" s="216" t="s">
        <v>109</v>
      </c>
      <c r="C6985" s="29"/>
      <c r="D6985" s="175">
        <v>0</v>
      </c>
      <c r="F6985" s="175"/>
      <c r="G6985" s="175"/>
      <c r="H6985" s="175"/>
      <c r="I6985" s="34">
        <v>4</v>
      </c>
    </row>
    <row r="6986" spans="1:9">
      <c r="A6986" s="212">
        <v>3225</v>
      </c>
      <c r="B6986" s="216" t="s">
        <v>92</v>
      </c>
      <c r="C6986" s="29"/>
      <c r="D6986" s="175">
        <v>0</v>
      </c>
      <c r="F6986" s="175"/>
      <c r="G6986" s="175"/>
      <c r="H6986" s="175"/>
      <c r="I6986" s="34">
        <v>4</v>
      </c>
    </row>
    <row r="6987" spans="1:9">
      <c r="A6987" s="210">
        <v>323</v>
      </c>
      <c r="B6987" s="211" t="s">
        <v>17</v>
      </c>
      <c r="C6987" s="30">
        <f t="shared" ref="C6987" si="6536">SUM(C6988:C6995)</f>
        <v>805000</v>
      </c>
      <c r="D6987" s="30">
        <v>582500</v>
      </c>
      <c r="F6987" s="30">
        <f t="shared" ref="F6987:G6987" si="6537">SUM(F6988:F6995)</f>
        <v>0</v>
      </c>
      <c r="G6987" s="30">
        <f t="shared" si="6537"/>
        <v>0</v>
      </c>
      <c r="H6987" s="30">
        <f t="shared" ref="H6987" si="6538">SUM(H6988:H6995)</f>
        <v>0</v>
      </c>
      <c r="I6987" s="34">
        <v>3</v>
      </c>
    </row>
    <row r="6988" spans="1:9">
      <c r="A6988" s="212">
        <v>3231</v>
      </c>
      <c r="B6988" s="216" t="s">
        <v>18</v>
      </c>
      <c r="C6988" s="475"/>
      <c r="D6988" s="175">
        <v>0</v>
      </c>
      <c r="F6988" s="475"/>
      <c r="G6988" s="475"/>
      <c r="H6988" s="475"/>
      <c r="I6988" s="34">
        <v>4</v>
      </c>
    </row>
    <row r="6989" spans="1:9">
      <c r="A6989" s="212">
        <v>3232</v>
      </c>
      <c r="B6989" s="216" t="s">
        <v>105</v>
      </c>
      <c r="C6989" s="474">
        <v>300000</v>
      </c>
      <c r="D6989" s="175">
        <v>300000</v>
      </c>
      <c r="F6989" s="672"/>
      <c r="G6989" s="672"/>
      <c r="H6989" s="672"/>
      <c r="I6989" s="34">
        <v>4</v>
      </c>
    </row>
    <row r="6990" spans="1:9">
      <c r="A6990" s="212">
        <v>3234</v>
      </c>
      <c r="B6990" s="216" t="s">
        <v>111</v>
      </c>
      <c r="C6990" s="475"/>
      <c r="D6990" s="175">
        <v>0</v>
      </c>
      <c r="F6990" s="475"/>
      <c r="G6990" s="475"/>
      <c r="H6990" s="475"/>
      <c r="I6990" s="34">
        <v>4</v>
      </c>
    </row>
    <row r="6991" spans="1:9">
      <c r="A6991" s="212">
        <v>3235</v>
      </c>
      <c r="B6991" s="216" t="s">
        <v>68</v>
      </c>
      <c r="C6991" s="475"/>
      <c r="D6991" s="175">
        <v>0</v>
      </c>
      <c r="F6991" s="475"/>
      <c r="G6991" s="475"/>
      <c r="H6991" s="475"/>
      <c r="I6991" s="34">
        <v>4</v>
      </c>
    </row>
    <row r="6992" spans="1:9">
      <c r="A6992" s="212">
        <v>3236</v>
      </c>
      <c r="B6992" s="216" t="s">
        <v>56</v>
      </c>
      <c r="C6992" s="475"/>
      <c r="D6992" s="175">
        <v>0</v>
      </c>
      <c r="F6992" s="475"/>
      <c r="G6992" s="475"/>
      <c r="H6992" s="475"/>
      <c r="I6992" s="34">
        <v>4</v>
      </c>
    </row>
    <row r="6993" spans="1:9">
      <c r="A6993" s="212">
        <v>3237</v>
      </c>
      <c r="B6993" s="216" t="s">
        <v>20</v>
      </c>
      <c r="C6993" s="474">
        <v>305000</v>
      </c>
      <c r="D6993" s="175">
        <v>82500</v>
      </c>
      <c r="F6993" s="672"/>
      <c r="G6993" s="672"/>
      <c r="H6993" s="672"/>
      <c r="I6993" s="34">
        <v>4</v>
      </c>
    </row>
    <row r="6994" spans="1:9">
      <c r="A6994" s="212">
        <v>3238</v>
      </c>
      <c r="B6994" s="216" t="s">
        <v>51</v>
      </c>
      <c r="C6994" s="474">
        <v>200000</v>
      </c>
      <c r="D6994" s="175">
        <v>200000</v>
      </c>
      <c r="F6994" s="672"/>
      <c r="G6994" s="672"/>
      <c r="H6994" s="672"/>
      <c r="I6994" s="34">
        <v>4</v>
      </c>
    </row>
    <row r="6995" spans="1:9">
      <c r="A6995" s="212">
        <v>3239</v>
      </c>
      <c r="B6995" s="216" t="s">
        <v>21</v>
      </c>
      <c r="C6995" s="475"/>
      <c r="D6995" s="175">
        <v>0</v>
      </c>
      <c r="F6995" s="475"/>
      <c r="G6995" s="475"/>
      <c r="H6995" s="475"/>
      <c r="I6995" s="34">
        <v>4</v>
      </c>
    </row>
    <row r="6996" spans="1:9" ht="28.5">
      <c r="A6996" s="210">
        <v>324</v>
      </c>
      <c r="B6996" s="211" t="s">
        <v>22</v>
      </c>
      <c r="C6996" s="30">
        <f t="shared" ref="C6996" si="6539">SUM(C6997)</f>
        <v>0</v>
      </c>
      <c r="D6996" s="30">
        <v>0</v>
      </c>
      <c r="F6996" s="30">
        <f t="shared" ref="F6996:H6996" si="6540">SUM(F6997)</f>
        <v>0</v>
      </c>
      <c r="G6996" s="30">
        <f t="shared" si="6540"/>
        <v>0</v>
      </c>
      <c r="H6996" s="30">
        <f t="shared" si="6540"/>
        <v>0</v>
      </c>
      <c r="I6996" s="34">
        <v>3</v>
      </c>
    </row>
    <row r="6997" spans="1:9" ht="28.5">
      <c r="A6997" s="212">
        <v>3241</v>
      </c>
      <c r="B6997" s="216" t="s">
        <v>22</v>
      </c>
      <c r="C6997" s="29"/>
      <c r="D6997" s="175">
        <v>0</v>
      </c>
      <c r="F6997" s="175"/>
      <c r="G6997" s="175"/>
      <c r="H6997" s="175"/>
      <c r="I6997" s="34">
        <v>4</v>
      </c>
    </row>
    <row r="6998" spans="1:9">
      <c r="A6998" s="210">
        <v>329</v>
      </c>
      <c r="B6998" s="211" t="s">
        <v>23</v>
      </c>
      <c r="C6998" s="30">
        <f t="shared" ref="C6998" si="6541">SUM(C6999:C7004)</f>
        <v>0</v>
      </c>
      <c r="D6998" s="30">
        <v>0</v>
      </c>
      <c r="F6998" s="30">
        <f t="shared" ref="F6998:G6998" si="6542">SUM(F6999:F7004)</f>
        <v>0</v>
      </c>
      <c r="G6998" s="30">
        <f t="shared" si="6542"/>
        <v>0</v>
      </c>
      <c r="H6998" s="30">
        <f t="shared" ref="H6998" si="6543">SUM(H6999:H7004)</f>
        <v>0</v>
      </c>
      <c r="I6998" s="34">
        <v>3</v>
      </c>
    </row>
    <row r="6999" spans="1:9">
      <c r="A6999" s="212">
        <v>3292</v>
      </c>
      <c r="B6999" s="216" t="s">
        <v>112</v>
      </c>
      <c r="C6999" s="29"/>
      <c r="D6999" s="175">
        <v>0</v>
      </c>
      <c r="F6999" s="175"/>
      <c r="G6999" s="175"/>
      <c r="H6999" s="175"/>
      <c r="I6999" s="34">
        <v>4</v>
      </c>
    </row>
    <row r="7000" spans="1:9">
      <c r="A7000" s="212">
        <v>3293</v>
      </c>
      <c r="B7000" s="216" t="s">
        <v>29</v>
      </c>
      <c r="C7000" s="29"/>
      <c r="D7000" s="175">
        <v>0</v>
      </c>
      <c r="F7000" s="175"/>
      <c r="G7000" s="175"/>
      <c r="H7000" s="175"/>
      <c r="I7000" s="34">
        <v>4</v>
      </c>
    </row>
    <row r="7001" spans="1:9">
      <c r="A7001" s="212">
        <v>3294</v>
      </c>
      <c r="B7001" s="216" t="s">
        <v>55</v>
      </c>
      <c r="C7001" s="29"/>
      <c r="D7001" s="175">
        <v>0</v>
      </c>
      <c r="F7001" s="175"/>
      <c r="G7001" s="175"/>
      <c r="H7001" s="175"/>
      <c r="I7001" s="34">
        <v>4</v>
      </c>
    </row>
    <row r="7002" spans="1:9">
      <c r="A7002" s="212">
        <v>3295</v>
      </c>
      <c r="B7002" s="216" t="s">
        <v>113</v>
      </c>
      <c r="C7002" s="29"/>
      <c r="D7002" s="175">
        <v>0</v>
      </c>
      <c r="F7002" s="175"/>
      <c r="G7002" s="175"/>
      <c r="H7002" s="175"/>
      <c r="I7002" s="34">
        <v>4</v>
      </c>
    </row>
    <row r="7003" spans="1:9">
      <c r="A7003" s="212">
        <v>3296</v>
      </c>
      <c r="B7003" s="216" t="s">
        <v>120</v>
      </c>
      <c r="C7003" s="29"/>
      <c r="D7003" s="175">
        <v>0</v>
      </c>
      <c r="F7003" s="175"/>
      <c r="G7003" s="175"/>
      <c r="H7003" s="175"/>
      <c r="I7003" s="34">
        <v>4</v>
      </c>
    </row>
    <row r="7004" spans="1:9">
      <c r="A7004" s="212">
        <v>3299</v>
      </c>
      <c r="B7004" s="216" t="s">
        <v>23</v>
      </c>
      <c r="C7004" s="29"/>
      <c r="D7004" s="175">
        <v>0</v>
      </c>
      <c r="F7004" s="175"/>
      <c r="G7004" s="175"/>
      <c r="H7004" s="175"/>
      <c r="I7004" s="34">
        <v>4</v>
      </c>
    </row>
    <row r="7005" spans="1:9">
      <c r="A7005" s="208">
        <v>34</v>
      </c>
      <c r="B7005" s="209" t="s">
        <v>114</v>
      </c>
      <c r="C7005" s="182">
        <f t="shared" ref="C7005" si="6544">SUM(C7006)</f>
        <v>0</v>
      </c>
      <c r="D7005" s="32">
        <v>15000</v>
      </c>
      <c r="F7005" s="32">
        <f t="shared" ref="F7005:H7005" si="6545">SUM(F7006)</f>
        <v>0</v>
      </c>
      <c r="G7005" s="32">
        <f t="shared" si="6545"/>
        <v>0</v>
      </c>
      <c r="H7005" s="32">
        <f t="shared" si="6545"/>
        <v>0</v>
      </c>
      <c r="I7005" s="34">
        <v>2</v>
      </c>
    </row>
    <row r="7006" spans="1:9">
      <c r="A7006" s="210">
        <v>343</v>
      </c>
      <c r="B7006" s="211" t="s">
        <v>115</v>
      </c>
      <c r="C7006" s="30">
        <f t="shared" ref="C7006" si="6546">SUM(C7007:C7008)</f>
        <v>0</v>
      </c>
      <c r="D7006" s="30">
        <v>15000</v>
      </c>
      <c r="F7006" s="30">
        <f t="shared" ref="F7006:G7006" si="6547">SUM(F7007:F7008)</f>
        <v>0</v>
      </c>
      <c r="G7006" s="30">
        <f t="shared" si="6547"/>
        <v>0</v>
      </c>
      <c r="H7006" s="30">
        <f t="shared" ref="H7006" si="6548">SUM(H7007:H7008)</f>
        <v>0</v>
      </c>
      <c r="I7006" s="34">
        <v>3</v>
      </c>
    </row>
    <row r="7007" spans="1:9">
      <c r="A7007" s="212">
        <v>3431</v>
      </c>
      <c r="B7007" s="216" t="s">
        <v>116</v>
      </c>
      <c r="C7007" s="29"/>
      <c r="D7007" s="175">
        <v>0</v>
      </c>
      <c r="F7007" s="175"/>
      <c r="G7007" s="175"/>
      <c r="H7007" s="175"/>
      <c r="I7007" s="34">
        <v>4</v>
      </c>
    </row>
    <row r="7008" spans="1:9">
      <c r="A7008" s="212">
        <v>3433</v>
      </c>
      <c r="B7008" s="216" t="s">
        <v>117</v>
      </c>
      <c r="C7008" s="29"/>
      <c r="D7008" s="175">
        <v>15000</v>
      </c>
      <c r="F7008" s="175"/>
      <c r="G7008" s="175"/>
      <c r="H7008" s="175"/>
      <c r="I7008" s="34">
        <v>4</v>
      </c>
    </row>
    <row r="7009" spans="1:9">
      <c r="A7009" s="208">
        <v>38</v>
      </c>
      <c r="B7009" s="209" t="s">
        <v>11</v>
      </c>
      <c r="C7009" s="182">
        <f t="shared" ref="C7009:C7010" si="6549">SUM(C7010)</f>
        <v>0</v>
      </c>
      <c r="D7009" s="32">
        <v>0</v>
      </c>
      <c r="F7009" s="32">
        <f t="shared" ref="F7009:H7010" si="6550">SUM(F7010)</f>
        <v>0</v>
      </c>
      <c r="G7009" s="32">
        <f t="shared" si="6550"/>
        <v>0</v>
      </c>
      <c r="H7009" s="32">
        <f t="shared" si="6550"/>
        <v>0</v>
      </c>
      <c r="I7009" s="34">
        <v>2</v>
      </c>
    </row>
    <row r="7010" spans="1:9">
      <c r="A7010" s="210">
        <v>383</v>
      </c>
      <c r="B7010" s="211" t="s">
        <v>121</v>
      </c>
      <c r="C7010" s="30">
        <f t="shared" si="6549"/>
        <v>0</v>
      </c>
      <c r="D7010" s="30">
        <v>0</v>
      </c>
      <c r="F7010" s="30">
        <f t="shared" si="6550"/>
        <v>0</v>
      </c>
      <c r="G7010" s="30">
        <f t="shared" si="6550"/>
        <v>0</v>
      </c>
      <c r="H7010" s="30">
        <f t="shared" si="6550"/>
        <v>0</v>
      </c>
      <c r="I7010" s="34">
        <v>3</v>
      </c>
    </row>
    <row r="7011" spans="1:9">
      <c r="A7011" s="212">
        <v>3834</v>
      </c>
      <c r="B7011" s="216" t="s">
        <v>123</v>
      </c>
      <c r="C7011" s="29"/>
      <c r="D7011" s="175">
        <v>0</v>
      </c>
      <c r="F7011" s="175"/>
      <c r="G7011" s="175"/>
      <c r="H7011" s="175"/>
      <c r="I7011" s="34">
        <v>4</v>
      </c>
    </row>
    <row r="7012" spans="1:9" ht="28.5">
      <c r="A7012" s="208">
        <v>42</v>
      </c>
      <c r="B7012" s="209" t="s">
        <v>30</v>
      </c>
      <c r="C7012" s="182">
        <f t="shared" ref="C7012" si="6551">SUM(C7013+C7016+C7023+C7025)</f>
        <v>395000</v>
      </c>
      <c r="D7012" s="32">
        <v>1217500</v>
      </c>
      <c r="F7012" s="32">
        <f t="shared" ref="F7012:G7012" si="6552">SUM(F7013+F7016+F7023+F7025)</f>
        <v>0</v>
      </c>
      <c r="G7012" s="32">
        <f t="shared" si="6552"/>
        <v>0</v>
      </c>
      <c r="H7012" s="32">
        <f t="shared" ref="H7012" si="6553">SUM(H7013+H7016+H7023+H7025)</f>
        <v>0</v>
      </c>
      <c r="I7012" s="34">
        <v>2</v>
      </c>
    </row>
    <row r="7013" spans="1:9">
      <c r="A7013" s="210">
        <v>421</v>
      </c>
      <c r="B7013" s="211" t="s">
        <v>96</v>
      </c>
      <c r="C7013" s="30">
        <f t="shared" ref="C7013" si="6554">SUM(C7014)</f>
        <v>60000</v>
      </c>
      <c r="D7013" s="30">
        <v>86000</v>
      </c>
      <c r="F7013" s="30">
        <f t="shared" ref="F7013:G7013" si="6555">SUM(F7014:F7015)</f>
        <v>0</v>
      </c>
      <c r="G7013" s="30">
        <f t="shared" si="6555"/>
        <v>0</v>
      </c>
      <c r="H7013" s="30">
        <f t="shared" ref="H7013" si="6556">SUM(H7014:H7015)</f>
        <v>0</v>
      </c>
      <c r="I7013" s="34">
        <v>3</v>
      </c>
    </row>
    <row r="7014" spans="1:9">
      <c r="A7014" s="212">
        <v>4212</v>
      </c>
      <c r="B7014" s="216" t="s">
        <v>97</v>
      </c>
      <c r="C7014" s="29">
        <v>60000</v>
      </c>
      <c r="D7014" s="175">
        <v>60000</v>
      </c>
      <c r="F7014" s="175"/>
      <c r="G7014" s="175"/>
      <c r="H7014" s="175"/>
      <c r="I7014" s="34">
        <v>4</v>
      </c>
    </row>
    <row r="7015" spans="1:9">
      <c r="A7015" s="212">
        <v>4214</v>
      </c>
      <c r="B7015" s="216" t="s">
        <v>158</v>
      </c>
      <c r="C7015" s="39"/>
      <c r="D7015" s="175">
        <v>26000</v>
      </c>
      <c r="F7015" s="636"/>
      <c r="G7015" s="636"/>
      <c r="H7015" s="636"/>
      <c r="I7015" s="73">
        <v>4</v>
      </c>
    </row>
    <row r="7016" spans="1:9">
      <c r="A7016" s="210">
        <v>422</v>
      </c>
      <c r="B7016" s="211" t="s">
        <v>57</v>
      </c>
      <c r="C7016" s="30">
        <f t="shared" ref="C7016" si="6557">SUM(C7017:C7022)</f>
        <v>335000</v>
      </c>
      <c r="D7016" s="30">
        <v>1131500</v>
      </c>
      <c r="F7016" s="30">
        <f t="shared" ref="F7016:G7016" si="6558">SUM(F7017:F7022)</f>
        <v>0</v>
      </c>
      <c r="G7016" s="30">
        <f t="shared" si="6558"/>
        <v>0</v>
      </c>
      <c r="H7016" s="30">
        <f t="shared" ref="H7016" si="6559">SUM(H7017:H7022)</f>
        <v>0</v>
      </c>
      <c r="I7016" s="34">
        <v>3</v>
      </c>
    </row>
    <row r="7017" spans="1:9">
      <c r="A7017" s="212">
        <v>4221</v>
      </c>
      <c r="B7017" s="216" t="s">
        <v>65</v>
      </c>
      <c r="C7017" s="29">
        <v>70000</v>
      </c>
      <c r="D7017" s="175">
        <v>120000</v>
      </c>
      <c r="F7017" s="175"/>
      <c r="G7017" s="175"/>
      <c r="H7017" s="175"/>
      <c r="I7017" s="34">
        <v>4</v>
      </c>
    </row>
    <row r="7018" spans="1:9">
      <c r="A7018" s="212">
        <v>4222</v>
      </c>
      <c r="B7018" s="216" t="s">
        <v>73</v>
      </c>
      <c r="C7018" s="29">
        <v>5000</v>
      </c>
      <c r="D7018" s="175">
        <v>26000</v>
      </c>
      <c r="F7018" s="175"/>
      <c r="G7018" s="175"/>
      <c r="H7018" s="175"/>
      <c r="I7018" s="34">
        <v>4</v>
      </c>
    </row>
    <row r="7019" spans="1:9">
      <c r="A7019" s="212">
        <v>4223</v>
      </c>
      <c r="B7019" s="216" t="s">
        <v>86</v>
      </c>
      <c r="C7019" s="29">
        <v>61000</v>
      </c>
      <c r="D7019" s="175">
        <v>87500</v>
      </c>
      <c r="F7019" s="175"/>
      <c r="G7019" s="175"/>
      <c r="H7019" s="175"/>
      <c r="I7019" s="34">
        <v>4</v>
      </c>
    </row>
    <row r="7020" spans="1:9">
      <c r="A7020" s="212">
        <v>4224</v>
      </c>
      <c r="B7020" s="216" t="s">
        <v>58</v>
      </c>
      <c r="C7020" s="29">
        <v>180000</v>
      </c>
      <c r="D7020" s="175">
        <v>758000</v>
      </c>
      <c r="F7020" s="175"/>
      <c r="G7020" s="175"/>
      <c r="H7020" s="175"/>
      <c r="I7020" s="34">
        <v>4</v>
      </c>
    </row>
    <row r="7021" spans="1:9">
      <c r="A7021" s="212">
        <v>4225</v>
      </c>
      <c r="B7021" s="216" t="s">
        <v>87</v>
      </c>
      <c r="C7021" s="29">
        <v>4000</v>
      </c>
      <c r="D7021" s="175">
        <v>29000</v>
      </c>
      <c r="F7021" s="175"/>
      <c r="G7021" s="175"/>
      <c r="H7021" s="175"/>
      <c r="I7021" s="34">
        <v>4</v>
      </c>
    </row>
    <row r="7022" spans="1:9">
      <c r="A7022" s="212">
        <v>4227</v>
      </c>
      <c r="B7022" s="216" t="s">
        <v>88</v>
      </c>
      <c r="C7022" s="29">
        <v>15000</v>
      </c>
      <c r="D7022" s="175">
        <v>111000</v>
      </c>
      <c r="F7022" s="175"/>
      <c r="G7022" s="175"/>
      <c r="H7022" s="175"/>
      <c r="I7022" s="34">
        <v>4</v>
      </c>
    </row>
    <row r="7023" spans="1:9" ht="28.5">
      <c r="A7023" s="210">
        <v>424</v>
      </c>
      <c r="B7023" s="211" t="s">
        <v>138</v>
      </c>
      <c r="C7023" s="30">
        <f t="shared" ref="C7023" si="6560">SUM(C7024)</f>
        <v>0</v>
      </c>
      <c r="D7023" s="30">
        <v>0</v>
      </c>
      <c r="F7023" s="30">
        <f t="shared" ref="F7023:H7023" si="6561">SUM(F7024)</f>
        <v>0</v>
      </c>
      <c r="G7023" s="30">
        <f t="shared" si="6561"/>
        <v>0</v>
      </c>
      <c r="H7023" s="30">
        <f t="shared" si="6561"/>
        <v>0</v>
      </c>
      <c r="I7023" s="34">
        <v>3</v>
      </c>
    </row>
    <row r="7024" spans="1:9">
      <c r="A7024" s="212">
        <v>4241</v>
      </c>
      <c r="B7024" s="216" t="s">
        <v>139</v>
      </c>
      <c r="C7024" s="29"/>
      <c r="D7024" s="175">
        <v>0</v>
      </c>
      <c r="F7024" s="175"/>
      <c r="G7024" s="175"/>
      <c r="H7024" s="175"/>
      <c r="I7024" s="34">
        <v>4</v>
      </c>
    </row>
    <row r="7025" spans="1:10">
      <c r="A7025" s="210">
        <v>426</v>
      </c>
      <c r="B7025" s="211" t="s">
        <v>31</v>
      </c>
      <c r="C7025" s="30">
        <f t="shared" ref="C7025" si="6562">SUM(C7026)</f>
        <v>0</v>
      </c>
      <c r="D7025" s="30">
        <v>0</v>
      </c>
      <c r="F7025" s="30">
        <f t="shared" ref="F7025:H7025" si="6563">SUM(F7026)</f>
        <v>0</v>
      </c>
      <c r="G7025" s="30">
        <f t="shared" si="6563"/>
        <v>0</v>
      </c>
      <c r="H7025" s="30">
        <f t="shared" si="6563"/>
        <v>0</v>
      </c>
      <c r="I7025" s="34">
        <v>3</v>
      </c>
    </row>
    <row r="7026" spans="1:10">
      <c r="A7026" s="212">
        <v>4262</v>
      </c>
      <c r="B7026" s="216" t="s">
        <v>32</v>
      </c>
      <c r="C7026" s="29"/>
      <c r="D7026" s="175">
        <v>0</v>
      </c>
      <c r="F7026" s="175"/>
      <c r="G7026" s="175"/>
      <c r="H7026" s="175"/>
      <c r="I7026" s="34">
        <v>4</v>
      </c>
    </row>
    <row r="7027" spans="1:10" ht="28.5">
      <c r="A7027" s="208">
        <v>45</v>
      </c>
      <c r="B7027" s="209" t="s">
        <v>74</v>
      </c>
      <c r="C7027" s="184">
        <f t="shared" ref="C7027:C7028" si="6564">SUM(C7028)</f>
        <v>1000000</v>
      </c>
      <c r="D7027" s="677">
        <v>385000</v>
      </c>
      <c r="F7027" s="677">
        <f t="shared" ref="F7027:H7028" si="6565">SUM(F7028)</f>
        <v>0</v>
      </c>
      <c r="G7027" s="677">
        <f t="shared" si="6565"/>
        <v>0</v>
      </c>
      <c r="H7027" s="677">
        <f t="shared" si="6565"/>
        <v>0</v>
      </c>
      <c r="I7027" s="73">
        <v>2</v>
      </c>
      <c r="J7027" s="194"/>
    </row>
    <row r="7028" spans="1:10">
      <c r="A7028" s="210">
        <v>451</v>
      </c>
      <c r="B7028" s="211" t="s">
        <v>75</v>
      </c>
      <c r="C7028" s="72">
        <f t="shared" si="6564"/>
        <v>1000000</v>
      </c>
      <c r="D7028" s="72">
        <v>385000</v>
      </c>
      <c r="F7028" s="72">
        <f t="shared" si="6565"/>
        <v>0</v>
      </c>
      <c r="G7028" s="72">
        <f t="shared" si="6565"/>
        <v>0</v>
      </c>
      <c r="H7028" s="72">
        <f t="shared" si="6565"/>
        <v>0</v>
      </c>
      <c r="I7028" s="470">
        <v>3</v>
      </c>
      <c r="J7028" s="194"/>
    </row>
    <row r="7029" spans="1:10">
      <c r="A7029" s="212">
        <v>4511</v>
      </c>
      <c r="B7029" s="216" t="s">
        <v>75</v>
      </c>
      <c r="C7029" s="146">
        <v>1000000</v>
      </c>
      <c r="D7029" s="175">
        <v>385000</v>
      </c>
      <c r="F7029" s="674"/>
      <c r="G7029" s="674"/>
      <c r="H7029" s="674"/>
      <c r="I7029" s="470">
        <v>4</v>
      </c>
      <c r="J7029" s="194"/>
    </row>
    <row r="7030" spans="1:10">
      <c r="A7030" s="206">
        <v>43</v>
      </c>
      <c r="B7030" s="207" t="s">
        <v>40</v>
      </c>
      <c r="C7030" s="31">
        <f>SUM(C7031+C7041+C7071+C7077)</f>
        <v>53857117</v>
      </c>
      <c r="D7030" s="31">
        <v>53836810</v>
      </c>
      <c r="F7030" s="31">
        <f>SUM(F7031+F7041+F7071+F7077)</f>
        <v>0</v>
      </c>
      <c r="G7030" s="31">
        <f>SUM(G7031+G7041+G7071+G7077)</f>
        <v>0</v>
      </c>
      <c r="H7030" s="31">
        <f>SUM(H7031+H7041+H7071+H7077)</f>
        <v>0</v>
      </c>
      <c r="I7030" s="34" t="s">
        <v>41</v>
      </c>
    </row>
    <row r="7031" spans="1:10">
      <c r="A7031" s="208">
        <v>31</v>
      </c>
      <c r="B7031" s="209" t="s">
        <v>44</v>
      </c>
      <c r="C7031" s="182">
        <f>SUM(C7032+C7036+C7038)</f>
        <v>38544979</v>
      </c>
      <c r="D7031" s="32">
        <v>39089505</v>
      </c>
      <c r="F7031" s="32">
        <f>SUM(F7032+F7036+F7038)</f>
        <v>0</v>
      </c>
      <c r="G7031" s="32">
        <f>SUM(G7032+G7036+G7038)</f>
        <v>0</v>
      </c>
      <c r="H7031" s="32">
        <f>SUM(H7032+H7036+H7038)</f>
        <v>0</v>
      </c>
      <c r="I7031" s="34">
        <v>2</v>
      </c>
    </row>
    <row r="7032" spans="1:10">
      <c r="A7032" s="210">
        <v>311</v>
      </c>
      <c r="B7032" s="211" t="s">
        <v>45</v>
      </c>
      <c r="C7032" s="30">
        <f t="shared" ref="C7032" si="6566">SUM(C7033:C7035)</f>
        <v>32874738</v>
      </c>
      <c r="D7032" s="30">
        <v>33342001</v>
      </c>
      <c r="F7032" s="30">
        <f t="shared" ref="F7032:G7032" si="6567">SUM(F7033:F7035)</f>
        <v>0</v>
      </c>
      <c r="G7032" s="30">
        <f t="shared" si="6567"/>
        <v>0</v>
      </c>
      <c r="H7032" s="30">
        <f t="shared" ref="H7032" si="6568">SUM(H7033:H7035)</f>
        <v>0</v>
      </c>
      <c r="I7032" s="34">
        <v>3</v>
      </c>
    </row>
    <row r="7033" spans="1:10">
      <c r="A7033" s="212">
        <v>3111</v>
      </c>
      <c r="B7033" s="216" t="s">
        <v>46</v>
      </c>
      <c r="C7033" s="474">
        <v>28338738</v>
      </c>
      <c r="D7033" s="175">
        <v>28806001</v>
      </c>
      <c r="F7033" s="672"/>
      <c r="G7033" s="672"/>
      <c r="H7033" s="672"/>
      <c r="I7033" s="34">
        <v>4</v>
      </c>
    </row>
    <row r="7034" spans="1:10">
      <c r="A7034" s="212">
        <v>3113</v>
      </c>
      <c r="B7034" s="216" t="s">
        <v>66</v>
      </c>
      <c r="C7034" s="474">
        <v>2350000</v>
      </c>
      <c r="D7034" s="175">
        <v>2350000</v>
      </c>
      <c r="F7034" s="672"/>
      <c r="G7034" s="672"/>
      <c r="H7034" s="672"/>
      <c r="I7034" s="34">
        <v>4</v>
      </c>
    </row>
    <row r="7035" spans="1:10">
      <c r="A7035" s="212">
        <v>3114</v>
      </c>
      <c r="B7035" s="216" t="s">
        <v>47</v>
      </c>
      <c r="C7035" s="474">
        <v>2186000</v>
      </c>
      <c r="D7035" s="175">
        <v>2186000</v>
      </c>
      <c r="F7035" s="672"/>
      <c r="G7035" s="672"/>
      <c r="H7035" s="672"/>
      <c r="I7035" s="34">
        <v>4</v>
      </c>
    </row>
    <row r="7036" spans="1:10">
      <c r="A7036" s="210">
        <v>312</v>
      </c>
      <c r="B7036" s="211" t="s">
        <v>67</v>
      </c>
      <c r="C7036" s="30">
        <f t="shared" ref="C7036" si="6569">SUM(C7037)</f>
        <v>700000</v>
      </c>
      <c r="D7036" s="30">
        <v>700000</v>
      </c>
      <c r="F7036" s="30">
        <f t="shared" ref="F7036:H7036" si="6570">SUM(F7037)</f>
        <v>0</v>
      </c>
      <c r="G7036" s="30">
        <f t="shared" si="6570"/>
        <v>0</v>
      </c>
      <c r="H7036" s="30">
        <f t="shared" si="6570"/>
        <v>0</v>
      </c>
      <c r="I7036" s="34">
        <v>3</v>
      </c>
    </row>
    <row r="7037" spans="1:10">
      <c r="A7037" s="212">
        <v>3121</v>
      </c>
      <c r="B7037" s="216" t="s">
        <v>67</v>
      </c>
      <c r="C7037" s="474">
        <v>700000</v>
      </c>
      <c r="D7037" s="175">
        <v>700000</v>
      </c>
      <c r="F7037" s="672"/>
      <c r="G7037" s="672"/>
      <c r="H7037" s="672"/>
      <c r="I7037" s="34">
        <v>4</v>
      </c>
    </row>
    <row r="7038" spans="1:10">
      <c r="A7038" s="210">
        <v>313</v>
      </c>
      <c r="B7038" s="211" t="s">
        <v>48</v>
      </c>
      <c r="C7038" s="30">
        <f t="shared" ref="C7038" si="6571">SUM(C7039:C7040)</f>
        <v>4970241</v>
      </c>
      <c r="D7038" s="30">
        <v>5047504</v>
      </c>
      <c r="F7038" s="30">
        <f t="shared" ref="F7038:G7038" si="6572">SUM(F7039:F7040)</f>
        <v>0</v>
      </c>
      <c r="G7038" s="30">
        <f t="shared" si="6572"/>
        <v>0</v>
      </c>
      <c r="H7038" s="30">
        <f t="shared" ref="H7038" si="6573">SUM(H7039:H7040)</f>
        <v>0</v>
      </c>
      <c r="I7038" s="34">
        <v>3</v>
      </c>
    </row>
    <row r="7039" spans="1:10">
      <c r="A7039" s="212">
        <v>3132</v>
      </c>
      <c r="B7039" s="216" t="s">
        <v>49</v>
      </c>
      <c r="C7039" s="474">
        <v>4970241</v>
      </c>
      <c r="D7039" s="175">
        <v>5047504</v>
      </c>
      <c r="F7039" s="672"/>
      <c r="G7039" s="672"/>
      <c r="H7039" s="672"/>
      <c r="I7039" s="34">
        <v>4</v>
      </c>
    </row>
    <row r="7040" spans="1:10" ht="28.5">
      <c r="A7040" s="212">
        <v>3133</v>
      </c>
      <c r="B7040" s="216" t="s">
        <v>119</v>
      </c>
      <c r="C7040" s="29"/>
      <c r="D7040" s="175">
        <v>0</v>
      </c>
      <c r="F7040" s="175"/>
      <c r="G7040" s="175"/>
      <c r="H7040" s="175"/>
      <c r="I7040" s="34">
        <v>4</v>
      </c>
    </row>
    <row r="7041" spans="1:9">
      <c r="A7041" s="208">
        <v>32</v>
      </c>
      <c r="B7041" s="209" t="s">
        <v>16</v>
      </c>
      <c r="C7041" s="182">
        <f>SUM(C7042+C7047+C7052+C7061+C7063)</f>
        <v>14290338</v>
      </c>
      <c r="D7041" s="32">
        <v>13162343</v>
      </c>
      <c r="F7041" s="32">
        <f>SUM(F7042+F7047+F7052+F7061+F7063)</f>
        <v>0</v>
      </c>
      <c r="G7041" s="32">
        <f>SUM(G7042+G7047+G7052+G7061+G7063)</f>
        <v>0</v>
      </c>
      <c r="H7041" s="32">
        <f>SUM(H7042+H7047+H7052+H7061+H7063)</f>
        <v>0</v>
      </c>
      <c r="I7041" s="34">
        <v>2</v>
      </c>
    </row>
    <row r="7042" spans="1:9">
      <c r="A7042" s="210">
        <v>321</v>
      </c>
      <c r="B7042" s="211" t="s">
        <v>27</v>
      </c>
      <c r="C7042" s="30">
        <f>SUM(C7043:C7046)</f>
        <v>525000</v>
      </c>
      <c r="D7042" s="30">
        <v>525000</v>
      </c>
      <c r="F7042" s="30">
        <f>SUM(F7043:F7046)</f>
        <v>0</v>
      </c>
      <c r="G7042" s="30">
        <f>SUM(G7043:G7046)</f>
        <v>0</v>
      </c>
      <c r="H7042" s="30">
        <f>SUM(H7043:H7046)</f>
        <v>0</v>
      </c>
      <c r="I7042" s="34">
        <v>3</v>
      </c>
    </row>
    <row r="7043" spans="1:9">
      <c r="A7043" s="212">
        <v>3211</v>
      </c>
      <c r="B7043" s="216" t="s">
        <v>28</v>
      </c>
      <c r="C7043" s="474">
        <v>40000</v>
      </c>
      <c r="D7043" s="175">
        <v>40000</v>
      </c>
      <c r="F7043" s="672"/>
      <c r="G7043" s="672"/>
      <c r="H7043" s="672"/>
      <c r="I7043" s="34">
        <v>4</v>
      </c>
    </row>
    <row r="7044" spans="1:9" ht="28.5">
      <c r="A7044" s="212">
        <v>3212</v>
      </c>
      <c r="B7044" s="216" t="s">
        <v>50</v>
      </c>
      <c r="C7044" s="474">
        <v>450000</v>
      </c>
      <c r="D7044" s="175">
        <v>450000</v>
      </c>
      <c r="F7044" s="672"/>
      <c r="G7044" s="672"/>
      <c r="H7044" s="672"/>
      <c r="I7044" s="34">
        <v>4</v>
      </c>
    </row>
    <row r="7045" spans="1:9">
      <c r="A7045" s="212">
        <v>3213</v>
      </c>
      <c r="B7045" s="216" t="s">
        <v>54</v>
      </c>
      <c r="C7045" s="474">
        <v>35000</v>
      </c>
      <c r="D7045" s="175">
        <v>35000</v>
      </c>
      <c r="F7045" s="672"/>
      <c r="G7045" s="672"/>
      <c r="H7045" s="672"/>
      <c r="I7045" s="34">
        <v>4</v>
      </c>
    </row>
    <row r="7046" spans="1:9">
      <c r="A7046" s="212">
        <v>3214</v>
      </c>
      <c r="B7046" s="216" t="s">
        <v>108</v>
      </c>
      <c r="C7046" s="29"/>
      <c r="D7046" s="175">
        <v>0</v>
      </c>
      <c r="F7046" s="175"/>
      <c r="G7046" s="175"/>
      <c r="H7046" s="175"/>
      <c r="I7046" s="34">
        <v>4</v>
      </c>
    </row>
    <row r="7047" spans="1:9">
      <c r="A7047" s="210">
        <v>322</v>
      </c>
      <c r="B7047" s="211" t="s">
        <v>42</v>
      </c>
      <c r="C7047" s="30">
        <f>SUM(C7048:C7051)</f>
        <v>12308838</v>
      </c>
      <c r="D7047" s="30">
        <v>11180843</v>
      </c>
      <c r="F7047" s="30">
        <f>SUM(F7048:F7051)</f>
        <v>0</v>
      </c>
      <c r="G7047" s="30">
        <f>SUM(G7048:G7051)</f>
        <v>0</v>
      </c>
      <c r="H7047" s="30">
        <f>SUM(H7048:H7051)</f>
        <v>0</v>
      </c>
      <c r="I7047" s="34">
        <v>3</v>
      </c>
    </row>
    <row r="7048" spans="1:9">
      <c r="A7048" s="212">
        <v>3221</v>
      </c>
      <c r="B7048" s="216" t="s">
        <v>43</v>
      </c>
      <c r="C7048" s="38">
        <v>145000</v>
      </c>
      <c r="D7048" s="175">
        <v>145000</v>
      </c>
      <c r="F7048" s="678"/>
      <c r="G7048" s="678"/>
      <c r="H7048" s="678"/>
      <c r="I7048" s="34">
        <v>4</v>
      </c>
    </row>
    <row r="7049" spans="1:9">
      <c r="A7049" s="212">
        <v>3222</v>
      </c>
      <c r="B7049" s="216" t="s">
        <v>91</v>
      </c>
      <c r="C7049" s="38">
        <v>11143838</v>
      </c>
      <c r="D7049" s="175">
        <v>10015843</v>
      </c>
      <c r="F7049" s="678"/>
      <c r="G7049" s="678"/>
      <c r="H7049" s="678"/>
      <c r="I7049" s="34">
        <v>4</v>
      </c>
    </row>
    <row r="7050" spans="1:9">
      <c r="A7050" s="212">
        <v>3223</v>
      </c>
      <c r="B7050" s="216" t="s">
        <v>109</v>
      </c>
      <c r="C7050" s="38">
        <v>900000</v>
      </c>
      <c r="D7050" s="175">
        <v>900000</v>
      </c>
      <c r="F7050" s="678"/>
      <c r="G7050" s="678"/>
      <c r="H7050" s="678"/>
      <c r="I7050" s="34">
        <v>4</v>
      </c>
    </row>
    <row r="7051" spans="1:9">
      <c r="A7051" s="212">
        <v>3225</v>
      </c>
      <c r="B7051" s="216" t="s">
        <v>92</v>
      </c>
      <c r="C7051" s="38">
        <v>120000</v>
      </c>
      <c r="D7051" s="175">
        <v>120000</v>
      </c>
      <c r="F7051" s="678"/>
      <c r="G7051" s="678"/>
      <c r="H7051" s="678"/>
      <c r="I7051" s="34">
        <v>4</v>
      </c>
    </row>
    <row r="7052" spans="1:9">
      <c r="A7052" s="210">
        <v>323</v>
      </c>
      <c r="B7052" s="211" t="s">
        <v>17</v>
      </c>
      <c r="C7052" s="30">
        <f>SUM(C7053:C7060)</f>
        <v>1303500</v>
      </c>
      <c r="D7052" s="30">
        <v>1303500</v>
      </c>
      <c r="F7052" s="30">
        <f>SUM(F7053:F7060)</f>
        <v>0</v>
      </c>
      <c r="G7052" s="30">
        <f>SUM(G7053:G7060)</f>
        <v>0</v>
      </c>
      <c r="H7052" s="30">
        <f>SUM(H7053:H7060)</f>
        <v>0</v>
      </c>
      <c r="I7052" s="34">
        <v>3</v>
      </c>
    </row>
    <row r="7053" spans="1:9">
      <c r="A7053" s="212">
        <v>3231</v>
      </c>
      <c r="B7053" s="216" t="s">
        <v>18</v>
      </c>
      <c r="C7053" s="474">
        <v>45500</v>
      </c>
      <c r="D7053" s="175">
        <v>45500</v>
      </c>
      <c r="F7053" s="672"/>
      <c r="G7053" s="672"/>
      <c r="H7053" s="672"/>
      <c r="I7053" s="34">
        <v>4</v>
      </c>
    </row>
    <row r="7054" spans="1:9">
      <c r="A7054" s="212">
        <v>3232</v>
      </c>
      <c r="B7054" s="216" t="s">
        <v>105</v>
      </c>
      <c r="C7054" s="474">
        <v>180000</v>
      </c>
      <c r="D7054" s="175">
        <v>180000</v>
      </c>
      <c r="F7054" s="672"/>
      <c r="G7054" s="672"/>
      <c r="H7054" s="672"/>
      <c r="I7054" s="34">
        <v>4</v>
      </c>
    </row>
    <row r="7055" spans="1:9">
      <c r="A7055" s="212">
        <v>3234</v>
      </c>
      <c r="B7055" s="216" t="s">
        <v>111</v>
      </c>
      <c r="C7055" s="474">
        <v>320000</v>
      </c>
      <c r="D7055" s="175">
        <v>320000</v>
      </c>
      <c r="F7055" s="672"/>
      <c r="G7055" s="672"/>
      <c r="H7055" s="672"/>
      <c r="I7055" s="34">
        <v>4</v>
      </c>
    </row>
    <row r="7056" spans="1:9">
      <c r="A7056" s="212">
        <v>3235</v>
      </c>
      <c r="B7056" s="216" t="s">
        <v>68</v>
      </c>
      <c r="C7056" s="474">
        <v>39000</v>
      </c>
      <c r="D7056" s="175">
        <v>39000</v>
      </c>
      <c r="F7056" s="672"/>
      <c r="G7056" s="672"/>
      <c r="H7056" s="672"/>
      <c r="I7056" s="34">
        <v>4</v>
      </c>
    </row>
    <row r="7057" spans="1:9">
      <c r="A7057" s="212">
        <v>3236</v>
      </c>
      <c r="B7057" s="216" t="s">
        <v>56</v>
      </c>
      <c r="C7057" s="474">
        <v>240000</v>
      </c>
      <c r="D7057" s="175">
        <v>240000</v>
      </c>
      <c r="F7057" s="672"/>
      <c r="G7057" s="672"/>
      <c r="H7057" s="672"/>
      <c r="I7057" s="34">
        <v>4</v>
      </c>
    </row>
    <row r="7058" spans="1:9">
      <c r="A7058" s="212">
        <v>3237</v>
      </c>
      <c r="B7058" s="216" t="s">
        <v>20</v>
      </c>
      <c r="C7058" s="474">
        <v>468000</v>
      </c>
      <c r="D7058" s="175">
        <v>468000</v>
      </c>
      <c r="F7058" s="672"/>
      <c r="G7058" s="672"/>
      <c r="H7058" s="672"/>
      <c r="I7058" s="34">
        <v>4</v>
      </c>
    </row>
    <row r="7059" spans="1:9">
      <c r="A7059" s="212">
        <v>3238</v>
      </c>
      <c r="B7059" s="216" t="s">
        <v>51</v>
      </c>
      <c r="C7059" s="475"/>
      <c r="D7059" s="175">
        <v>0</v>
      </c>
      <c r="F7059" s="475"/>
      <c r="G7059" s="475"/>
      <c r="H7059" s="475"/>
      <c r="I7059" s="34">
        <v>4</v>
      </c>
    </row>
    <row r="7060" spans="1:9">
      <c r="A7060" s="212">
        <v>3239</v>
      </c>
      <c r="B7060" s="216" t="s">
        <v>21</v>
      </c>
      <c r="C7060" s="474">
        <v>11000</v>
      </c>
      <c r="D7060" s="175">
        <v>11000</v>
      </c>
      <c r="F7060" s="672"/>
      <c r="G7060" s="672"/>
      <c r="H7060" s="672"/>
      <c r="I7060" s="34">
        <v>4</v>
      </c>
    </row>
    <row r="7061" spans="1:9" ht="28.5">
      <c r="A7061" s="210">
        <v>324</v>
      </c>
      <c r="B7061" s="211" t="s">
        <v>22</v>
      </c>
      <c r="C7061" s="30">
        <f t="shared" ref="C7061" si="6574">SUM(C7062)</f>
        <v>0</v>
      </c>
      <c r="D7061" s="30">
        <v>0</v>
      </c>
      <c r="F7061" s="30">
        <f t="shared" ref="F7061:H7061" si="6575">SUM(F7062)</f>
        <v>0</v>
      </c>
      <c r="G7061" s="30">
        <f t="shared" si="6575"/>
        <v>0</v>
      </c>
      <c r="H7061" s="30">
        <f t="shared" si="6575"/>
        <v>0</v>
      </c>
      <c r="I7061" s="34">
        <v>3</v>
      </c>
    </row>
    <row r="7062" spans="1:9" ht="28.5">
      <c r="A7062" s="212">
        <v>3241</v>
      </c>
      <c r="B7062" s="216" t="s">
        <v>22</v>
      </c>
      <c r="C7062" s="29"/>
      <c r="D7062" s="175">
        <v>0</v>
      </c>
      <c r="F7062" s="175"/>
      <c r="G7062" s="175"/>
      <c r="H7062" s="175"/>
      <c r="I7062" s="34">
        <v>4</v>
      </c>
    </row>
    <row r="7063" spans="1:9">
      <c r="A7063" s="210">
        <v>329</v>
      </c>
      <c r="B7063" s="211" t="s">
        <v>23</v>
      </c>
      <c r="C7063" s="30">
        <f>SUM(C7064:C7070)</f>
        <v>153000</v>
      </c>
      <c r="D7063" s="30">
        <v>153000</v>
      </c>
      <c r="F7063" s="30">
        <f>SUM(F7064:F7070)</f>
        <v>0</v>
      </c>
      <c r="G7063" s="30">
        <f>SUM(G7064:G7070)</f>
        <v>0</v>
      </c>
      <c r="H7063" s="30">
        <f>SUM(H7064:H7070)</f>
        <v>0</v>
      </c>
      <c r="I7063" s="34">
        <v>3</v>
      </c>
    </row>
    <row r="7064" spans="1:9" ht="28.5">
      <c r="A7064" s="212">
        <v>3291</v>
      </c>
      <c r="B7064" s="216" t="s">
        <v>24</v>
      </c>
      <c r="C7064" s="38">
        <v>10000</v>
      </c>
      <c r="D7064" s="175">
        <v>10000</v>
      </c>
      <c r="F7064" s="678"/>
      <c r="G7064" s="678"/>
      <c r="H7064" s="678"/>
      <c r="I7064" s="34">
        <v>4</v>
      </c>
    </row>
    <row r="7065" spans="1:9">
      <c r="A7065" s="212">
        <v>3292</v>
      </c>
      <c r="B7065" s="216" t="s">
        <v>112</v>
      </c>
      <c r="C7065" s="38">
        <v>51000</v>
      </c>
      <c r="D7065" s="175">
        <v>51000</v>
      </c>
      <c r="F7065" s="678"/>
      <c r="G7065" s="678"/>
      <c r="H7065" s="678"/>
      <c r="I7065" s="34">
        <v>4</v>
      </c>
    </row>
    <row r="7066" spans="1:9">
      <c r="A7066" s="212">
        <v>3293</v>
      </c>
      <c r="B7066" s="216" t="s">
        <v>29</v>
      </c>
      <c r="C7066" s="38">
        <v>8000</v>
      </c>
      <c r="D7066" s="175">
        <v>8000</v>
      </c>
      <c r="F7066" s="678"/>
      <c r="G7066" s="678"/>
      <c r="H7066" s="678"/>
      <c r="I7066" s="34">
        <v>4</v>
      </c>
    </row>
    <row r="7067" spans="1:9">
      <c r="A7067" s="212">
        <v>3294</v>
      </c>
      <c r="B7067" s="216" t="s">
        <v>55</v>
      </c>
      <c r="C7067" s="38">
        <v>4000</v>
      </c>
      <c r="D7067" s="175">
        <v>4000</v>
      </c>
      <c r="F7067" s="678"/>
      <c r="G7067" s="678"/>
      <c r="H7067" s="678"/>
      <c r="I7067" s="34">
        <v>4</v>
      </c>
    </row>
    <row r="7068" spans="1:9">
      <c r="A7068" s="212">
        <v>3295</v>
      </c>
      <c r="B7068" s="216" t="s">
        <v>113</v>
      </c>
      <c r="C7068" s="38">
        <v>18000</v>
      </c>
      <c r="D7068" s="175">
        <v>18000</v>
      </c>
      <c r="F7068" s="678"/>
      <c r="G7068" s="678"/>
      <c r="H7068" s="678"/>
      <c r="I7068" s="34">
        <v>4</v>
      </c>
    </row>
    <row r="7069" spans="1:9">
      <c r="A7069" s="212">
        <v>3296</v>
      </c>
      <c r="B7069" s="216" t="s">
        <v>120</v>
      </c>
      <c r="C7069" s="38">
        <v>50000</v>
      </c>
      <c r="D7069" s="175">
        <v>50000</v>
      </c>
      <c r="F7069" s="678"/>
      <c r="G7069" s="678"/>
      <c r="H7069" s="678"/>
      <c r="I7069" s="34">
        <v>4</v>
      </c>
    </row>
    <row r="7070" spans="1:9">
      <c r="A7070" s="212">
        <v>3299</v>
      </c>
      <c r="B7070" s="216" t="s">
        <v>23</v>
      </c>
      <c r="C7070" s="38">
        <v>12000</v>
      </c>
      <c r="D7070" s="175">
        <v>12000</v>
      </c>
      <c r="F7070" s="678"/>
      <c r="G7070" s="678"/>
      <c r="H7070" s="678"/>
      <c r="I7070" s="34">
        <v>4</v>
      </c>
    </row>
    <row r="7071" spans="1:9">
      <c r="A7071" s="208">
        <v>34</v>
      </c>
      <c r="B7071" s="209" t="s">
        <v>114</v>
      </c>
      <c r="C7071" s="182">
        <f t="shared" ref="C7071" si="6576">SUM(C7072)</f>
        <v>1009800</v>
      </c>
      <c r="D7071" s="32">
        <v>1504962</v>
      </c>
      <c r="F7071" s="32">
        <f t="shared" ref="F7071:H7071" si="6577">SUM(F7072)</f>
        <v>0</v>
      </c>
      <c r="G7071" s="32">
        <f t="shared" si="6577"/>
        <v>0</v>
      </c>
      <c r="H7071" s="32">
        <f t="shared" si="6577"/>
        <v>0</v>
      </c>
      <c r="I7071" s="34">
        <v>2</v>
      </c>
    </row>
    <row r="7072" spans="1:9">
      <c r="A7072" s="210">
        <v>343</v>
      </c>
      <c r="B7072" s="211" t="s">
        <v>115</v>
      </c>
      <c r="C7072" s="30">
        <f>SUM(C7073:C7075)</f>
        <v>1009800</v>
      </c>
      <c r="D7072" s="30">
        <v>1504962</v>
      </c>
      <c r="F7072" s="30">
        <f t="shared" ref="F7072:G7072" si="6578">SUM(F7073:F7076)</f>
        <v>0</v>
      </c>
      <c r="G7072" s="30">
        <f t="shared" si="6578"/>
        <v>0</v>
      </c>
      <c r="H7072" s="30">
        <f t="shared" ref="H7072" si="6579">SUM(H7073:H7076)</f>
        <v>0</v>
      </c>
      <c r="I7072" s="34">
        <v>3</v>
      </c>
    </row>
    <row r="7073" spans="1:9">
      <c r="A7073" s="212">
        <v>3431</v>
      </c>
      <c r="B7073" s="216" t="s">
        <v>116</v>
      </c>
      <c r="C7073" s="474">
        <v>9800</v>
      </c>
      <c r="D7073" s="175">
        <v>9962</v>
      </c>
      <c r="F7073" s="672"/>
      <c r="G7073" s="672"/>
      <c r="H7073" s="672"/>
      <c r="I7073" s="34">
        <v>4</v>
      </c>
    </row>
    <row r="7074" spans="1:9" ht="28.5">
      <c r="A7074" s="212">
        <v>3432</v>
      </c>
      <c r="B7074" s="216" t="s">
        <v>135</v>
      </c>
      <c r="C7074" s="475"/>
      <c r="D7074" s="175">
        <v>0</v>
      </c>
      <c r="F7074" s="475"/>
      <c r="G7074" s="475"/>
      <c r="H7074" s="475"/>
      <c r="I7074" s="34">
        <v>4</v>
      </c>
    </row>
    <row r="7075" spans="1:9">
      <c r="A7075" s="212">
        <v>3433</v>
      </c>
      <c r="B7075" s="216" t="s">
        <v>117</v>
      </c>
      <c r="C7075" s="474">
        <v>1000000</v>
      </c>
      <c r="D7075" s="175">
        <v>1472000</v>
      </c>
      <c r="F7075" s="672"/>
      <c r="G7075" s="672"/>
      <c r="H7075" s="672"/>
      <c r="I7075" s="34">
        <v>4</v>
      </c>
    </row>
    <row r="7076" spans="1:9">
      <c r="A7076" s="212">
        <v>3434</v>
      </c>
      <c r="B7076" s="216" t="s">
        <v>23</v>
      </c>
      <c r="C7076" s="152"/>
      <c r="D7076" s="175">
        <v>23000</v>
      </c>
      <c r="F7076" s="684"/>
      <c r="G7076" s="684"/>
      <c r="H7076" s="684"/>
      <c r="I7076" s="73">
        <v>4</v>
      </c>
    </row>
    <row r="7077" spans="1:9">
      <c r="A7077" s="208">
        <v>38</v>
      </c>
      <c r="B7077" s="209" t="s">
        <v>11</v>
      </c>
      <c r="C7077" s="182">
        <f t="shared" ref="C7077:C7078" si="6580">SUM(C7078)</f>
        <v>12000</v>
      </c>
      <c r="D7077" s="32">
        <v>80000</v>
      </c>
      <c r="F7077" s="32">
        <f t="shared" ref="F7077:H7078" si="6581">SUM(F7078)</f>
        <v>0</v>
      </c>
      <c r="G7077" s="32">
        <f t="shared" si="6581"/>
        <v>0</v>
      </c>
      <c r="H7077" s="32">
        <f t="shared" si="6581"/>
        <v>0</v>
      </c>
      <c r="I7077" s="34">
        <v>2</v>
      </c>
    </row>
    <row r="7078" spans="1:9">
      <c r="A7078" s="210">
        <v>383</v>
      </c>
      <c r="B7078" s="211" t="s">
        <v>121</v>
      </c>
      <c r="C7078" s="30">
        <f t="shared" si="6580"/>
        <v>12000</v>
      </c>
      <c r="D7078" s="30">
        <v>80000</v>
      </c>
      <c r="F7078" s="30">
        <f t="shared" si="6581"/>
        <v>0</v>
      </c>
      <c r="G7078" s="30">
        <f t="shared" si="6581"/>
        <v>0</v>
      </c>
      <c r="H7078" s="30">
        <f t="shared" si="6581"/>
        <v>0</v>
      </c>
      <c r="I7078" s="34">
        <v>3</v>
      </c>
    </row>
    <row r="7079" spans="1:9">
      <c r="A7079" s="212">
        <v>3834</v>
      </c>
      <c r="B7079" s="216" t="s">
        <v>123</v>
      </c>
      <c r="C7079" s="474">
        <v>12000</v>
      </c>
      <c r="D7079" s="175">
        <v>80000</v>
      </c>
      <c r="F7079" s="672"/>
      <c r="G7079" s="672"/>
      <c r="H7079" s="672"/>
      <c r="I7079" s="34">
        <v>4</v>
      </c>
    </row>
    <row r="7080" spans="1:9">
      <c r="A7080" s="206">
        <v>52</v>
      </c>
      <c r="B7080" s="207" t="s">
        <v>52</v>
      </c>
      <c r="C7080" s="31">
        <f>SUM(C7081+C7088+C7095)</f>
        <v>500000</v>
      </c>
      <c r="D7080" s="31">
        <v>3457101</v>
      </c>
      <c r="F7080" s="31">
        <f>SUM(F7081+F7088+F7095)</f>
        <v>0</v>
      </c>
      <c r="G7080" s="31">
        <f>SUM(G7081+G7088+G7095)</f>
        <v>0</v>
      </c>
      <c r="H7080" s="31">
        <f>SUM(H7081+H7088+H7095)</f>
        <v>0</v>
      </c>
      <c r="I7080" s="34" t="s">
        <v>53</v>
      </c>
    </row>
    <row r="7081" spans="1:9">
      <c r="A7081" s="208">
        <v>31</v>
      </c>
      <c r="B7081" s="209" t="s">
        <v>44</v>
      </c>
      <c r="C7081" s="182">
        <f t="shared" ref="C7081" si="6582">SUM(C7082+C7084+C7086)</f>
        <v>140000</v>
      </c>
      <c r="D7081" s="32">
        <v>16400</v>
      </c>
      <c r="F7081" s="32">
        <f t="shared" ref="F7081:G7081" si="6583">SUM(F7082+F7084+F7086)</f>
        <v>0</v>
      </c>
      <c r="G7081" s="32">
        <f t="shared" si="6583"/>
        <v>0</v>
      </c>
      <c r="H7081" s="32">
        <f t="shared" ref="H7081" si="6584">SUM(H7082+H7084+H7086)</f>
        <v>0</v>
      </c>
      <c r="I7081" s="34">
        <v>2</v>
      </c>
    </row>
    <row r="7082" spans="1:9">
      <c r="A7082" s="210">
        <v>311</v>
      </c>
      <c r="B7082" s="211" t="s">
        <v>45</v>
      </c>
      <c r="C7082" s="30">
        <f t="shared" ref="C7082" si="6585">SUM(C7083)</f>
        <v>140000</v>
      </c>
      <c r="D7082" s="30">
        <v>16400</v>
      </c>
      <c r="F7082" s="30">
        <f t="shared" ref="F7082:H7082" si="6586">SUM(F7083)</f>
        <v>0</v>
      </c>
      <c r="G7082" s="30">
        <f t="shared" si="6586"/>
        <v>0</v>
      </c>
      <c r="H7082" s="30">
        <f t="shared" si="6586"/>
        <v>0</v>
      </c>
      <c r="I7082" s="34">
        <v>3</v>
      </c>
    </row>
    <row r="7083" spans="1:9">
      <c r="A7083" s="212">
        <v>3111</v>
      </c>
      <c r="B7083" s="216" t="s">
        <v>46</v>
      </c>
      <c r="C7083" s="474">
        <v>140000</v>
      </c>
      <c r="D7083" s="175">
        <v>16400</v>
      </c>
      <c r="F7083" s="672"/>
      <c r="G7083" s="672"/>
      <c r="H7083" s="672"/>
      <c r="I7083" s="34">
        <v>4</v>
      </c>
    </row>
    <row r="7084" spans="1:9">
      <c r="A7084" s="210">
        <v>312</v>
      </c>
      <c r="B7084" s="211" t="s">
        <v>67</v>
      </c>
      <c r="C7084" s="30">
        <f t="shared" ref="C7084" si="6587">SUM(C7085)</f>
        <v>0</v>
      </c>
      <c r="D7084" s="30">
        <v>0</v>
      </c>
      <c r="F7084" s="30">
        <f t="shared" ref="F7084:H7084" si="6588">SUM(F7085)</f>
        <v>0</v>
      </c>
      <c r="G7084" s="30">
        <f t="shared" si="6588"/>
        <v>0</v>
      </c>
      <c r="H7084" s="30">
        <f t="shared" si="6588"/>
        <v>0</v>
      </c>
      <c r="I7084" s="34">
        <v>3</v>
      </c>
    </row>
    <row r="7085" spans="1:9">
      <c r="A7085" s="212">
        <v>3121</v>
      </c>
      <c r="B7085" s="216" t="s">
        <v>67</v>
      </c>
      <c r="C7085" s="29"/>
      <c r="D7085" s="175">
        <v>0</v>
      </c>
      <c r="F7085" s="175"/>
      <c r="G7085" s="175"/>
      <c r="H7085" s="175"/>
      <c r="I7085" s="34">
        <v>4</v>
      </c>
    </row>
    <row r="7086" spans="1:9">
      <c r="A7086" s="210">
        <v>313</v>
      </c>
      <c r="B7086" s="211" t="s">
        <v>48</v>
      </c>
      <c r="C7086" s="30">
        <f t="shared" ref="C7086" si="6589">SUM(C7087)</f>
        <v>0</v>
      </c>
      <c r="D7086" s="30">
        <v>0</v>
      </c>
      <c r="F7086" s="30">
        <f t="shared" ref="F7086:H7086" si="6590">SUM(F7087)</f>
        <v>0</v>
      </c>
      <c r="G7086" s="30">
        <f t="shared" si="6590"/>
        <v>0</v>
      </c>
      <c r="H7086" s="30">
        <f t="shared" si="6590"/>
        <v>0</v>
      </c>
      <c r="I7086" s="34">
        <v>3</v>
      </c>
    </row>
    <row r="7087" spans="1:9">
      <c r="A7087" s="212">
        <v>3132</v>
      </c>
      <c r="B7087" s="216" t="s">
        <v>49</v>
      </c>
      <c r="C7087" s="29"/>
      <c r="D7087" s="175">
        <v>0</v>
      </c>
      <c r="F7087" s="175"/>
      <c r="G7087" s="175"/>
      <c r="H7087" s="175"/>
      <c r="I7087" s="34">
        <v>4</v>
      </c>
    </row>
    <row r="7088" spans="1:9">
      <c r="A7088" s="208">
        <v>32</v>
      </c>
      <c r="B7088" s="209" t="s">
        <v>16</v>
      </c>
      <c r="C7088" s="182">
        <f t="shared" ref="C7088" si="6591">SUM(C7089+C7091+C7093)</f>
        <v>10000</v>
      </c>
      <c r="D7088" s="32">
        <v>3090701</v>
      </c>
      <c r="F7088" s="32">
        <f t="shared" ref="F7088:G7088" si="6592">SUM(F7089+F7091+F7093)</f>
        <v>0</v>
      </c>
      <c r="G7088" s="32">
        <f t="shared" si="6592"/>
        <v>0</v>
      </c>
      <c r="H7088" s="32">
        <f t="shared" ref="H7088" si="6593">SUM(H7089+H7091+H7093)</f>
        <v>0</v>
      </c>
      <c r="I7088" s="34">
        <v>2</v>
      </c>
    </row>
    <row r="7089" spans="1:10">
      <c r="A7089" s="210">
        <v>321</v>
      </c>
      <c r="B7089" s="211" t="s">
        <v>27</v>
      </c>
      <c r="C7089" s="30">
        <f t="shared" ref="C7089" si="6594">SUM(C7090)</f>
        <v>10000</v>
      </c>
      <c r="D7089" s="30">
        <v>10000</v>
      </c>
      <c r="F7089" s="30">
        <f t="shared" ref="F7089:H7089" si="6595">SUM(F7090)</f>
        <v>0</v>
      </c>
      <c r="G7089" s="30">
        <f t="shared" si="6595"/>
        <v>0</v>
      </c>
      <c r="H7089" s="30">
        <f t="shared" si="6595"/>
        <v>0</v>
      </c>
      <c r="I7089" s="34">
        <v>3</v>
      </c>
    </row>
    <row r="7090" spans="1:10" ht="28.5">
      <c r="A7090" s="212">
        <v>3212</v>
      </c>
      <c r="B7090" s="216" t="s">
        <v>50</v>
      </c>
      <c r="C7090" s="474">
        <v>10000</v>
      </c>
      <c r="D7090" s="175">
        <v>10000</v>
      </c>
      <c r="F7090" s="672"/>
      <c r="G7090" s="672"/>
      <c r="H7090" s="672"/>
      <c r="I7090" s="34">
        <v>4</v>
      </c>
    </row>
    <row r="7091" spans="1:10">
      <c r="A7091" s="210">
        <v>322</v>
      </c>
      <c r="B7091" s="211" t="s">
        <v>42</v>
      </c>
      <c r="C7091" s="30">
        <f t="shared" ref="C7091" si="6596">SUM(C7092)</f>
        <v>0</v>
      </c>
      <c r="D7091" s="30">
        <v>3080701</v>
      </c>
      <c r="F7091" s="30">
        <f t="shared" ref="F7091:H7091" si="6597">SUM(F7092)</f>
        <v>0</v>
      </c>
      <c r="G7091" s="30">
        <f t="shared" si="6597"/>
        <v>0</v>
      </c>
      <c r="H7091" s="30">
        <f t="shared" si="6597"/>
        <v>0</v>
      </c>
      <c r="I7091" s="34">
        <v>3</v>
      </c>
    </row>
    <row r="7092" spans="1:10">
      <c r="A7092" s="212">
        <v>3222</v>
      </c>
      <c r="B7092" s="216" t="s">
        <v>91</v>
      </c>
      <c r="C7092" s="29"/>
      <c r="D7092" s="175">
        <v>3080701</v>
      </c>
      <c r="F7092" s="175"/>
      <c r="G7092" s="175"/>
      <c r="H7092" s="175"/>
      <c r="I7092" s="34">
        <v>4</v>
      </c>
    </row>
    <row r="7093" spans="1:10" ht="28.5">
      <c r="A7093" s="210">
        <v>324</v>
      </c>
      <c r="B7093" s="211" t="s">
        <v>22</v>
      </c>
      <c r="C7093" s="30">
        <f t="shared" ref="C7093" si="6598">SUM(C7094)</f>
        <v>0</v>
      </c>
      <c r="D7093" s="30">
        <v>0</v>
      </c>
      <c r="F7093" s="30">
        <f t="shared" ref="F7093:H7093" si="6599">SUM(F7094)</f>
        <v>0</v>
      </c>
      <c r="G7093" s="30">
        <f t="shared" si="6599"/>
        <v>0</v>
      </c>
      <c r="H7093" s="30">
        <f t="shared" si="6599"/>
        <v>0</v>
      </c>
      <c r="I7093" s="34">
        <v>3</v>
      </c>
    </row>
    <row r="7094" spans="1:10" ht="28.5">
      <c r="A7094" s="212">
        <v>3241</v>
      </c>
      <c r="B7094" s="216" t="s">
        <v>22</v>
      </c>
      <c r="C7094" s="29"/>
      <c r="D7094" s="175">
        <v>0</v>
      </c>
      <c r="F7094" s="175"/>
      <c r="G7094" s="175"/>
      <c r="H7094" s="175"/>
      <c r="I7094" s="34">
        <v>4</v>
      </c>
    </row>
    <row r="7095" spans="1:10" ht="28.5">
      <c r="A7095" s="208">
        <v>45</v>
      </c>
      <c r="B7095" s="209" t="s">
        <v>74</v>
      </c>
      <c r="C7095" s="182">
        <f t="shared" ref="C7095:C7096" si="6600">C7096</f>
        <v>350000</v>
      </c>
      <c r="D7095" s="32">
        <v>350000</v>
      </c>
      <c r="F7095" s="32">
        <f t="shared" ref="F7095:H7096" si="6601">F7096</f>
        <v>0</v>
      </c>
      <c r="G7095" s="32">
        <f t="shared" si="6601"/>
        <v>0</v>
      </c>
      <c r="H7095" s="32">
        <f t="shared" si="6601"/>
        <v>0</v>
      </c>
      <c r="I7095" s="34">
        <v>2</v>
      </c>
    </row>
    <row r="7096" spans="1:10">
      <c r="A7096" s="210">
        <v>452</v>
      </c>
      <c r="B7096" s="211" t="s">
        <v>89</v>
      </c>
      <c r="C7096" s="71">
        <f t="shared" si="6600"/>
        <v>350000</v>
      </c>
      <c r="D7096" s="673">
        <v>350000</v>
      </c>
      <c r="F7096" s="673">
        <f t="shared" si="6601"/>
        <v>0</v>
      </c>
      <c r="G7096" s="673">
        <f t="shared" si="6601"/>
        <v>0</v>
      </c>
      <c r="H7096" s="673">
        <f t="shared" si="6601"/>
        <v>0</v>
      </c>
      <c r="I7096" s="73">
        <v>3</v>
      </c>
      <c r="J7096" s="194"/>
    </row>
    <row r="7097" spans="1:10">
      <c r="A7097" s="212">
        <v>4521</v>
      </c>
      <c r="B7097" s="216" t="s">
        <v>89</v>
      </c>
      <c r="C7097" s="146">
        <v>350000</v>
      </c>
      <c r="D7097" s="175">
        <v>350000</v>
      </c>
      <c r="F7097" s="674"/>
      <c r="G7097" s="674"/>
      <c r="H7097" s="674"/>
      <c r="I7097" s="470">
        <v>4</v>
      </c>
      <c r="J7097" s="194"/>
    </row>
    <row r="7098" spans="1:10">
      <c r="A7098" s="206">
        <v>61</v>
      </c>
      <c r="B7098" s="207" t="s">
        <v>80</v>
      </c>
      <c r="C7098" s="31">
        <f t="shared" ref="C7098" si="6602">SUM(C7099+C7106+C7120+C7133)</f>
        <v>250000</v>
      </c>
      <c r="D7098" s="31">
        <v>104500</v>
      </c>
      <c r="F7098" s="31">
        <f t="shared" ref="F7098:G7098" si="6603">SUM(F7099+F7106+F7120+F7133)</f>
        <v>0</v>
      </c>
      <c r="G7098" s="31">
        <f t="shared" si="6603"/>
        <v>0</v>
      </c>
      <c r="H7098" s="31">
        <f t="shared" ref="H7098" si="6604">SUM(H7099+H7106+H7120+H7133)</f>
        <v>0</v>
      </c>
      <c r="I7098" s="34" t="s">
        <v>81</v>
      </c>
    </row>
    <row r="7099" spans="1:10">
      <c r="A7099" s="208">
        <v>31</v>
      </c>
      <c r="B7099" s="209" t="s">
        <v>44</v>
      </c>
      <c r="C7099" s="182">
        <f t="shared" ref="C7099" si="6605">SUM(C7100+C7102+C7104)</f>
        <v>0</v>
      </c>
      <c r="D7099" s="32">
        <v>0</v>
      </c>
      <c r="F7099" s="32">
        <f t="shared" ref="F7099:G7099" si="6606">SUM(F7100+F7102+F7104)</f>
        <v>0</v>
      </c>
      <c r="G7099" s="32">
        <f t="shared" si="6606"/>
        <v>0</v>
      </c>
      <c r="H7099" s="32">
        <f t="shared" ref="H7099" si="6607">SUM(H7100+H7102+H7104)</f>
        <v>0</v>
      </c>
      <c r="I7099" s="34">
        <v>2</v>
      </c>
    </row>
    <row r="7100" spans="1:10">
      <c r="A7100" s="210">
        <v>311</v>
      </c>
      <c r="B7100" s="211" t="s">
        <v>45</v>
      </c>
      <c r="C7100" s="30">
        <f t="shared" ref="C7100" si="6608">SUM(C7101)</f>
        <v>0</v>
      </c>
      <c r="D7100" s="30">
        <v>0</v>
      </c>
      <c r="F7100" s="30">
        <f t="shared" ref="F7100:H7100" si="6609">SUM(F7101)</f>
        <v>0</v>
      </c>
      <c r="G7100" s="30">
        <f t="shared" si="6609"/>
        <v>0</v>
      </c>
      <c r="H7100" s="30">
        <f t="shared" si="6609"/>
        <v>0</v>
      </c>
      <c r="I7100" s="34">
        <v>3</v>
      </c>
    </row>
    <row r="7101" spans="1:10">
      <c r="A7101" s="212">
        <v>3111</v>
      </c>
      <c r="B7101" s="216" t="s">
        <v>46</v>
      </c>
      <c r="C7101" s="29"/>
      <c r="D7101" s="175">
        <v>0</v>
      </c>
      <c r="F7101" s="175"/>
      <c r="G7101" s="175"/>
      <c r="H7101" s="175"/>
      <c r="I7101" s="34">
        <v>4</v>
      </c>
    </row>
    <row r="7102" spans="1:10">
      <c r="A7102" s="210">
        <v>312</v>
      </c>
      <c r="B7102" s="211" t="s">
        <v>67</v>
      </c>
      <c r="C7102" s="30">
        <f t="shared" ref="C7102" si="6610">SUM(C7103)</f>
        <v>0</v>
      </c>
      <c r="D7102" s="30">
        <v>0</v>
      </c>
      <c r="F7102" s="30">
        <f t="shared" ref="F7102:H7102" si="6611">SUM(F7103)</f>
        <v>0</v>
      </c>
      <c r="G7102" s="30">
        <f t="shared" si="6611"/>
        <v>0</v>
      </c>
      <c r="H7102" s="30">
        <f t="shared" si="6611"/>
        <v>0</v>
      </c>
      <c r="I7102" s="34">
        <v>3</v>
      </c>
    </row>
    <row r="7103" spans="1:10">
      <c r="A7103" s="212">
        <v>3121</v>
      </c>
      <c r="B7103" s="216" t="s">
        <v>67</v>
      </c>
      <c r="C7103" s="29"/>
      <c r="D7103" s="175">
        <v>0</v>
      </c>
      <c r="F7103" s="175"/>
      <c r="G7103" s="175"/>
      <c r="H7103" s="175"/>
      <c r="I7103" s="34">
        <v>4</v>
      </c>
    </row>
    <row r="7104" spans="1:10">
      <c r="A7104" s="210">
        <v>313</v>
      </c>
      <c r="B7104" s="211" t="s">
        <v>48</v>
      </c>
      <c r="C7104" s="30">
        <f t="shared" ref="C7104" si="6612">SUM(C7105)</f>
        <v>0</v>
      </c>
      <c r="D7104" s="30">
        <v>0</v>
      </c>
      <c r="F7104" s="30">
        <f t="shared" ref="F7104:H7104" si="6613">SUM(F7105)</f>
        <v>0</v>
      </c>
      <c r="G7104" s="30">
        <f t="shared" si="6613"/>
        <v>0</v>
      </c>
      <c r="H7104" s="30">
        <f t="shared" si="6613"/>
        <v>0</v>
      </c>
      <c r="I7104" s="34">
        <v>3</v>
      </c>
    </row>
    <row r="7105" spans="1:9">
      <c r="A7105" s="212">
        <v>3132</v>
      </c>
      <c r="B7105" s="216" t="s">
        <v>49</v>
      </c>
      <c r="C7105" s="29"/>
      <c r="D7105" s="175">
        <v>0</v>
      </c>
      <c r="F7105" s="175"/>
      <c r="G7105" s="175"/>
      <c r="H7105" s="175"/>
      <c r="I7105" s="34">
        <v>4</v>
      </c>
    </row>
    <row r="7106" spans="1:9">
      <c r="A7106" s="208">
        <v>32</v>
      </c>
      <c r="B7106" s="209" t="s">
        <v>16</v>
      </c>
      <c r="C7106" s="182">
        <f t="shared" ref="C7106" si="6614">SUM(C7107+C7111+C7115)</f>
        <v>50000</v>
      </c>
      <c r="D7106" s="32">
        <v>54500</v>
      </c>
      <c r="F7106" s="32">
        <f t="shared" ref="F7106:G7106" si="6615">SUM(F7107+F7111+F7115)</f>
        <v>0</v>
      </c>
      <c r="G7106" s="32">
        <f t="shared" si="6615"/>
        <v>0</v>
      </c>
      <c r="H7106" s="32">
        <f t="shared" ref="H7106" si="6616">SUM(H7107+H7111+H7115)</f>
        <v>0</v>
      </c>
      <c r="I7106" s="34">
        <v>2</v>
      </c>
    </row>
    <row r="7107" spans="1:9">
      <c r="A7107" s="210">
        <v>321</v>
      </c>
      <c r="B7107" s="211" t="s">
        <v>27</v>
      </c>
      <c r="C7107" s="30">
        <f t="shared" ref="C7107" si="6617">SUM(C7108:C7110)</f>
        <v>50000</v>
      </c>
      <c r="D7107" s="30">
        <v>50000</v>
      </c>
      <c r="F7107" s="30">
        <f t="shared" ref="F7107:G7107" si="6618">SUM(F7108:F7110)</f>
        <v>0</v>
      </c>
      <c r="G7107" s="30">
        <f t="shared" si="6618"/>
        <v>0</v>
      </c>
      <c r="H7107" s="30">
        <f t="shared" ref="H7107" si="6619">SUM(H7108:H7110)</f>
        <v>0</v>
      </c>
      <c r="I7107" s="34">
        <v>3</v>
      </c>
    </row>
    <row r="7108" spans="1:9">
      <c r="A7108" s="212">
        <v>3211</v>
      </c>
      <c r="B7108" s="216" t="s">
        <v>28</v>
      </c>
      <c r="C7108" s="474">
        <v>20000</v>
      </c>
      <c r="D7108" s="175">
        <v>20000</v>
      </c>
      <c r="F7108" s="672"/>
      <c r="G7108" s="672"/>
      <c r="H7108" s="672"/>
      <c r="I7108" s="34">
        <v>4</v>
      </c>
    </row>
    <row r="7109" spans="1:9" ht="28.5">
      <c r="A7109" s="212">
        <v>3212</v>
      </c>
      <c r="B7109" s="216" t="s">
        <v>50</v>
      </c>
      <c r="C7109" s="475"/>
      <c r="D7109" s="175">
        <v>0</v>
      </c>
      <c r="F7109" s="475"/>
      <c r="G7109" s="475"/>
      <c r="H7109" s="475"/>
      <c r="I7109" s="34">
        <v>4</v>
      </c>
    </row>
    <row r="7110" spans="1:9">
      <c r="A7110" s="212">
        <v>3213</v>
      </c>
      <c r="B7110" s="216" t="s">
        <v>54</v>
      </c>
      <c r="C7110" s="474">
        <v>30000</v>
      </c>
      <c r="D7110" s="175">
        <v>30000</v>
      </c>
      <c r="F7110" s="672"/>
      <c r="G7110" s="672"/>
      <c r="H7110" s="672"/>
      <c r="I7110" s="34">
        <v>4</v>
      </c>
    </row>
    <row r="7111" spans="1:9">
      <c r="A7111" s="210">
        <v>322</v>
      </c>
      <c r="B7111" s="211" t="s">
        <v>42</v>
      </c>
      <c r="C7111" s="30">
        <f t="shared" ref="C7111" si="6620">SUM(C7112:C7114)</f>
        <v>0</v>
      </c>
      <c r="D7111" s="30">
        <v>4500</v>
      </c>
      <c r="F7111" s="30">
        <f t="shared" ref="F7111:G7111" si="6621">SUM(F7112:F7114)</f>
        <v>0</v>
      </c>
      <c r="G7111" s="30">
        <f t="shared" si="6621"/>
        <v>0</v>
      </c>
      <c r="H7111" s="30">
        <f t="shared" ref="H7111" si="6622">SUM(H7112:H7114)</f>
        <v>0</v>
      </c>
      <c r="I7111" s="34">
        <v>3</v>
      </c>
    </row>
    <row r="7112" spans="1:9">
      <c r="A7112" s="212">
        <v>3221</v>
      </c>
      <c r="B7112" s="216" t="s">
        <v>43</v>
      </c>
      <c r="C7112" s="29"/>
      <c r="D7112" s="175">
        <v>4500</v>
      </c>
      <c r="F7112" s="175"/>
      <c r="G7112" s="175"/>
      <c r="H7112" s="175"/>
      <c r="I7112" s="34">
        <v>4</v>
      </c>
    </row>
    <row r="7113" spans="1:9">
      <c r="A7113" s="212">
        <v>3222</v>
      </c>
      <c r="B7113" s="216" t="s">
        <v>91</v>
      </c>
      <c r="C7113" s="29"/>
      <c r="D7113" s="175">
        <v>0</v>
      </c>
      <c r="F7113" s="175"/>
      <c r="G7113" s="175"/>
      <c r="H7113" s="175"/>
      <c r="I7113" s="34">
        <v>4</v>
      </c>
    </row>
    <row r="7114" spans="1:9">
      <c r="A7114" s="212">
        <v>3225</v>
      </c>
      <c r="B7114" s="216" t="s">
        <v>92</v>
      </c>
      <c r="C7114" s="29"/>
      <c r="D7114" s="175">
        <v>0</v>
      </c>
      <c r="F7114" s="175"/>
      <c r="G7114" s="175"/>
      <c r="H7114" s="175"/>
      <c r="I7114" s="34">
        <v>4</v>
      </c>
    </row>
    <row r="7115" spans="1:9">
      <c r="A7115" s="210">
        <v>323</v>
      </c>
      <c r="B7115" s="211" t="s">
        <v>17</v>
      </c>
      <c r="C7115" s="30">
        <f t="shared" ref="C7115" si="6623">SUM(C7116:C7119)</f>
        <v>0</v>
      </c>
      <c r="D7115" s="30">
        <v>0</v>
      </c>
      <c r="F7115" s="30">
        <f t="shared" ref="F7115:G7115" si="6624">SUM(F7116:F7119)</f>
        <v>0</v>
      </c>
      <c r="G7115" s="30">
        <f t="shared" si="6624"/>
        <v>0</v>
      </c>
      <c r="H7115" s="30">
        <f t="shared" ref="H7115" si="6625">SUM(H7116:H7119)</f>
        <v>0</v>
      </c>
      <c r="I7115" s="34">
        <v>3</v>
      </c>
    </row>
    <row r="7116" spans="1:9">
      <c r="A7116" s="212">
        <v>3232</v>
      </c>
      <c r="B7116" s="216" t="s">
        <v>105</v>
      </c>
      <c r="C7116" s="29"/>
      <c r="D7116" s="175">
        <v>0</v>
      </c>
      <c r="F7116" s="175"/>
      <c r="G7116" s="175"/>
      <c r="H7116" s="175"/>
      <c r="I7116" s="34">
        <v>4</v>
      </c>
    </row>
    <row r="7117" spans="1:9">
      <c r="A7117" s="212">
        <v>3235</v>
      </c>
      <c r="B7117" s="216" t="s">
        <v>68</v>
      </c>
      <c r="C7117" s="29"/>
      <c r="D7117" s="175">
        <v>0</v>
      </c>
      <c r="F7117" s="175"/>
      <c r="G7117" s="175"/>
      <c r="H7117" s="175"/>
      <c r="I7117" s="34">
        <v>4</v>
      </c>
    </row>
    <row r="7118" spans="1:9">
      <c r="A7118" s="212">
        <v>3237</v>
      </c>
      <c r="B7118" s="216" t="s">
        <v>20</v>
      </c>
      <c r="C7118" s="29"/>
      <c r="D7118" s="175">
        <v>0</v>
      </c>
      <c r="F7118" s="175"/>
      <c r="G7118" s="175"/>
      <c r="H7118" s="175"/>
      <c r="I7118" s="34">
        <v>4</v>
      </c>
    </row>
    <row r="7119" spans="1:9">
      <c r="A7119" s="212">
        <v>3238</v>
      </c>
      <c r="B7119" s="216" t="s">
        <v>51</v>
      </c>
      <c r="C7119" s="29"/>
      <c r="D7119" s="175">
        <v>0</v>
      </c>
      <c r="F7119" s="175"/>
      <c r="G7119" s="175"/>
      <c r="H7119" s="175"/>
      <c r="I7119" s="34">
        <v>4</v>
      </c>
    </row>
    <row r="7120" spans="1:9" ht="28.5">
      <c r="A7120" s="208">
        <v>42</v>
      </c>
      <c r="B7120" s="209" t="s">
        <v>30</v>
      </c>
      <c r="C7120" s="182">
        <f t="shared" ref="C7120" si="6626">SUM(C7121+C7123+C7129+C7131)</f>
        <v>200000</v>
      </c>
      <c r="D7120" s="32">
        <v>50000</v>
      </c>
      <c r="F7120" s="32">
        <f t="shared" ref="F7120:G7120" si="6627">SUM(F7121+F7123+F7129+F7131)</f>
        <v>0</v>
      </c>
      <c r="G7120" s="32">
        <f t="shared" si="6627"/>
        <v>0</v>
      </c>
      <c r="H7120" s="32">
        <f t="shared" ref="H7120" si="6628">SUM(H7121+H7123+H7129+H7131)</f>
        <v>0</v>
      </c>
      <c r="I7120" s="34">
        <v>2</v>
      </c>
    </row>
    <row r="7121" spans="1:9">
      <c r="A7121" s="210">
        <v>421</v>
      </c>
      <c r="B7121" s="211" t="s">
        <v>96</v>
      </c>
      <c r="C7121" s="30">
        <f t="shared" ref="C7121" si="6629">SUM(C7122)</f>
        <v>0</v>
      </c>
      <c r="D7121" s="30">
        <v>0</v>
      </c>
      <c r="F7121" s="30">
        <f t="shared" ref="F7121:H7121" si="6630">SUM(F7122)</f>
        <v>0</v>
      </c>
      <c r="G7121" s="30">
        <f t="shared" si="6630"/>
        <v>0</v>
      </c>
      <c r="H7121" s="30">
        <f t="shared" si="6630"/>
        <v>0</v>
      </c>
      <c r="I7121" s="34">
        <v>3</v>
      </c>
    </row>
    <row r="7122" spans="1:9">
      <c r="A7122" s="212">
        <v>4212</v>
      </c>
      <c r="B7122" s="216" t="s">
        <v>97</v>
      </c>
      <c r="C7122" s="29"/>
      <c r="D7122" s="175">
        <v>0</v>
      </c>
      <c r="F7122" s="175"/>
      <c r="G7122" s="175"/>
      <c r="H7122" s="175"/>
      <c r="I7122" s="34">
        <v>4</v>
      </c>
    </row>
    <row r="7123" spans="1:9">
      <c r="A7123" s="210">
        <v>422</v>
      </c>
      <c r="B7123" s="211" t="s">
        <v>57</v>
      </c>
      <c r="C7123" s="30">
        <f t="shared" ref="C7123" si="6631">SUM(C7124:C7128)</f>
        <v>200000</v>
      </c>
      <c r="D7123" s="30">
        <v>50000</v>
      </c>
      <c r="F7123" s="30">
        <f t="shared" ref="F7123:G7123" si="6632">SUM(F7124:F7128)</f>
        <v>0</v>
      </c>
      <c r="G7123" s="30">
        <f t="shared" si="6632"/>
        <v>0</v>
      </c>
      <c r="H7123" s="30">
        <f t="shared" ref="H7123" si="6633">SUM(H7124:H7128)</f>
        <v>0</v>
      </c>
      <c r="I7123" s="34">
        <v>3</v>
      </c>
    </row>
    <row r="7124" spans="1:9">
      <c r="A7124" s="212">
        <v>4221</v>
      </c>
      <c r="B7124" s="216" t="s">
        <v>65</v>
      </c>
      <c r="C7124" s="29"/>
      <c r="D7124" s="175">
        <v>0</v>
      </c>
      <c r="F7124" s="175"/>
      <c r="G7124" s="175"/>
      <c r="H7124" s="175"/>
      <c r="I7124" s="34">
        <v>4</v>
      </c>
    </row>
    <row r="7125" spans="1:9">
      <c r="A7125" s="212">
        <v>4222</v>
      </c>
      <c r="B7125" s="216" t="s">
        <v>73</v>
      </c>
      <c r="C7125" s="29"/>
      <c r="D7125" s="175">
        <v>0</v>
      </c>
      <c r="F7125" s="175"/>
      <c r="G7125" s="175"/>
      <c r="H7125" s="175"/>
      <c r="I7125" s="34">
        <v>4</v>
      </c>
    </row>
    <row r="7126" spans="1:9">
      <c r="A7126" s="212">
        <v>4223</v>
      </c>
      <c r="B7126" s="216" t="s">
        <v>86</v>
      </c>
      <c r="C7126" s="29"/>
      <c r="D7126" s="175">
        <v>0</v>
      </c>
      <c r="F7126" s="175"/>
      <c r="G7126" s="175"/>
      <c r="H7126" s="175"/>
      <c r="I7126" s="34">
        <v>4</v>
      </c>
    </row>
    <row r="7127" spans="1:9">
      <c r="A7127" s="212">
        <v>4224</v>
      </c>
      <c r="B7127" s="216" t="s">
        <v>58</v>
      </c>
      <c r="C7127" s="29">
        <v>200000</v>
      </c>
      <c r="D7127" s="175">
        <v>50000</v>
      </c>
      <c r="F7127" s="175"/>
      <c r="G7127" s="175"/>
      <c r="H7127" s="175"/>
      <c r="I7127" s="34">
        <v>4</v>
      </c>
    </row>
    <row r="7128" spans="1:9">
      <c r="A7128" s="212">
        <v>4227</v>
      </c>
      <c r="B7128" s="216" t="s">
        <v>88</v>
      </c>
      <c r="C7128" s="29"/>
      <c r="D7128" s="175">
        <v>0</v>
      </c>
      <c r="F7128" s="175"/>
      <c r="G7128" s="175"/>
      <c r="H7128" s="175"/>
      <c r="I7128" s="34">
        <v>4</v>
      </c>
    </row>
    <row r="7129" spans="1:9">
      <c r="A7129" s="210">
        <v>423</v>
      </c>
      <c r="B7129" s="211" t="s">
        <v>98</v>
      </c>
      <c r="C7129" s="30">
        <f t="shared" ref="C7129" si="6634">SUM(C7130)</f>
        <v>0</v>
      </c>
      <c r="D7129" s="30">
        <v>0</v>
      </c>
      <c r="F7129" s="30">
        <f t="shared" ref="F7129:H7129" si="6635">SUM(F7130)</f>
        <v>0</v>
      </c>
      <c r="G7129" s="30">
        <f t="shared" si="6635"/>
        <v>0</v>
      </c>
      <c r="H7129" s="30">
        <f t="shared" si="6635"/>
        <v>0</v>
      </c>
      <c r="I7129" s="34">
        <v>3</v>
      </c>
    </row>
    <row r="7130" spans="1:9">
      <c r="A7130" s="212">
        <v>4231</v>
      </c>
      <c r="B7130" s="216" t="s">
        <v>106</v>
      </c>
      <c r="C7130" s="29"/>
      <c r="D7130" s="175">
        <v>0</v>
      </c>
      <c r="F7130" s="175"/>
      <c r="G7130" s="175"/>
      <c r="H7130" s="175"/>
      <c r="I7130" s="34">
        <v>4</v>
      </c>
    </row>
    <row r="7131" spans="1:9" ht="28.5">
      <c r="A7131" s="210">
        <v>424</v>
      </c>
      <c r="B7131" s="211" t="s">
        <v>138</v>
      </c>
      <c r="C7131" s="30">
        <f t="shared" ref="C7131" si="6636">SUM(C7132)</f>
        <v>0</v>
      </c>
      <c r="D7131" s="30">
        <v>0</v>
      </c>
      <c r="F7131" s="30">
        <f t="shared" ref="F7131:H7131" si="6637">SUM(F7132)</f>
        <v>0</v>
      </c>
      <c r="G7131" s="30">
        <f t="shared" si="6637"/>
        <v>0</v>
      </c>
      <c r="H7131" s="30">
        <f t="shared" si="6637"/>
        <v>0</v>
      </c>
      <c r="I7131" s="34">
        <v>3</v>
      </c>
    </row>
    <row r="7132" spans="1:9">
      <c r="A7132" s="212">
        <v>4241</v>
      </c>
      <c r="B7132" s="216" t="s">
        <v>139</v>
      </c>
      <c r="C7132" s="29"/>
      <c r="D7132" s="175">
        <v>0</v>
      </c>
      <c r="F7132" s="175"/>
      <c r="G7132" s="175"/>
      <c r="H7132" s="175"/>
      <c r="I7132" s="34">
        <v>4</v>
      </c>
    </row>
    <row r="7133" spans="1:9" ht="28.5">
      <c r="A7133" s="208">
        <v>45</v>
      </c>
      <c r="B7133" s="209" t="s">
        <v>74</v>
      </c>
      <c r="C7133" s="182">
        <f t="shared" ref="C7133:C7134" si="6638">SUM(C7134)</f>
        <v>0</v>
      </c>
      <c r="D7133" s="32">
        <v>0</v>
      </c>
      <c r="F7133" s="32">
        <f t="shared" ref="F7133:H7134" si="6639">SUM(F7134)</f>
        <v>0</v>
      </c>
      <c r="G7133" s="32">
        <f t="shared" si="6639"/>
        <v>0</v>
      </c>
      <c r="H7133" s="32">
        <f t="shared" si="6639"/>
        <v>0</v>
      </c>
      <c r="I7133" s="34">
        <v>2</v>
      </c>
    </row>
    <row r="7134" spans="1:9">
      <c r="A7134" s="210">
        <v>451</v>
      </c>
      <c r="B7134" s="211" t="s">
        <v>75</v>
      </c>
      <c r="C7134" s="30">
        <f t="shared" si="6638"/>
        <v>0</v>
      </c>
      <c r="D7134" s="30">
        <v>0</v>
      </c>
      <c r="F7134" s="30">
        <f t="shared" si="6639"/>
        <v>0</v>
      </c>
      <c r="G7134" s="30">
        <f t="shared" si="6639"/>
        <v>0</v>
      </c>
      <c r="H7134" s="30">
        <f t="shared" si="6639"/>
        <v>0</v>
      </c>
      <c r="I7134" s="34">
        <v>3</v>
      </c>
    </row>
    <row r="7135" spans="1:9">
      <c r="A7135" s="212">
        <v>4511</v>
      </c>
      <c r="B7135" s="216" t="s">
        <v>75</v>
      </c>
      <c r="C7135" s="29"/>
      <c r="D7135" s="175">
        <v>0</v>
      </c>
      <c r="F7135" s="175"/>
      <c r="G7135" s="175"/>
      <c r="H7135" s="175"/>
      <c r="I7135" s="34">
        <v>4</v>
      </c>
    </row>
    <row r="7136" spans="1:9">
      <c r="A7136" s="203" t="s">
        <v>542</v>
      </c>
      <c r="B7136" s="204" t="s">
        <v>107</v>
      </c>
      <c r="C7136" s="205">
        <f>C7137</f>
        <v>0</v>
      </c>
      <c r="D7136" s="205">
        <v>394625</v>
      </c>
      <c r="F7136" s="205">
        <f t="shared" ref="F7136:H7136" si="6640">F7137</f>
        <v>0</v>
      </c>
      <c r="G7136" s="205">
        <f t="shared" si="6640"/>
        <v>0</v>
      </c>
      <c r="H7136" s="205">
        <f t="shared" si="6640"/>
        <v>0</v>
      </c>
      <c r="I7136" s="34" t="s">
        <v>8</v>
      </c>
    </row>
    <row r="7137" spans="1:10">
      <c r="A7137" s="206">
        <v>11</v>
      </c>
      <c r="B7137" s="207" t="s">
        <v>14</v>
      </c>
      <c r="C7137" s="31">
        <f>C7143</f>
        <v>0</v>
      </c>
      <c r="D7137" s="31">
        <v>394625</v>
      </c>
      <c r="F7137" s="31">
        <f t="shared" ref="F7137:G7137" si="6641">F7138+F7143</f>
        <v>0</v>
      </c>
      <c r="G7137" s="31">
        <f t="shared" si="6641"/>
        <v>0</v>
      </c>
      <c r="H7137" s="31">
        <f t="shared" ref="H7137" si="6642">H7138+H7143</f>
        <v>0</v>
      </c>
      <c r="I7137" s="34" t="s">
        <v>15</v>
      </c>
    </row>
    <row r="7138" spans="1:10">
      <c r="A7138" s="208">
        <v>31</v>
      </c>
      <c r="B7138" s="209" t="s">
        <v>44</v>
      </c>
      <c r="C7138" s="182">
        <f>C7139+C7141</f>
        <v>0</v>
      </c>
      <c r="D7138" s="32">
        <v>9443</v>
      </c>
      <c r="F7138" s="32">
        <f>F7139+F7141</f>
        <v>0</v>
      </c>
      <c r="G7138" s="32">
        <f>G7139+G7141</f>
        <v>0</v>
      </c>
      <c r="H7138" s="32">
        <f>H7139+H7141</f>
        <v>0</v>
      </c>
      <c r="I7138" s="34">
        <v>2</v>
      </c>
      <c r="J7138" s="26"/>
    </row>
    <row r="7139" spans="1:10">
      <c r="A7139" s="210">
        <v>311</v>
      </c>
      <c r="B7139" s="211" t="s">
        <v>45</v>
      </c>
      <c r="C7139" s="30">
        <f t="shared" ref="C7139" si="6643">SUM(C7140:C7141)</f>
        <v>0</v>
      </c>
      <c r="D7139" s="30">
        <v>8105</v>
      </c>
      <c r="F7139" s="30">
        <f t="shared" ref="F7139:G7139" si="6644">SUM(F7140:F7141)</f>
        <v>0</v>
      </c>
      <c r="G7139" s="30">
        <f t="shared" si="6644"/>
        <v>0</v>
      </c>
      <c r="H7139" s="30">
        <f t="shared" ref="H7139" si="6645">SUM(H7140:H7141)</f>
        <v>0</v>
      </c>
      <c r="I7139" s="34">
        <v>3</v>
      </c>
      <c r="J7139" s="26"/>
    </row>
    <row r="7140" spans="1:10">
      <c r="A7140" s="212">
        <v>3111</v>
      </c>
      <c r="B7140" s="216" t="s">
        <v>46</v>
      </c>
      <c r="C7140" s="29"/>
      <c r="D7140" s="175">
        <v>8105</v>
      </c>
      <c r="F7140" s="175"/>
      <c r="G7140" s="175"/>
      <c r="H7140" s="175"/>
      <c r="I7140" s="34">
        <v>4</v>
      </c>
      <c r="J7140" s="26"/>
    </row>
    <row r="7141" spans="1:10">
      <c r="A7141" s="210">
        <v>313</v>
      </c>
      <c r="B7141" s="211" t="s">
        <v>48</v>
      </c>
      <c r="C7141" s="30">
        <f>SUM(C7142:C7142)</f>
        <v>0</v>
      </c>
      <c r="D7141" s="30">
        <v>1338</v>
      </c>
      <c r="F7141" s="30">
        <f>SUM(F7142:F7142)</f>
        <v>0</v>
      </c>
      <c r="G7141" s="30">
        <f>SUM(G7142:G7142)</f>
        <v>0</v>
      </c>
      <c r="H7141" s="30">
        <f>SUM(H7142:H7142)</f>
        <v>0</v>
      </c>
      <c r="I7141" s="34">
        <v>3</v>
      </c>
      <c r="J7141" s="26"/>
    </row>
    <row r="7142" spans="1:10">
      <c r="A7142" s="212">
        <v>3132</v>
      </c>
      <c r="B7142" s="216" t="s">
        <v>49</v>
      </c>
      <c r="C7142" s="29"/>
      <c r="D7142" s="175">
        <v>1338</v>
      </c>
      <c r="F7142" s="175"/>
      <c r="G7142" s="175"/>
      <c r="H7142" s="175"/>
      <c r="I7142" s="34">
        <v>4</v>
      </c>
      <c r="J7142" s="26"/>
    </row>
    <row r="7143" spans="1:10">
      <c r="A7143" s="208">
        <v>32</v>
      </c>
      <c r="B7143" s="209" t="s">
        <v>16</v>
      </c>
      <c r="C7143" s="32">
        <f>C7144+C7146</f>
        <v>0</v>
      </c>
      <c r="D7143" s="32">
        <v>385182</v>
      </c>
      <c r="F7143" s="32">
        <f>F7144+F7146</f>
        <v>0</v>
      </c>
      <c r="G7143" s="32">
        <f>G7144+G7146</f>
        <v>0</v>
      </c>
      <c r="H7143" s="32">
        <f>H7144+H7146</f>
        <v>0</v>
      </c>
      <c r="I7143" s="34">
        <v>2</v>
      </c>
    </row>
    <row r="7144" spans="1:10">
      <c r="A7144" s="210">
        <v>322</v>
      </c>
      <c r="B7144" s="211" t="s">
        <v>42</v>
      </c>
      <c r="C7144" s="30">
        <f t="shared" ref="C7144" si="6646">C7145</f>
        <v>0</v>
      </c>
      <c r="D7144" s="30">
        <v>128341</v>
      </c>
      <c r="F7144" s="30">
        <f t="shared" ref="F7144:H7144" si="6647">F7145</f>
        <v>0</v>
      </c>
      <c r="G7144" s="30">
        <f t="shared" si="6647"/>
        <v>0</v>
      </c>
      <c r="H7144" s="30">
        <f t="shared" si="6647"/>
        <v>0</v>
      </c>
      <c r="I7144" s="34">
        <v>3</v>
      </c>
    </row>
    <row r="7145" spans="1:10">
      <c r="A7145" s="212">
        <v>3222</v>
      </c>
      <c r="B7145" s="216" t="s">
        <v>91</v>
      </c>
      <c r="C7145" s="29"/>
      <c r="D7145" s="175">
        <v>128341</v>
      </c>
      <c r="F7145" s="175"/>
      <c r="G7145" s="175"/>
      <c r="H7145" s="175"/>
      <c r="I7145" s="34">
        <v>4</v>
      </c>
    </row>
    <row r="7146" spans="1:10" ht="15">
      <c r="A7146" s="210">
        <v>329</v>
      </c>
      <c r="B7146" s="211" t="s">
        <v>23</v>
      </c>
      <c r="C7146" s="792">
        <f>C7147</f>
        <v>0</v>
      </c>
      <c r="D7146" s="792">
        <v>256841</v>
      </c>
      <c r="F7146" s="792">
        <f>F7147</f>
        <v>0</v>
      </c>
      <c r="G7146" s="792">
        <f>G7147</f>
        <v>0</v>
      </c>
      <c r="H7146" s="792">
        <f>H7147</f>
        <v>0</v>
      </c>
      <c r="I7146" s="870">
        <v>3</v>
      </c>
    </row>
    <row r="7147" spans="1:10">
      <c r="A7147" s="212">
        <v>3292</v>
      </c>
      <c r="B7147" s="216" t="s">
        <v>112</v>
      </c>
      <c r="C7147" s="868"/>
      <c r="D7147" s="863">
        <v>256841</v>
      </c>
      <c r="F7147" s="863"/>
      <c r="G7147" s="863"/>
      <c r="H7147" s="863"/>
      <c r="I7147" s="870">
        <v>4</v>
      </c>
    </row>
    <row r="7148" spans="1:10">
      <c r="A7148" s="430">
        <v>27298</v>
      </c>
      <c r="B7148" s="431" t="s">
        <v>494</v>
      </c>
      <c r="C7148" s="198">
        <f>SUM(C7149+C7217)</f>
        <v>47150457</v>
      </c>
      <c r="D7148" s="198">
        <v>52158617</v>
      </c>
      <c r="F7148" s="198">
        <f>SUM(F7149+F7217)</f>
        <v>0</v>
      </c>
      <c r="G7148" s="198">
        <f>SUM(G7149+G7217)</f>
        <v>0</v>
      </c>
      <c r="H7148" s="198">
        <f>SUM(H7149+H7217)</f>
        <v>0</v>
      </c>
      <c r="I7148" s="432" t="s">
        <v>5</v>
      </c>
    </row>
    <row r="7149" spans="1:10" ht="28.5">
      <c r="A7149" s="200">
        <v>3602</v>
      </c>
      <c r="B7149" s="201" t="s">
        <v>82</v>
      </c>
      <c r="C7149" s="202">
        <f>SUM(C7150+C7176)</f>
        <v>950000</v>
      </c>
      <c r="D7149" s="202">
        <v>941981</v>
      </c>
      <c r="F7149" s="202">
        <f>SUM(F7150+F7176)</f>
        <v>0</v>
      </c>
      <c r="G7149" s="202">
        <f>SUM(G7150+G7176)</f>
        <v>0</v>
      </c>
      <c r="H7149" s="202">
        <f>SUM(H7150+H7176)</f>
        <v>0</v>
      </c>
      <c r="I7149" s="34" t="s">
        <v>7</v>
      </c>
    </row>
    <row r="7150" spans="1:10" ht="28.5">
      <c r="A7150" s="203" t="s">
        <v>469</v>
      </c>
      <c r="B7150" s="204" t="s">
        <v>423</v>
      </c>
      <c r="C7150" s="205">
        <f>SUM(C7151+C7164+C7172)</f>
        <v>950000</v>
      </c>
      <c r="D7150" s="205">
        <v>941981</v>
      </c>
      <c r="F7150" s="205">
        <f>SUM(F7151+F7164+F7172)</f>
        <v>0</v>
      </c>
      <c r="G7150" s="205">
        <f>SUM(G7151+G7164+G7172)</f>
        <v>0</v>
      </c>
      <c r="H7150" s="205">
        <f>SUM(H7151+H7164+H7172)</f>
        <v>0</v>
      </c>
      <c r="I7150" s="34" t="s">
        <v>8</v>
      </c>
    </row>
    <row r="7151" spans="1:10">
      <c r="A7151" s="206">
        <v>11</v>
      </c>
      <c r="B7151" s="207" t="s">
        <v>14</v>
      </c>
      <c r="C7151" s="31">
        <f>SUM(C7152+C7155+C7161)</f>
        <v>950000</v>
      </c>
      <c r="D7151" s="31">
        <v>941981</v>
      </c>
      <c r="F7151" s="31">
        <f>SUM(F7152+F7155+F7161)</f>
        <v>0</v>
      </c>
      <c r="G7151" s="31">
        <f>SUM(G7152+G7155+G7161)</f>
        <v>0</v>
      </c>
      <c r="H7151" s="31">
        <f>SUM(H7152+H7155+H7161)</f>
        <v>0</v>
      </c>
      <c r="I7151" s="34" t="s">
        <v>15</v>
      </c>
    </row>
    <row r="7152" spans="1:10" s="480" customFormat="1" ht="28.5">
      <c r="A7152" s="477">
        <v>41</v>
      </c>
      <c r="B7152" s="478" t="s">
        <v>70</v>
      </c>
      <c r="C7152" s="77">
        <f t="shared" ref="C7152:C7153" si="6648">C7153</f>
        <v>11300</v>
      </c>
      <c r="D7152" s="665">
        <v>11300</v>
      </c>
      <c r="F7152" s="665">
        <f t="shared" ref="F7152:H7153" si="6649">F7153</f>
        <v>0</v>
      </c>
      <c r="G7152" s="665">
        <f t="shared" si="6649"/>
        <v>0</v>
      </c>
      <c r="H7152" s="665">
        <f t="shared" si="6649"/>
        <v>0</v>
      </c>
      <c r="I7152" s="479">
        <v>2</v>
      </c>
    </row>
    <row r="7153" spans="1:10" s="480" customFormat="1">
      <c r="A7153" s="481">
        <v>412</v>
      </c>
      <c r="B7153" s="482" t="s">
        <v>71</v>
      </c>
      <c r="C7153" s="42">
        <f t="shared" si="6648"/>
        <v>11300</v>
      </c>
      <c r="D7153" s="42">
        <v>11300</v>
      </c>
      <c r="F7153" s="42">
        <f t="shared" si="6649"/>
        <v>0</v>
      </c>
      <c r="G7153" s="42">
        <f t="shared" si="6649"/>
        <v>0</v>
      </c>
      <c r="H7153" s="42">
        <f t="shared" si="6649"/>
        <v>0</v>
      </c>
      <c r="I7153" s="479">
        <v>3</v>
      </c>
    </row>
    <row r="7154" spans="1:10" s="480" customFormat="1">
      <c r="A7154" s="483">
        <v>4123</v>
      </c>
      <c r="B7154" s="484" t="s">
        <v>72</v>
      </c>
      <c r="C7154" s="144">
        <v>11300</v>
      </c>
      <c r="D7154" s="175">
        <v>11300</v>
      </c>
      <c r="F7154" s="75"/>
      <c r="G7154" s="75"/>
      <c r="H7154" s="75"/>
      <c r="I7154" s="479">
        <v>4</v>
      </c>
    </row>
    <row r="7155" spans="1:10" ht="28.5">
      <c r="A7155" s="208">
        <v>42</v>
      </c>
      <c r="B7155" s="209" t="s">
        <v>30</v>
      </c>
      <c r="C7155" s="182">
        <f t="shared" ref="C7155" si="6650">SUM(C7156)</f>
        <v>538700</v>
      </c>
      <c r="D7155" s="32">
        <v>534509</v>
      </c>
      <c r="F7155" s="32">
        <f t="shared" ref="F7155:H7155" si="6651">SUM(F7156)</f>
        <v>0</v>
      </c>
      <c r="G7155" s="32">
        <f t="shared" si="6651"/>
        <v>0</v>
      </c>
      <c r="H7155" s="32">
        <f t="shared" si="6651"/>
        <v>0</v>
      </c>
      <c r="I7155" s="34">
        <v>2</v>
      </c>
    </row>
    <row r="7156" spans="1:10">
      <c r="A7156" s="210">
        <v>422</v>
      </c>
      <c r="B7156" s="211" t="s">
        <v>57</v>
      </c>
      <c r="C7156" s="30">
        <f>SUM(C7157:C7160)</f>
        <v>538700</v>
      </c>
      <c r="D7156" s="30">
        <v>534509</v>
      </c>
      <c r="F7156" s="30">
        <f>SUM(F7157:F7160)</f>
        <v>0</v>
      </c>
      <c r="G7156" s="30">
        <f>SUM(G7157:G7160)</f>
        <v>0</v>
      </c>
      <c r="H7156" s="30">
        <f>SUM(H7157:H7160)</f>
        <v>0</v>
      </c>
      <c r="I7156" s="34">
        <v>3</v>
      </c>
    </row>
    <row r="7157" spans="1:10" s="480" customFormat="1">
      <c r="A7157" s="483">
        <v>4221</v>
      </c>
      <c r="B7157" s="484" t="s">
        <v>65</v>
      </c>
      <c r="C7157" s="144">
        <v>81350</v>
      </c>
      <c r="D7157" s="175">
        <v>95876</v>
      </c>
      <c r="F7157" s="75"/>
      <c r="G7157" s="75"/>
      <c r="H7157" s="75"/>
      <c r="I7157" s="479">
        <v>4</v>
      </c>
    </row>
    <row r="7158" spans="1:10" s="480" customFormat="1">
      <c r="A7158" s="483">
        <v>4223</v>
      </c>
      <c r="B7158" s="484" t="s">
        <v>86</v>
      </c>
      <c r="C7158" s="144">
        <v>15000</v>
      </c>
      <c r="D7158" s="175">
        <v>0</v>
      </c>
      <c r="F7158" s="75"/>
      <c r="G7158" s="75"/>
      <c r="H7158" s="75"/>
      <c r="I7158" s="479">
        <v>4</v>
      </c>
    </row>
    <row r="7159" spans="1:10">
      <c r="A7159" s="212">
        <v>4224</v>
      </c>
      <c r="B7159" s="216" t="s">
        <v>58</v>
      </c>
      <c r="C7159" s="144">
        <v>242350</v>
      </c>
      <c r="D7159" s="175">
        <v>438633</v>
      </c>
      <c r="F7159" s="75"/>
      <c r="G7159" s="75"/>
      <c r="H7159" s="75"/>
      <c r="I7159" s="485">
        <v>4</v>
      </c>
      <c r="J7159" s="194"/>
    </row>
    <row r="7160" spans="1:10" s="480" customFormat="1">
      <c r="A7160" s="483">
        <v>4227</v>
      </c>
      <c r="B7160" s="484" t="s">
        <v>88</v>
      </c>
      <c r="C7160" s="144">
        <v>200000</v>
      </c>
      <c r="D7160" s="175">
        <v>0</v>
      </c>
      <c r="F7160" s="75"/>
      <c r="G7160" s="75"/>
      <c r="H7160" s="75"/>
      <c r="I7160" s="479">
        <v>4</v>
      </c>
    </row>
    <row r="7161" spans="1:10" ht="28.5">
      <c r="A7161" s="208">
        <v>45</v>
      </c>
      <c r="B7161" s="209" t="s">
        <v>74</v>
      </c>
      <c r="C7161" s="182">
        <f t="shared" ref="C7161:C7162" si="6652">SUM(C7162)</f>
        <v>400000</v>
      </c>
      <c r="D7161" s="32">
        <v>396172</v>
      </c>
      <c r="F7161" s="32">
        <f t="shared" ref="F7161:H7162" si="6653">SUM(F7162)</f>
        <v>0</v>
      </c>
      <c r="G7161" s="32">
        <f t="shared" si="6653"/>
        <v>0</v>
      </c>
      <c r="H7161" s="32">
        <f t="shared" si="6653"/>
        <v>0</v>
      </c>
      <c r="I7161" s="34">
        <v>2</v>
      </c>
    </row>
    <row r="7162" spans="1:10">
      <c r="A7162" s="210">
        <v>451</v>
      </c>
      <c r="B7162" s="211" t="s">
        <v>75</v>
      </c>
      <c r="C7162" s="30">
        <f t="shared" si="6652"/>
        <v>400000</v>
      </c>
      <c r="D7162" s="30">
        <v>396172</v>
      </c>
      <c r="F7162" s="30">
        <f t="shared" si="6653"/>
        <v>0</v>
      </c>
      <c r="G7162" s="30">
        <f t="shared" si="6653"/>
        <v>0</v>
      </c>
      <c r="H7162" s="30">
        <f t="shared" si="6653"/>
        <v>0</v>
      </c>
      <c r="I7162" s="34">
        <v>3</v>
      </c>
    </row>
    <row r="7163" spans="1:10">
      <c r="A7163" s="212">
        <v>4511</v>
      </c>
      <c r="B7163" s="216" t="s">
        <v>75</v>
      </c>
      <c r="C7163" s="39">
        <v>400000</v>
      </c>
      <c r="D7163" s="175">
        <v>396172</v>
      </c>
      <c r="F7163" s="636"/>
      <c r="G7163" s="636"/>
      <c r="H7163" s="636"/>
      <c r="I7163" s="34">
        <v>4</v>
      </c>
    </row>
    <row r="7164" spans="1:10" s="480" customFormat="1">
      <c r="A7164" s="486">
        <v>31</v>
      </c>
      <c r="B7164" s="207" t="s">
        <v>63</v>
      </c>
      <c r="C7164" s="41">
        <f t="shared" ref="C7164:C7165" si="6654">SUM(C7165)</f>
        <v>0</v>
      </c>
      <c r="D7164" s="41">
        <v>0</v>
      </c>
      <c r="F7164" s="41">
        <f t="shared" ref="F7164:H7165" si="6655">SUM(F7165)</f>
        <v>0</v>
      </c>
      <c r="G7164" s="41">
        <f t="shared" si="6655"/>
        <v>0</v>
      </c>
      <c r="H7164" s="41">
        <f t="shared" si="6655"/>
        <v>0</v>
      </c>
      <c r="I7164" s="487" t="s">
        <v>64</v>
      </c>
    </row>
    <row r="7165" spans="1:10" s="480" customFormat="1" ht="28.5">
      <c r="A7165" s="477">
        <v>42</v>
      </c>
      <c r="B7165" s="478" t="s">
        <v>30</v>
      </c>
      <c r="C7165" s="77">
        <f t="shared" si="6654"/>
        <v>0</v>
      </c>
      <c r="D7165" s="665">
        <v>0</v>
      </c>
      <c r="F7165" s="665">
        <f t="shared" si="6655"/>
        <v>0</v>
      </c>
      <c r="G7165" s="665">
        <f t="shared" si="6655"/>
        <v>0</v>
      </c>
      <c r="H7165" s="665">
        <f t="shared" si="6655"/>
        <v>0</v>
      </c>
      <c r="I7165" s="487">
        <v>2</v>
      </c>
    </row>
    <row r="7166" spans="1:10" s="480" customFormat="1">
      <c r="A7166" s="481">
        <v>422</v>
      </c>
      <c r="B7166" s="482" t="s">
        <v>57</v>
      </c>
      <c r="C7166" s="42">
        <f>SUM(C7167:C7171)</f>
        <v>0</v>
      </c>
      <c r="D7166" s="42">
        <v>0</v>
      </c>
      <c r="F7166" s="42">
        <f>SUM(F7167:F7171)</f>
        <v>0</v>
      </c>
      <c r="G7166" s="42">
        <f>SUM(G7167:G7171)</f>
        <v>0</v>
      </c>
      <c r="H7166" s="42">
        <f>SUM(H7167:H7171)</f>
        <v>0</v>
      </c>
      <c r="I7166" s="487">
        <v>3</v>
      </c>
    </row>
    <row r="7167" spans="1:10" s="480" customFormat="1">
      <c r="A7167" s="483">
        <v>4221</v>
      </c>
      <c r="B7167" s="484" t="s">
        <v>65</v>
      </c>
      <c r="C7167" s="144"/>
      <c r="D7167" s="175">
        <v>0</v>
      </c>
      <c r="F7167" s="75"/>
      <c r="G7167" s="75"/>
      <c r="H7167" s="75"/>
      <c r="I7167" s="487">
        <v>4</v>
      </c>
    </row>
    <row r="7168" spans="1:10" s="480" customFormat="1">
      <c r="A7168" s="483">
        <v>4222</v>
      </c>
      <c r="B7168" s="484" t="s">
        <v>73</v>
      </c>
      <c r="C7168" s="144"/>
      <c r="D7168" s="175">
        <v>0</v>
      </c>
      <c r="F7168" s="75"/>
      <c r="G7168" s="75"/>
      <c r="H7168" s="75"/>
      <c r="I7168" s="487">
        <v>4</v>
      </c>
    </row>
    <row r="7169" spans="1:9" s="480" customFormat="1">
      <c r="A7169" s="483">
        <v>4223</v>
      </c>
      <c r="B7169" s="484" t="s">
        <v>86</v>
      </c>
      <c r="C7169" s="144"/>
      <c r="D7169" s="175">
        <v>0</v>
      </c>
      <c r="F7169" s="75"/>
      <c r="G7169" s="75"/>
      <c r="H7169" s="75"/>
      <c r="I7169" s="487">
        <v>4</v>
      </c>
    </row>
    <row r="7170" spans="1:9" s="480" customFormat="1">
      <c r="A7170" s="483">
        <v>4224</v>
      </c>
      <c r="B7170" s="484" t="s">
        <v>58</v>
      </c>
      <c r="C7170" s="144"/>
      <c r="D7170" s="175">
        <v>0</v>
      </c>
      <c r="F7170" s="75"/>
      <c r="G7170" s="75"/>
      <c r="H7170" s="75"/>
      <c r="I7170" s="487">
        <v>4</v>
      </c>
    </row>
    <row r="7171" spans="1:9" s="480" customFormat="1">
      <c r="A7171" s="483">
        <v>4227</v>
      </c>
      <c r="B7171" s="484" t="s">
        <v>88</v>
      </c>
      <c r="C7171" s="144"/>
      <c r="D7171" s="175">
        <v>0</v>
      </c>
      <c r="F7171" s="75"/>
      <c r="G7171" s="75"/>
      <c r="H7171" s="75"/>
      <c r="I7171" s="487">
        <v>4</v>
      </c>
    </row>
    <row r="7172" spans="1:9">
      <c r="A7172" s="206">
        <v>52</v>
      </c>
      <c r="B7172" s="207" t="s">
        <v>319</v>
      </c>
      <c r="C7172" s="31">
        <f t="shared" ref="C7172:C7174" si="6656">C7173</f>
        <v>0</v>
      </c>
      <c r="D7172" s="31">
        <v>0</v>
      </c>
      <c r="F7172" s="31">
        <f t="shared" ref="F7172:H7174" si="6657">F7173</f>
        <v>0</v>
      </c>
      <c r="G7172" s="31">
        <f t="shared" si="6657"/>
        <v>0</v>
      </c>
      <c r="H7172" s="31">
        <f t="shared" si="6657"/>
        <v>0</v>
      </c>
      <c r="I7172" s="34" t="s">
        <v>53</v>
      </c>
    </row>
    <row r="7173" spans="1:9" ht="28.5">
      <c r="A7173" s="208">
        <v>45</v>
      </c>
      <c r="B7173" s="209" t="s">
        <v>74</v>
      </c>
      <c r="C7173" s="182">
        <f t="shared" si="6656"/>
        <v>0</v>
      </c>
      <c r="D7173" s="32">
        <v>0</v>
      </c>
      <c r="F7173" s="32">
        <f t="shared" si="6657"/>
        <v>0</v>
      </c>
      <c r="G7173" s="32">
        <f t="shared" si="6657"/>
        <v>0</v>
      </c>
      <c r="H7173" s="32">
        <f t="shared" si="6657"/>
        <v>0</v>
      </c>
      <c r="I7173" s="34">
        <v>2</v>
      </c>
    </row>
    <row r="7174" spans="1:9">
      <c r="A7174" s="210">
        <v>451</v>
      </c>
      <c r="B7174" s="211" t="s">
        <v>75</v>
      </c>
      <c r="C7174" s="30">
        <f t="shared" si="6656"/>
        <v>0</v>
      </c>
      <c r="D7174" s="30">
        <v>0</v>
      </c>
      <c r="F7174" s="30">
        <f t="shared" si="6657"/>
        <v>0</v>
      </c>
      <c r="G7174" s="30">
        <f t="shared" si="6657"/>
        <v>0</v>
      </c>
      <c r="H7174" s="30">
        <f t="shared" si="6657"/>
        <v>0</v>
      </c>
      <c r="I7174" s="34">
        <v>3</v>
      </c>
    </row>
    <row r="7175" spans="1:9">
      <c r="A7175" s="212">
        <v>4511</v>
      </c>
      <c r="B7175" s="216" t="s">
        <v>75</v>
      </c>
      <c r="C7175" s="29">
        <v>0</v>
      </c>
      <c r="D7175" s="175">
        <v>0</v>
      </c>
      <c r="F7175" s="175"/>
      <c r="G7175" s="175"/>
      <c r="H7175" s="175"/>
      <c r="I7175" s="34">
        <v>4</v>
      </c>
    </row>
    <row r="7176" spans="1:9" ht="28.5">
      <c r="A7176" s="203" t="s">
        <v>329</v>
      </c>
      <c r="B7176" s="204" t="s">
        <v>176</v>
      </c>
      <c r="C7176" s="205">
        <f t="shared" ref="C7176" si="6658">SUM(C7177+C7197)</f>
        <v>0</v>
      </c>
      <c r="D7176" s="205">
        <v>0</v>
      </c>
      <c r="F7176" s="205">
        <f t="shared" ref="F7176:G7176" si="6659">SUM(F7177+F7197)</f>
        <v>0</v>
      </c>
      <c r="G7176" s="205">
        <f t="shared" si="6659"/>
        <v>0</v>
      </c>
      <c r="H7176" s="205">
        <f t="shared" ref="H7176" si="6660">SUM(H7177+H7197)</f>
        <v>0</v>
      </c>
      <c r="I7176" s="34" t="s">
        <v>8</v>
      </c>
    </row>
    <row r="7177" spans="1:9">
      <c r="A7177" s="206">
        <v>12</v>
      </c>
      <c r="B7177" s="207" t="s">
        <v>61</v>
      </c>
      <c r="C7177" s="31">
        <f t="shared" ref="C7177" si="6661">SUM(C7178+C7183+C7192)</f>
        <v>0</v>
      </c>
      <c r="D7177" s="31">
        <v>0</v>
      </c>
      <c r="F7177" s="31">
        <f t="shared" ref="F7177:G7177" si="6662">SUM(F7178+F7183+F7192)</f>
        <v>0</v>
      </c>
      <c r="G7177" s="31">
        <f t="shared" si="6662"/>
        <v>0</v>
      </c>
      <c r="H7177" s="31">
        <f t="shared" ref="H7177" si="6663">SUM(H7178+H7183+H7192)</f>
        <v>0</v>
      </c>
      <c r="I7177" s="34" t="s">
        <v>62</v>
      </c>
    </row>
    <row r="7178" spans="1:9">
      <c r="A7178" s="208">
        <v>31</v>
      </c>
      <c r="B7178" s="209" t="s">
        <v>44</v>
      </c>
      <c r="C7178" s="182">
        <f t="shared" ref="C7178" si="6664">SUM(C7179+C7181)</f>
        <v>0</v>
      </c>
      <c r="D7178" s="32">
        <v>0</v>
      </c>
      <c r="F7178" s="32">
        <f t="shared" ref="F7178:G7178" si="6665">SUM(F7179+F7181)</f>
        <v>0</v>
      </c>
      <c r="G7178" s="32">
        <f t="shared" si="6665"/>
        <v>0</v>
      </c>
      <c r="H7178" s="32">
        <f t="shared" ref="H7178" si="6666">SUM(H7179+H7181)</f>
        <v>0</v>
      </c>
      <c r="I7178" s="34">
        <v>2</v>
      </c>
    </row>
    <row r="7179" spans="1:9">
      <c r="A7179" s="210">
        <v>311</v>
      </c>
      <c r="B7179" s="211" t="s">
        <v>45</v>
      </c>
      <c r="C7179" s="30">
        <f t="shared" ref="C7179" si="6667">SUM(C7180)</f>
        <v>0</v>
      </c>
      <c r="D7179" s="30">
        <v>0</v>
      </c>
      <c r="F7179" s="30">
        <f t="shared" ref="F7179:H7179" si="6668">SUM(F7180)</f>
        <v>0</v>
      </c>
      <c r="G7179" s="30">
        <f t="shared" si="6668"/>
        <v>0</v>
      </c>
      <c r="H7179" s="30">
        <f t="shared" si="6668"/>
        <v>0</v>
      </c>
      <c r="I7179" s="34">
        <v>3</v>
      </c>
    </row>
    <row r="7180" spans="1:9">
      <c r="A7180" s="212">
        <v>3111</v>
      </c>
      <c r="B7180" s="216" t="s">
        <v>46</v>
      </c>
      <c r="C7180" s="29"/>
      <c r="D7180" s="175">
        <v>0</v>
      </c>
      <c r="F7180" s="175"/>
      <c r="G7180" s="175"/>
      <c r="H7180" s="175"/>
      <c r="I7180" s="34">
        <v>4</v>
      </c>
    </row>
    <row r="7181" spans="1:9">
      <c r="A7181" s="210">
        <v>313</v>
      </c>
      <c r="B7181" s="211" t="s">
        <v>48</v>
      </c>
      <c r="C7181" s="30">
        <f t="shared" ref="C7181" si="6669">SUM(C7182)</f>
        <v>0</v>
      </c>
      <c r="D7181" s="30">
        <v>0</v>
      </c>
      <c r="F7181" s="30">
        <f t="shared" ref="F7181:H7181" si="6670">SUM(F7182)</f>
        <v>0</v>
      </c>
      <c r="G7181" s="30">
        <f t="shared" si="6670"/>
        <v>0</v>
      </c>
      <c r="H7181" s="30">
        <f t="shared" si="6670"/>
        <v>0</v>
      </c>
      <c r="I7181" s="34">
        <v>3</v>
      </c>
    </row>
    <row r="7182" spans="1:9">
      <c r="A7182" s="212">
        <v>3132</v>
      </c>
      <c r="B7182" s="216" t="s">
        <v>49</v>
      </c>
      <c r="C7182" s="29"/>
      <c r="D7182" s="175">
        <v>0</v>
      </c>
      <c r="F7182" s="175"/>
      <c r="G7182" s="175"/>
      <c r="H7182" s="175"/>
      <c r="I7182" s="34">
        <v>4</v>
      </c>
    </row>
    <row r="7183" spans="1:9">
      <c r="A7183" s="208">
        <v>32</v>
      </c>
      <c r="B7183" s="209" t="s">
        <v>16</v>
      </c>
      <c r="C7183" s="182">
        <f t="shared" ref="C7183" si="6671">SUM(C7184+C7186+C7190)</f>
        <v>0</v>
      </c>
      <c r="D7183" s="32">
        <v>0</v>
      </c>
      <c r="F7183" s="32">
        <f t="shared" ref="F7183:G7183" si="6672">SUM(F7184+F7186+F7190)</f>
        <v>0</v>
      </c>
      <c r="G7183" s="32">
        <f t="shared" si="6672"/>
        <v>0</v>
      </c>
      <c r="H7183" s="32">
        <f t="shared" ref="H7183" si="6673">SUM(H7184+H7186+H7190)</f>
        <v>0</v>
      </c>
      <c r="I7183" s="34">
        <v>2</v>
      </c>
    </row>
    <row r="7184" spans="1:9">
      <c r="A7184" s="210">
        <v>322</v>
      </c>
      <c r="B7184" s="211" t="s">
        <v>42</v>
      </c>
      <c r="C7184" s="30">
        <f t="shared" ref="C7184" si="6674">SUM(C7185)</f>
        <v>0</v>
      </c>
      <c r="D7184" s="30">
        <v>0</v>
      </c>
      <c r="F7184" s="30">
        <f t="shared" ref="F7184:H7184" si="6675">SUM(F7185)</f>
        <v>0</v>
      </c>
      <c r="G7184" s="30">
        <f t="shared" si="6675"/>
        <v>0</v>
      </c>
      <c r="H7184" s="30">
        <f t="shared" si="6675"/>
        <v>0</v>
      </c>
      <c r="I7184" s="34">
        <v>3</v>
      </c>
    </row>
    <row r="7185" spans="1:9">
      <c r="A7185" s="212">
        <v>3225</v>
      </c>
      <c r="B7185" s="216" t="s">
        <v>92</v>
      </c>
      <c r="C7185" s="29"/>
      <c r="D7185" s="175">
        <v>0</v>
      </c>
      <c r="F7185" s="175"/>
      <c r="G7185" s="175"/>
      <c r="H7185" s="175"/>
      <c r="I7185" s="34">
        <v>4</v>
      </c>
    </row>
    <row r="7186" spans="1:9">
      <c r="A7186" s="210">
        <v>323</v>
      </c>
      <c r="B7186" s="211" t="s">
        <v>17</v>
      </c>
      <c r="C7186" s="30">
        <f t="shared" ref="C7186" si="6676">SUM(C7187:C7189)</f>
        <v>0</v>
      </c>
      <c r="D7186" s="30">
        <v>0</v>
      </c>
      <c r="F7186" s="30">
        <f t="shared" ref="F7186:G7186" si="6677">SUM(F7187:F7189)</f>
        <v>0</v>
      </c>
      <c r="G7186" s="30">
        <f t="shared" si="6677"/>
        <v>0</v>
      </c>
      <c r="H7186" s="30">
        <f t="shared" ref="H7186" si="6678">SUM(H7187:H7189)</f>
        <v>0</v>
      </c>
      <c r="I7186" s="34">
        <v>3</v>
      </c>
    </row>
    <row r="7187" spans="1:9">
      <c r="A7187" s="212">
        <v>3233</v>
      </c>
      <c r="B7187" s="216" t="s">
        <v>19</v>
      </c>
      <c r="C7187" s="29"/>
      <c r="D7187" s="175">
        <v>0</v>
      </c>
      <c r="F7187" s="175"/>
      <c r="G7187" s="175"/>
      <c r="H7187" s="175"/>
      <c r="I7187" s="34">
        <v>4</v>
      </c>
    </row>
    <row r="7188" spans="1:9">
      <c r="A7188" s="212">
        <v>3237</v>
      </c>
      <c r="B7188" s="216" t="s">
        <v>20</v>
      </c>
      <c r="C7188" s="29"/>
      <c r="D7188" s="175">
        <v>0</v>
      </c>
      <c r="F7188" s="175"/>
      <c r="G7188" s="175"/>
      <c r="H7188" s="175"/>
      <c r="I7188" s="34">
        <v>4</v>
      </c>
    </row>
    <row r="7189" spans="1:9">
      <c r="A7189" s="212">
        <v>3239</v>
      </c>
      <c r="B7189" s="216" t="s">
        <v>21</v>
      </c>
      <c r="C7189" s="29"/>
      <c r="D7189" s="175">
        <v>0</v>
      </c>
      <c r="F7189" s="175"/>
      <c r="G7189" s="175"/>
      <c r="H7189" s="175"/>
      <c r="I7189" s="34">
        <v>4</v>
      </c>
    </row>
    <row r="7190" spans="1:9">
      <c r="A7190" s="210">
        <v>329</v>
      </c>
      <c r="B7190" s="211" t="s">
        <v>23</v>
      </c>
      <c r="C7190" s="30">
        <f t="shared" ref="C7190" si="6679">SUM(C7191)</f>
        <v>0</v>
      </c>
      <c r="D7190" s="30">
        <v>0</v>
      </c>
      <c r="F7190" s="30">
        <f t="shared" ref="F7190:H7190" si="6680">SUM(F7191)</f>
        <v>0</v>
      </c>
      <c r="G7190" s="30">
        <f t="shared" si="6680"/>
        <v>0</v>
      </c>
      <c r="H7190" s="30">
        <f t="shared" si="6680"/>
        <v>0</v>
      </c>
      <c r="I7190" s="34">
        <v>3</v>
      </c>
    </row>
    <row r="7191" spans="1:9">
      <c r="A7191" s="212">
        <v>3293</v>
      </c>
      <c r="B7191" s="216" t="s">
        <v>29</v>
      </c>
      <c r="C7191" s="29"/>
      <c r="D7191" s="175">
        <v>0</v>
      </c>
      <c r="F7191" s="175"/>
      <c r="G7191" s="175"/>
      <c r="H7191" s="175"/>
      <c r="I7191" s="34">
        <v>4</v>
      </c>
    </row>
    <row r="7192" spans="1:9" ht="28.5">
      <c r="A7192" s="208">
        <v>42</v>
      </c>
      <c r="B7192" s="209" t="s">
        <v>30</v>
      </c>
      <c r="C7192" s="182">
        <f t="shared" ref="C7192" si="6681">SUM(C7193)</f>
        <v>0</v>
      </c>
      <c r="D7192" s="32">
        <v>0</v>
      </c>
      <c r="F7192" s="32">
        <f t="shared" ref="F7192:H7192" si="6682">SUM(F7193)</f>
        <v>0</v>
      </c>
      <c r="G7192" s="32">
        <f t="shared" si="6682"/>
        <v>0</v>
      </c>
      <c r="H7192" s="32">
        <f t="shared" si="6682"/>
        <v>0</v>
      </c>
      <c r="I7192" s="34">
        <v>2</v>
      </c>
    </row>
    <row r="7193" spans="1:9">
      <c r="A7193" s="210">
        <v>422</v>
      </c>
      <c r="B7193" s="211" t="s">
        <v>57</v>
      </c>
      <c r="C7193" s="30">
        <f t="shared" ref="C7193" si="6683">SUM(C7194:C7196)</f>
        <v>0</v>
      </c>
      <c r="D7193" s="30">
        <v>0</v>
      </c>
      <c r="F7193" s="30">
        <f t="shared" ref="F7193:G7193" si="6684">SUM(F7194:F7196)</f>
        <v>0</v>
      </c>
      <c r="G7193" s="30">
        <f t="shared" si="6684"/>
        <v>0</v>
      </c>
      <c r="H7193" s="30">
        <f t="shared" ref="H7193" si="6685">SUM(H7194:H7196)</f>
        <v>0</v>
      </c>
      <c r="I7193" s="34">
        <v>3</v>
      </c>
    </row>
    <row r="7194" spans="1:9">
      <c r="A7194" s="212">
        <v>4221</v>
      </c>
      <c r="B7194" s="216" t="s">
        <v>65</v>
      </c>
      <c r="C7194" s="29"/>
      <c r="D7194" s="175">
        <v>0</v>
      </c>
      <c r="F7194" s="175"/>
      <c r="G7194" s="175"/>
      <c r="H7194" s="175"/>
      <c r="I7194" s="34">
        <v>4</v>
      </c>
    </row>
    <row r="7195" spans="1:9">
      <c r="A7195" s="212">
        <v>4223</v>
      </c>
      <c r="B7195" s="216" t="s">
        <v>86</v>
      </c>
      <c r="C7195" s="29"/>
      <c r="D7195" s="175">
        <v>0</v>
      </c>
      <c r="F7195" s="175"/>
      <c r="G7195" s="175"/>
      <c r="H7195" s="175"/>
      <c r="I7195" s="34">
        <v>4</v>
      </c>
    </row>
    <row r="7196" spans="1:9">
      <c r="A7196" s="212">
        <v>4224</v>
      </c>
      <c r="B7196" s="216" t="s">
        <v>58</v>
      </c>
      <c r="C7196" s="29"/>
      <c r="D7196" s="175">
        <v>0</v>
      </c>
      <c r="F7196" s="175"/>
      <c r="G7196" s="175"/>
      <c r="H7196" s="175"/>
      <c r="I7196" s="34">
        <v>4</v>
      </c>
    </row>
    <row r="7197" spans="1:9">
      <c r="A7197" s="206">
        <v>563</v>
      </c>
      <c r="B7197" s="207" t="s">
        <v>326</v>
      </c>
      <c r="C7197" s="31">
        <f t="shared" ref="C7197" si="6686">SUM(C7198+C7203+C7212)</f>
        <v>0</v>
      </c>
      <c r="D7197" s="31">
        <v>0</v>
      </c>
      <c r="F7197" s="31">
        <f t="shared" ref="F7197:G7197" si="6687">SUM(F7198+F7203+F7212)</f>
        <v>0</v>
      </c>
      <c r="G7197" s="31">
        <f t="shared" si="6687"/>
        <v>0</v>
      </c>
      <c r="H7197" s="31">
        <f t="shared" ref="H7197" si="6688">SUM(H7198+H7203+H7212)</f>
        <v>0</v>
      </c>
      <c r="I7197" s="34" t="s">
        <v>104</v>
      </c>
    </row>
    <row r="7198" spans="1:9">
      <c r="A7198" s="208">
        <v>31</v>
      </c>
      <c r="B7198" s="209" t="s">
        <v>44</v>
      </c>
      <c r="C7198" s="182">
        <f t="shared" ref="C7198" si="6689">SUM(C7199+C7201)</f>
        <v>0</v>
      </c>
      <c r="D7198" s="32">
        <v>0</v>
      </c>
      <c r="F7198" s="32">
        <f t="shared" ref="F7198:G7198" si="6690">SUM(F7199+F7201)</f>
        <v>0</v>
      </c>
      <c r="G7198" s="32">
        <f t="shared" si="6690"/>
        <v>0</v>
      </c>
      <c r="H7198" s="32">
        <f t="shared" ref="H7198" si="6691">SUM(H7199+H7201)</f>
        <v>0</v>
      </c>
      <c r="I7198" s="34">
        <v>2</v>
      </c>
    </row>
    <row r="7199" spans="1:9">
      <c r="A7199" s="210">
        <v>311</v>
      </c>
      <c r="B7199" s="211" t="s">
        <v>45</v>
      </c>
      <c r="C7199" s="30">
        <f t="shared" ref="C7199" si="6692">SUM(C7200)</f>
        <v>0</v>
      </c>
      <c r="D7199" s="30">
        <v>0</v>
      </c>
      <c r="F7199" s="30">
        <f t="shared" ref="F7199:H7199" si="6693">SUM(F7200)</f>
        <v>0</v>
      </c>
      <c r="G7199" s="30">
        <f t="shared" si="6693"/>
        <v>0</v>
      </c>
      <c r="H7199" s="30">
        <f t="shared" si="6693"/>
        <v>0</v>
      </c>
      <c r="I7199" s="34">
        <v>3</v>
      </c>
    </row>
    <row r="7200" spans="1:9">
      <c r="A7200" s="212">
        <v>3111</v>
      </c>
      <c r="B7200" s="216" t="s">
        <v>46</v>
      </c>
      <c r="C7200" s="29"/>
      <c r="D7200" s="175">
        <v>0</v>
      </c>
      <c r="F7200" s="175"/>
      <c r="G7200" s="175"/>
      <c r="H7200" s="175"/>
      <c r="I7200" s="34">
        <v>4</v>
      </c>
    </row>
    <row r="7201" spans="1:9">
      <c r="A7201" s="210">
        <v>313</v>
      </c>
      <c r="B7201" s="211" t="s">
        <v>48</v>
      </c>
      <c r="C7201" s="30">
        <f t="shared" ref="C7201" si="6694">SUM(C7202)</f>
        <v>0</v>
      </c>
      <c r="D7201" s="30">
        <v>0</v>
      </c>
      <c r="F7201" s="30">
        <f t="shared" ref="F7201:H7201" si="6695">SUM(F7202)</f>
        <v>0</v>
      </c>
      <c r="G7201" s="30">
        <f t="shared" si="6695"/>
        <v>0</v>
      </c>
      <c r="H7201" s="30">
        <f t="shared" si="6695"/>
        <v>0</v>
      </c>
      <c r="I7201" s="34">
        <v>3</v>
      </c>
    </row>
    <row r="7202" spans="1:9">
      <c r="A7202" s="212">
        <v>3132</v>
      </c>
      <c r="B7202" s="216" t="s">
        <v>49</v>
      </c>
      <c r="C7202" s="29"/>
      <c r="D7202" s="175">
        <v>0</v>
      </c>
      <c r="F7202" s="175"/>
      <c r="G7202" s="175"/>
      <c r="H7202" s="175"/>
      <c r="I7202" s="34">
        <v>4</v>
      </c>
    </row>
    <row r="7203" spans="1:9">
      <c r="A7203" s="208">
        <v>32</v>
      </c>
      <c r="B7203" s="209" t="s">
        <v>16</v>
      </c>
      <c r="C7203" s="182">
        <f t="shared" ref="C7203" si="6696">SUM(C7204+C7206+C7210)</f>
        <v>0</v>
      </c>
      <c r="D7203" s="32">
        <v>0</v>
      </c>
      <c r="F7203" s="32">
        <f t="shared" ref="F7203:G7203" si="6697">SUM(F7204+F7206+F7210)</f>
        <v>0</v>
      </c>
      <c r="G7203" s="32">
        <f t="shared" si="6697"/>
        <v>0</v>
      </c>
      <c r="H7203" s="32">
        <f t="shared" ref="H7203" si="6698">SUM(H7204+H7206+H7210)</f>
        <v>0</v>
      </c>
      <c r="I7203" s="34">
        <v>2</v>
      </c>
    </row>
    <row r="7204" spans="1:9">
      <c r="A7204" s="210">
        <v>322</v>
      </c>
      <c r="B7204" s="211" t="s">
        <v>42</v>
      </c>
      <c r="C7204" s="30">
        <f t="shared" ref="C7204" si="6699">SUM(C7205)</f>
        <v>0</v>
      </c>
      <c r="D7204" s="30">
        <v>0</v>
      </c>
      <c r="F7204" s="30">
        <f t="shared" ref="F7204:H7204" si="6700">SUM(F7205)</f>
        <v>0</v>
      </c>
      <c r="G7204" s="30">
        <f t="shared" si="6700"/>
        <v>0</v>
      </c>
      <c r="H7204" s="30">
        <f t="shared" si="6700"/>
        <v>0</v>
      </c>
      <c r="I7204" s="34">
        <v>3</v>
      </c>
    </row>
    <row r="7205" spans="1:9">
      <c r="A7205" s="212">
        <v>3225</v>
      </c>
      <c r="B7205" s="216" t="s">
        <v>92</v>
      </c>
      <c r="C7205" s="29"/>
      <c r="D7205" s="175">
        <v>0</v>
      </c>
      <c r="F7205" s="175"/>
      <c r="G7205" s="175"/>
      <c r="H7205" s="175"/>
      <c r="I7205" s="34">
        <v>4</v>
      </c>
    </row>
    <row r="7206" spans="1:9">
      <c r="A7206" s="210">
        <v>323</v>
      </c>
      <c r="B7206" s="211" t="s">
        <v>17</v>
      </c>
      <c r="C7206" s="30">
        <f t="shared" ref="C7206" si="6701">SUM(C7207:C7209)</f>
        <v>0</v>
      </c>
      <c r="D7206" s="30">
        <v>0</v>
      </c>
      <c r="F7206" s="30">
        <f t="shared" ref="F7206:G7206" si="6702">SUM(F7207:F7209)</f>
        <v>0</v>
      </c>
      <c r="G7206" s="30">
        <f t="shared" si="6702"/>
        <v>0</v>
      </c>
      <c r="H7206" s="30">
        <f t="shared" ref="H7206" si="6703">SUM(H7207:H7209)</f>
        <v>0</v>
      </c>
      <c r="I7206" s="34">
        <v>3</v>
      </c>
    </row>
    <row r="7207" spans="1:9">
      <c r="A7207" s="212">
        <v>3233</v>
      </c>
      <c r="B7207" s="216" t="s">
        <v>19</v>
      </c>
      <c r="C7207" s="29"/>
      <c r="D7207" s="175">
        <v>0</v>
      </c>
      <c r="F7207" s="175"/>
      <c r="G7207" s="175"/>
      <c r="H7207" s="175"/>
      <c r="I7207" s="34">
        <v>4</v>
      </c>
    </row>
    <row r="7208" spans="1:9">
      <c r="A7208" s="212">
        <v>3237</v>
      </c>
      <c r="B7208" s="216" t="s">
        <v>20</v>
      </c>
      <c r="C7208" s="29"/>
      <c r="D7208" s="175">
        <v>0</v>
      </c>
      <c r="F7208" s="175"/>
      <c r="G7208" s="175"/>
      <c r="H7208" s="175"/>
      <c r="I7208" s="34">
        <v>4</v>
      </c>
    </row>
    <row r="7209" spans="1:9">
      <c r="A7209" s="212">
        <v>3239</v>
      </c>
      <c r="B7209" s="216" t="s">
        <v>21</v>
      </c>
      <c r="C7209" s="29"/>
      <c r="D7209" s="175">
        <v>0</v>
      </c>
      <c r="F7209" s="175"/>
      <c r="G7209" s="175"/>
      <c r="H7209" s="175"/>
      <c r="I7209" s="34">
        <v>4</v>
      </c>
    </row>
    <row r="7210" spans="1:9">
      <c r="A7210" s="210">
        <v>329</v>
      </c>
      <c r="B7210" s="211" t="s">
        <v>23</v>
      </c>
      <c r="C7210" s="30">
        <f t="shared" ref="C7210" si="6704">SUM(C7211)</f>
        <v>0</v>
      </c>
      <c r="D7210" s="30">
        <v>0</v>
      </c>
      <c r="F7210" s="30">
        <f t="shared" ref="F7210:H7210" si="6705">SUM(F7211)</f>
        <v>0</v>
      </c>
      <c r="G7210" s="30">
        <f t="shared" si="6705"/>
        <v>0</v>
      </c>
      <c r="H7210" s="30">
        <f t="shared" si="6705"/>
        <v>0</v>
      </c>
      <c r="I7210" s="34">
        <v>3</v>
      </c>
    </row>
    <row r="7211" spans="1:9">
      <c r="A7211" s="212">
        <v>3293</v>
      </c>
      <c r="B7211" s="216" t="s">
        <v>29</v>
      </c>
      <c r="C7211" s="29"/>
      <c r="D7211" s="175">
        <v>0</v>
      </c>
      <c r="F7211" s="175"/>
      <c r="G7211" s="175"/>
      <c r="H7211" s="175"/>
      <c r="I7211" s="34">
        <v>4</v>
      </c>
    </row>
    <row r="7212" spans="1:9" ht="28.5">
      <c r="A7212" s="208">
        <v>42</v>
      </c>
      <c r="B7212" s="209" t="s">
        <v>30</v>
      </c>
      <c r="C7212" s="182">
        <f t="shared" ref="C7212" si="6706">SUM(C7213)</f>
        <v>0</v>
      </c>
      <c r="D7212" s="32">
        <v>0</v>
      </c>
      <c r="F7212" s="32">
        <f t="shared" ref="F7212:H7212" si="6707">SUM(F7213)</f>
        <v>0</v>
      </c>
      <c r="G7212" s="32">
        <f t="shared" si="6707"/>
        <v>0</v>
      </c>
      <c r="H7212" s="32">
        <f t="shared" si="6707"/>
        <v>0</v>
      </c>
      <c r="I7212" s="34">
        <v>2</v>
      </c>
    </row>
    <row r="7213" spans="1:9">
      <c r="A7213" s="210">
        <v>422</v>
      </c>
      <c r="B7213" s="211" t="s">
        <v>57</v>
      </c>
      <c r="C7213" s="30">
        <f t="shared" ref="C7213" si="6708">SUM(C7214:C7216)</f>
        <v>0</v>
      </c>
      <c r="D7213" s="30">
        <v>0</v>
      </c>
      <c r="F7213" s="30">
        <f t="shared" ref="F7213:G7213" si="6709">SUM(F7214:F7216)</f>
        <v>0</v>
      </c>
      <c r="G7213" s="30">
        <f t="shared" si="6709"/>
        <v>0</v>
      </c>
      <c r="H7213" s="30">
        <f t="shared" ref="H7213" si="6710">SUM(H7214:H7216)</f>
        <v>0</v>
      </c>
      <c r="I7213" s="34">
        <v>3</v>
      </c>
    </row>
    <row r="7214" spans="1:9">
      <c r="A7214" s="212">
        <v>4221</v>
      </c>
      <c r="B7214" s="216" t="s">
        <v>65</v>
      </c>
      <c r="C7214" s="29"/>
      <c r="D7214" s="175">
        <v>0</v>
      </c>
      <c r="F7214" s="175"/>
      <c r="G7214" s="175"/>
      <c r="H7214" s="175"/>
      <c r="I7214" s="34">
        <v>4</v>
      </c>
    </row>
    <row r="7215" spans="1:9">
      <c r="A7215" s="212">
        <v>4223</v>
      </c>
      <c r="B7215" s="216" t="s">
        <v>86</v>
      </c>
      <c r="C7215" s="29"/>
      <c r="D7215" s="175">
        <v>0</v>
      </c>
      <c r="F7215" s="175"/>
      <c r="G7215" s="175"/>
      <c r="H7215" s="175"/>
      <c r="I7215" s="34">
        <v>4</v>
      </c>
    </row>
    <row r="7216" spans="1:9">
      <c r="A7216" s="212">
        <v>4224</v>
      </c>
      <c r="B7216" s="216" t="s">
        <v>58</v>
      </c>
      <c r="C7216" s="29"/>
      <c r="D7216" s="175">
        <v>0</v>
      </c>
      <c r="F7216" s="175"/>
      <c r="G7216" s="175"/>
      <c r="H7216" s="175"/>
      <c r="I7216" s="34">
        <v>4</v>
      </c>
    </row>
    <row r="7217" spans="1:9" ht="28.5">
      <c r="A7217" s="200">
        <v>3605</v>
      </c>
      <c r="B7217" s="201" t="s">
        <v>125</v>
      </c>
      <c r="C7217" s="202">
        <f t="shared" ref="C7217" si="6711">C7218</f>
        <v>46200457</v>
      </c>
      <c r="D7217" s="202">
        <v>51216636</v>
      </c>
      <c r="F7217" s="202">
        <f t="shared" ref="F7217:G7217" si="6712">F7218+F7394</f>
        <v>0</v>
      </c>
      <c r="G7217" s="202">
        <f t="shared" si="6712"/>
        <v>0</v>
      </c>
      <c r="H7217" s="202">
        <f t="shared" ref="H7217" si="6713">H7218+H7394</f>
        <v>0</v>
      </c>
      <c r="I7217" s="34" t="s">
        <v>7</v>
      </c>
    </row>
    <row r="7218" spans="1:9" ht="28.5">
      <c r="A7218" s="203" t="s">
        <v>470</v>
      </c>
      <c r="B7218" s="204" t="s">
        <v>137</v>
      </c>
      <c r="C7218" s="205">
        <f>SUM(C7223+C7282+C7336+C7351+C7219+C7390)</f>
        <v>46200457</v>
      </c>
      <c r="D7218" s="205">
        <v>50648546</v>
      </c>
      <c r="F7218" s="205">
        <f>SUM(F7223+F7282+F7336+F7351+F7219+F7390)</f>
        <v>0</v>
      </c>
      <c r="G7218" s="205">
        <f>SUM(G7223+G7282+G7336+G7351+G7219+G7390)</f>
        <v>0</v>
      </c>
      <c r="H7218" s="205">
        <f>SUM(H7223+H7282+H7336+H7351+H7219+H7390)</f>
        <v>0</v>
      </c>
      <c r="I7218" s="34" t="s">
        <v>8</v>
      </c>
    </row>
    <row r="7219" spans="1:9">
      <c r="A7219" s="206">
        <v>11</v>
      </c>
      <c r="B7219" s="207" t="s">
        <v>14</v>
      </c>
      <c r="C7219" s="31">
        <f t="shared" ref="C7219:C7221" si="6714">C7220</f>
        <v>0</v>
      </c>
      <c r="D7219" s="31">
        <v>0</v>
      </c>
      <c r="F7219" s="31">
        <f t="shared" ref="F7219:H7221" si="6715">F7220</f>
        <v>0</v>
      </c>
      <c r="G7219" s="31">
        <f t="shared" si="6715"/>
        <v>0</v>
      </c>
      <c r="H7219" s="31">
        <f t="shared" si="6715"/>
        <v>0</v>
      </c>
      <c r="I7219" s="34" t="s">
        <v>15</v>
      </c>
    </row>
    <row r="7220" spans="1:9">
      <c r="A7220" s="208">
        <v>32</v>
      </c>
      <c r="B7220" s="209" t="s">
        <v>16</v>
      </c>
      <c r="C7220" s="182">
        <f t="shared" si="6714"/>
        <v>0</v>
      </c>
      <c r="D7220" s="32">
        <v>0</v>
      </c>
      <c r="F7220" s="32">
        <f t="shared" si="6715"/>
        <v>0</v>
      </c>
      <c r="G7220" s="32">
        <f t="shared" si="6715"/>
        <v>0</v>
      </c>
      <c r="H7220" s="32">
        <f t="shared" si="6715"/>
        <v>0</v>
      </c>
      <c r="I7220" s="34">
        <v>2</v>
      </c>
    </row>
    <row r="7221" spans="1:9">
      <c r="A7221" s="210">
        <v>322</v>
      </c>
      <c r="B7221" s="211" t="s">
        <v>42</v>
      </c>
      <c r="C7221" s="30">
        <f t="shared" si="6714"/>
        <v>0</v>
      </c>
      <c r="D7221" s="30">
        <v>0</v>
      </c>
      <c r="F7221" s="30">
        <f t="shared" si="6715"/>
        <v>0</v>
      </c>
      <c r="G7221" s="30">
        <f t="shared" si="6715"/>
        <v>0</v>
      </c>
      <c r="H7221" s="30">
        <f t="shared" si="6715"/>
        <v>0</v>
      </c>
      <c r="I7221" s="34">
        <v>3</v>
      </c>
    </row>
    <row r="7222" spans="1:9">
      <c r="A7222" s="212">
        <v>3222</v>
      </c>
      <c r="B7222" s="216" t="s">
        <v>91</v>
      </c>
      <c r="C7222" s="29"/>
      <c r="D7222" s="175">
        <v>0</v>
      </c>
      <c r="F7222" s="175"/>
      <c r="G7222" s="175"/>
      <c r="H7222" s="175"/>
      <c r="I7222" s="34">
        <v>4</v>
      </c>
    </row>
    <row r="7223" spans="1:9">
      <c r="A7223" s="206">
        <v>31</v>
      </c>
      <c r="B7223" s="207" t="s">
        <v>63</v>
      </c>
      <c r="C7223" s="31">
        <f t="shared" ref="C7223" si="6716">SUM(C7224+C7231+C7258+C7262+C7268)</f>
        <v>1060000</v>
      </c>
      <c r="D7223" s="31">
        <v>1060000</v>
      </c>
      <c r="F7223" s="31">
        <f t="shared" ref="F7223:G7223" si="6717">SUM(F7224+F7231+F7258+F7262+F7268)</f>
        <v>0</v>
      </c>
      <c r="G7223" s="31">
        <f t="shared" si="6717"/>
        <v>0</v>
      </c>
      <c r="H7223" s="31">
        <f t="shared" ref="H7223" si="6718">SUM(H7224+H7231+H7258+H7262+H7268)</f>
        <v>0</v>
      </c>
      <c r="I7223" s="34" t="s">
        <v>64</v>
      </c>
    </row>
    <row r="7224" spans="1:9">
      <c r="A7224" s="208">
        <v>31</v>
      </c>
      <c r="B7224" s="209" t="s">
        <v>44</v>
      </c>
      <c r="C7224" s="182">
        <f t="shared" ref="C7224" si="6719">SUM(C7225+C7227+C7229)</f>
        <v>357000</v>
      </c>
      <c r="D7224" s="32">
        <v>357000</v>
      </c>
      <c r="F7224" s="32">
        <f t="shared" ref="F7224:G7224" si="6720">SUM(F7225+F7227+F7229)</f>
        <v>0</v>
      </c>
      <c r="G7224" s="32">
        <f t="shared" si="6720"/>
        <v>0</v>
      </c>
      <c r="H7224" s="32">
        <f t="shared" ref="H7224" si="6721">SUM(H7225+H7227+H7229)</f>
        <v>0</v>
      </c>
      <c r="I7224" s="34">
        <v>2</v>
      </c>
    </row>
    <row r="7225" spans="1:9">
      <c r="A7225" s="210">
        <v>311</v>
      </c>
      <c r="B7225" s="211" t="s">
        <v>45</v>
      </c>
      <c r="C7225" s="30">
        <f t="shared" ref="C7225" si="6722">SUM(C7226)</f>
        <v>300000</v>
      </c>
      <c r="D7225" s="30">
        <v>300000</v>
      </c>
      <c r="F7225" s="30">
        <f t="shared" ref="F7225:H7225" si="6723">SUM(F7226)</f>
        <v>0</v>
      </c>
      <c r="G7225" s="30">
        <f t="shared" si="6723"/>
        <v>0</v>
      </c>
      <c r="H7225" s="30">
        <f t="shared" si="6723"/>
        <v>0</v>
      </c>
      <c r="I7225" s="34">
        <v>3</v>
      </c>
    </row>
    <row r="7226" spans="1:9">
      <c r="A7226" s="212">
        <v>3111</v>
      </c>
      <c r="B7226" s="216" t="s">
        <v>46</v>
      </c>
      <c r="C7226" s="474">
        <v>300000</v>
      </c>
      <c r="D7226" s="175">
        <v>300000</v>
      </c>
      <c r="F7226" s="672"/>
      <c r="G7226" s="672"/>
      <c r="H7226" s="672"/>
      <c r="I7226" s="34">
        <v>4</v>
      </c>
    </row>
    <row r="7227" spans="1:9">
      <c r="A7227" s="210">
        <v>312</v>
      </c>
      <c r="B7227" s="211" t="s">
        <v>67</v>
      </c>
      <c r="C7227" s="30">
        <f t="shared" ref="C7227" si="6724">SUM(C7228)</f>
        <v>0</v>
      </c>
      <c r="D7227" s="30">
        <v>0</v>
      </c>
      <c r="F7227" s="30">
        <f t="shared" ref="F7227:H7227" si="6725">SUM(F7228)</f>
        <v>0</v>
      </c>
      <c r="G7227" s="30">
        <f t="shared" si="6725"/>
        <v>0</v>
      </c>
      <c r="H7227" s="30">
        <f t="shared" si="6725"/>
        <v>0</v>
      </c>
      <c r="I7227" s="34">
        <v>3</v>
      </c>
    </row>
    <row r="7228" spans="1:9">
      <c r="A7228" s="212">
        <v>3121</v>
      </c>
      <c r="B7228" s="216" t="s">
        <v>67</v>
      </c>
      <c r="C7228" s="29"/>
      <c r="D7228" s="175">
        <v>0</v>
      </c>
      <c r="F7228" s="175"/>
      <c r="G7228" s="175"/>
      <c r="H7228" s="175"/>
      <c r="I7228" s="34">
        <v>4</v>
      </c>
    </row>
    <row r="7229" spans="1:9">
      <c r="A7229" s="210">
        <v>313</v>
      </c>
      <c r="B7229" s="211" t="s">
        <v>48</v>
      </c>
      <c r="C7229" s="30">
        <f t="shared" ref="C7229" si="6726">SUM(C7230:C7230)</f>
        <v>57000</v>
      </c>
      <c r="D7229" s="30">
        <v>57000</v>
      </c>
      <c r="F7229" s="30">
        <f t="shared" ref="F7229:H7229" si="6727">SUM(F7230:F7230)</f>
        <v>0</v>
      </c>
      <c r="G7229" s="30">
        <f t="shared" si="6727"/>
        <v>0</v>
      </c>
      <c r="H7229" s="30">
        <f t="shared" si="6727"/>
        <v>0</v>
      </c>
      <c r="I7229" s="34">
        <v>3</v>
      </c>
    </row>
    <row r="7230" spans="1:9">
      <c r="A7230" s="212">
        <v>3132</v>
      </c>
      <c r="B7230" s="216" t="s">
        <v>49</v>
      </c>
      <c r="C7230" s="474">
        <v>57000</v>
      </c>
      <c r="D7230" s="175">
        <v>57000</v>
      </c>
      <c r="F7230" s="672"/>
      <c r="G7230" s="672"/>
      <c r="H7230" s="672"/>
      <c r="I7230" s="34">
        <v>4</v>
      </c>
    </row>
    <row r="7231" spans="1:9">
      <c r="A7231" s="208">
        <v>32</v>
      </c>
      <c r="B7231" s="209" t="s">
        <v>16</v>
      </c>
      <c r="C7231" s="182">
        <f t="shared" ref="C7231" si="6728">SUM(C7232+C7235+C7240+C7249+C7251)</f>
        <v>643000</v>
      </c>
      <c r="D7231" s="32">
        <v>443000</v>
      </c>
      <c r="F7231" s="32">
        <f t="shared" ref="F7231:G7231" si="6729">SUM(F7232+F7235+F7240+F7249+F7251)</f>
        <v>0</v>
      </c>
      <c r="G7231" s="32">
        <f t="shared" si="6729"/>
        <v>0</v>
      </c>
      <c r="H7231" s="32">
        <f t="shared" ref="H7231" si="6730">SUM(H7232+H7235+H7240+H7249+H7251)</f>
        <v>0</v>
      </c>
      <c r="I7231" s="34">
        <v>2</v>
      </c>
    </row>
    <row r="7232" spans="1:9">
      <c r="A7232" s="210">
        <v>321</v>
      </c>
      <c r="B7232" s="211" t="s">
        <v>27</v>
      </c>
      <c r="C7232" s="30">
        <f t="shared" ref="C7232" si="6731">SUM(C7233:C7234)</f>
        <v>0</v>
      </c>
      <c r="D7232" s="30">
        <v>0</v>
      </c>
      <c r="F7232" s="30">
        <f t="shared" ref="F7232:G7232" si="6732">SUM(F7233:F7234)</f>
        <v>0</v>
      </c>
      <c r="G7232" s="30">
        <f t="shared" si="6732"/>
        <v>0</v>
      </c>
      <c r="H7232" s="30">
        <f t="shared" ref="H7232" si="6733">SUM(H7233:H7234)</f>
        <v>0</v>
      </c>
      <c r="I7232" s="34">
        <v>3</v>
      </c>
    </row>
    <row r="7233" spans="1:9">
      <c r="A7233" s="212">
        <v>3211</v>
      </c>
      <c r="B7233" s="216" t="s">
        <v>28</v>
      </c>
      <c r="C7233" s="29"/>
      <c r="D7233" s="175">
        <v>0</v>
      </c>
      <c r="F7233" s="175"/>
      <c r="G7233" s="175"/>
      <c r="H7233" s="175"/>
      <c r="I7233" s="34">
        <v>4</v>
      </c>
    </row>
    <row r="7234" spans="1:9">
      <c r="A7234" s="212">
        <v>3213</v>
      </c>
      <c r="B7234" s="216" t="s">
        <v>54</v>
      </c>
      <c r="C7234" s="29"/>
      <c r="D7234" s="175">
        <v>0</v>
      </c>
      <c r="F7234" s="175"/>
      <c r="G7234" s="175"/>
      <c r="H7234" s="175"/>
      <c r="I7234" s="34">
        <v>4</v>
      </c>
    </row>
    <row r="7235" spans="1:9">
      <c r="A7235" s="210">
        <v>322</v>
      </c>
      <c r="B7235" s="211" t="s">
        <v>42</v>
      </c>
      <c r="C7235" s="30">
        <f t="shared" ref="C7235" si="6734">SUM(C7236:C7239)</f>
        <v>300000</v>
      </c>
      <c r="D7235" s="30">
        <v>300000</v>
      </c>
      <c r="F7235" s="30">
        <f t="shared" ref="F7235:G7235" si="6735">SUM(F7236:F7239)</f>
        <v>0</v>
      </c>
      <c r="G7235" s="30">
        <f t="shared" si="6735"/>
        <v>0</v>
      </c>
      <c r="H7235" s="30">
        <f t="shared" ref="H7235" si="6736">SUM(H7236:H7239)</f>
        <v>0</v>
      </c>
      <c r="I7235" s="34">
        <v>3</v>
      </c>
    </row>
    <row r="7236" spans="1:9">
      <c r="A7236" s="212">
        <v>3221</v>
      </c>
      <c r="B7236" s="216" t="s">
        <v>43</v>
      </c>
      <c r="C7236" s="474">
        <v>0</v>
      </c>
      <c r="D7236" s="175">
        <v>0</v>
      </c>
      <c r="F7236" s="672"/>
      <c r="G7236" s="672"/>
      <c r="H7236" s="672"/>
      <c r="I7236" s="34">
        <v>4</v>
      </c>
    </row>
    <row r="7237" spans="1:9">
      <c r="A7237" s="212">
        <v>3222</v>
      </c>
      <c r="B7237" s="216" t="s">
        <v>91</v>
      </c>
      <c r="C7237" s="474">
        <v>50000</v>
      </c>
      <c r="D7237" s="175">
        <v>50000</v>
      </c>
      <c r="F7237" s="672"/>
      <c r="G7237" s="672"/>
      <c r="H7237" s="672"/>
      <c r="I7237" s="34">
        <v>4</v>
      </c>
    </row>
    <row r="7238" spans="1:9">
      <c r="A7238" s="212">
        <v>3223</v>
      </c>
      <c r="B7238" s="216" t="s">
        <v>109</v>
      </c>
      <c r="C7238" s="474">
        <v>250000</v>
      </c>
      <c r="D7238" s="175">
        <v>250000</v>
      </c>
      <c r="F7238" s="672"/>
      <c r="G7238" s="672"/>
      <c r="H7238" s="672"/>
      <c r="I7238" s="34">
        <v>4</v>
      </c>
    </row>
    <row r="7239" spans="1:9">
      <c r="A7239" s="212">
        <v>3225</v>
      </c>
      <c r="B7239" s="216" t="s">
        <v>92</v>
      </c>
      <c r="C7239" s="474">
        <v>0</v>
      </c>
      <c r="D7239" s="175">
        <v>0</v>
      </c>
      <c r="F7239" s="672"/>
      <c r="G7239" s="672"/>
      <c r="H7239" s="672"/>
      <c r="I7239" s="34">
        <v>4</v>
      </c>
    </row>
    <row r="7240" spans="1:9">
      <c r="A7240" s="210">
        <v>323</v>
      </c>
      <c r="B7240" s="211" t="s">
        <v>17</v>
      </c>
      <c r="C7240" s="30">
        <f t="shared" ref="C7240" si="6737">SUM(C7241:C7248)</f>
        <v>325522</v>
      </c>
      <c r="D7240" s="30">
        <v>125522</v>
      </c>
      <c r="F7240" s="30">
        <f t="shared" ref="F7240:G7240" si="6738">SUM(F7241:F7248)</f>
        <v>0</v>
      </c>
      <c r="G7240" s="30">
        <f t="shared" si="6738"/>
        <v>0</v>
      </c>
      <c r="H7240" s="30">
        <f t="shared" ref="H7240" si="6739">SUM(H7241:H7248)</f>
        <v>0</v>
      </c>
      <c r="I7240" s="34">
        <v>3</v>
      </c>
    </row>
    <row r="7241" spans="1:9">
      <c r="A7241" s="212">
        <v>3231</v>
      </c>
      <c r="B7241" s="216" t="s">
        <v>18</v>
      </c>
      <c r="C7241" s="29"/>
      <c r="D7241" s="175">
        <v>0</v>
      </c>
      <c r="F7241" s="175"/>
      <c r="G7241" s="175"/>
      <c r="H7241" s="175"/>
      <c r="I7241" s="34">
        <v>4</v>
      </c>
    </row>
    <row r="7242" spans="1:9">
      <c r="A7242" s="212">
        <v>3232</v>
      </c>
      <c r="B7242" s="216" t="s">
        <v>105</v>
      </c>
      <c r="C7242" s="474">
        <v>325522</v>
      </c>
      <c r="D7242" s="175">
        <v>125522</v>
      </c>
      <c r="F7242" s="672"/>
      <c r="G7242" s="672"/>
      <c r="H7242" s="672"/>
      <c r="I7242" s="34">
        <v>4</v>
      </c>
    </row>
    <row r="7243" spans="1:9">
      <c r="A7243" s="212">
        <v>3234</v>
      </c>
      <c r="B7243" s="216" t="s">
        <v>111</v>
      </c>
      <c r="C7243" s="29"/>
      <c r="D7243" s="175">
        <v>0</v>
      </c>
      <c r="F7243" s="175"/>
      <c r="G7243" s="175"/>
      <c r="H7243" s="175"/>
      <c r="I7243" s="34">
        <v>4</v>
      </c>
    </row>
    <row r="7244" spans="1:9">
      <c r="A7244" s="212">
        <v>3235</v>
      </c>
      <c r="B7244" s="216" t="s">
        <v>68</v>
      </c>
      <c r="C7244" s="29"/>
      <c r="D7244" s="175">
        <v>0</v>
      </c>
      <c r="F7244" s="175"/>
      <c r="G7244" s="175"/>
      <c r="H7244" s="175"/>
      <c r="I7244" s="34">
        <v>4</v>
      </c>
    </row>
    <row r="7245" spans="1:9">
      <c r="A7245" s="212">
        <v>3236</v>
      </c>
      <c r="B7245" s="216" t="s">
        <v>56</v>
      </c>
      <c r="C7245" s="29"/>
      <c r="D7245" s="175">
        <v>0</v>
      </c>
      <c r="F7245" s="175"/>
      <c r="G7245" s="175"/>
      <c r="H7245" s="175"/>
      <c r="I7245" s="34">
        <v>4</v>
      </c>
    </row>
    <row r="7246" spans="1:9">
      <c r="A7246" s="212">
        <v>3237</v>
      </c>
      <c r="B7246" s="216" t="s">
        <v>20</v>
      </c>
      <c r="C7246" s="29"/>
      <c r="D7246" s="175">
        <v>0</v>
      </c>
      <c r="F7246" s="175"/>
      <c r="G7246" s="175"/>
      <c r="H7246" s="175"/>
      <c r="I7246" s="34">
        <v>4</v>
      </c>
    </row>
    <row r="7247" spans="1:9">
      <c r="A7247" s="212">
        <v>3238</v>
      </c>
      <c r="B7247" s="216" t="s">
        <v>51</v>
      </c>
      <c r="C7247" s="29"/>
      <c r="D7247" s="175">
        <v>0</v>
      </c>
      <c r="F7247" s="175"/>
      <c r="G7247" s="175"/>
      <c r="H7247" s="175"/>
      <c r="I7247" s="34">
        <v>4</v>
      </c>
    </row>
    <row r="7248" spans="1:9">
      <c r="A7248" s="212">
        <v>3239</v>
      </c>
      <c r="B7248" s="216" t="s">
        <v>21</v>
      </c>
      <c r="C7248" s="29"/>
      <c r="D7248" s="175">
        <v>0</v>
      </c>
      <c r="F7248" s="175"/>
      <c r="G7248" s="175"/>
      <c r="H7248" s="175"/>
      <c r="I7248" s="34">
        <v>4</v>
      </c>
    </row>
    <row r="7249" spans="1:9" ht="28.5">
      <c r="A7249" s="210">
        <v>324</v>
      </c>
      <c r="B7249" s="211" t="s">
        <v>22</v>
      </c>
      <c r="C7249" s="30">
        <f t="shared" ref="C7249" si="6740">SUM(C7250)</f>
        <v>17478</v>
      </c>
      <c r="D7249" s="30">
        <v>17478</v>
      </c>
      <c r="F7249" s="30">
        <f t="shared" ref="F7249:H7249" si="6741">SUM(F7250)</f>
        <v>0</v>
      </c>
      <c r="G7249" s="30">
        <f t="shared" si="6741"/>
        <v>0</v>
      </c>
      <c r="H7249" s="30">
        <f t="shared" si="6741"/>
        <v>0</v>
      </c>
      <c r="I7249" s="34">
        <v>3</v>
      </c>
    </row>
    <row r="7250" spans="1:9" ht="28.5">
      <c r="A7250" s="212">
        <v>3241</v>
      </c>
      <c r="B7250" s="216" t="s">
        <v>22</v>
      </c>
      <c r="C7250" s="474">
        <v>17478</v>
      </c>
      <c r="D7250" s="175">
        <v>17478</v>
      </c>
      <c r="F7250" s="672"/>
      <c r="G7250" s="672"/>
      <c r="H7250" s="672"/>
      <c r="I7250" s="34">
        <v>4</v>
      </c>
    </row>
    <row r="7251" spans="1:9">
      <c r="A7251" s="210">
        <v>329</v>
      </c>
      <c r="B7251" s="211" t="s">
        <v>23</v>
      </c>
      <c r="C7251" s="30">
        <f t="shared" ref="C7251" si="6742">SUM(C7252:C7257)</f>
        <v>0</v>
      </c>
      <c r="D7251" s="30">
        <v>0</v>
      </c>
      <c r="F7251" s="30">
        <f t="shared" ref="F7251:G7251" si="6743">SUM(F7252:F7257)</f>
        <v>0</v>
      </c>
      <c r="G7251" s="30">
        <f t="shared" si="6743"/>
        <v>0</v>
      </c>
      <c r="H7251" s="30">
        <f t="shared" ref="H7251" si="6744">SUM(H7252:H7257)</f>
        <v>0</v>
      </c>
      <c r="I7251" s="34">
        <v>3</v>
      </c>
    </row>
    <row r="7252" spans="1:9">
      <c r="A7252" s="212">
        <v>3292</v>
      </c>
      <c r="B7252" s="216" t="s">
        <v>112</v>
      </c>
      <c r="C7252" s="29"/>
      <c r="D7252" s="175">
        <v>0</v>
      </c>
      <c r="F7252" s="175"/>
      <c r="G7252" s="175"/>
      <c r="H7252" s="175"/>
      <c r="I7252" s="34">
        <v>4</v>
      </c>
    </row>
    <row r="7253" spans="1:9">
      <c r="A7253" s="212">
        <v>3293</v>
      </c>
      <c r="B7253" s="216" t="s">
        <v>29</v>
      </c>
      <c r="C7253" s="29"/>
      <c r="D7253" s="175">
        <v>0</v>
      </c>
      <c r="F7253" s="175"/>
      <c r="G7253" s="175"/>
      <c r="H7253" s="175"/>
      <c r="I7253" s="34">
        <v>4</v>
      </c>
    </row>
    <row r="7254" spans="1:9">
      <c r="A7254" s="212">
        <v>3294</v>
      </c>
      <c r="B7254" s="216" t="s">
        <v>55</v>
      </c>
      <c r="C7254" s="29"/>
      <c r="D7254" s="175">
        <v>0</v>
      </c>
      <c r="F7254" s="175"/>
      <c r="G7254" s="175"/>
      <c r="H7254" s="175"/>
      <c r="I7254" s="34">
        <v>4</v>
      </c>
    </row>
    <row r="7255" spans="1:9">
      <c r="A7255" s="212">
        <v>3295</v>
      </c>
      <c r="B7255" s="216" t="s">
        <v>113</v>
      </c>
      <c r="C7255" s="29"/>
      <c r="D7255" s="175">
        <v>0</v>
      </c>
      <c r="F7255" s="175"/>
      <c r="G7255" s="175"/>
      <c r="H7255" s="175"/>
      <c r="I7255" s="34">
        <v>4</v>
      </c>
    </row>
    <row r="7256" spans="1:9">
      <c r="A7256" s="212">
        <v>3296</v>
      </c>
      <c r="B7256" s="216" t="s">
        <v>120</v>
      </c>
      <c r="C7256" s="29"/>
      <c r="D7256" s="175">
        <v>0</v>
      </c>
      <c r="F7256" s="175"/>
      <c r="G7256" s="175"/>
      <c r="H7256" s="175"/>
      <c r="I7256" s="34">
        <v>4</v>
      </c>
    </row>
    <row r="7257" spans="1:9">
      <c r="A7257" s="212">
        <v>3299</v>
      </c>
      <c r="B7257" s="216" t="s">
        <v>23</v>
      </c>
      <c r="C7257" s="29"/>
      <c r="D7257" s="175">
        <v>0</v>
      </c>
      <c r="F7257" s="175"/>
      <c r="G7257" s="175"/>
      <c r="H7257" s="175"/>
      <c r="I7257" s="34">
        <v>4</v>
      </c>
    </row>
    <row r="7258" spans="1:9">
      <c r="A7258" s="208">
        <v>34</v>
      </c>
      <c r="B7258" s="209" t="s">
        <v>114</v>
      </c>
      <c r="C7258" s="182">
        <f t="shared" ref="C7258" si="6745">SUM(C7259)</f>
        <v>0</v>
      </c>
      <c r="D7258" s="32">
        <v>0</v>
      </c>
      <c r="F7258" s="32">
        <f t="shared" ref="F7258:H7258" si="6746">SUM(F7259)</f>
        <v>0</v>
      </c>
      <c r="G7258" s="32">
        <f t="shared" si="6746"/>
        <v>0</v>
      </c>
      <c r="H7258" s="32">
        <f t="shared" si="6746"/>
        <v>0</v>
      </c>
      <c r="I7258" s="34">
        <v>2</v>
      </c>
    </row>
    <row r="7259" spans="1:9">
      <c r="A7259" s="210">
        <v>343</v>
      </c>
      <c r="B7259" s="211" t="s">
        <v>115</v>
      </c>
      <c r="C7259" s="30">
        <f t="shared" ref="C7259" si="6747">SUM(C7260:C7261)</f>
        <v>0</v>
      </c>
      <c r="D7259" s="30">
        <v>0</v>
      </c>
      <c r="F7259" s="30">
        <f t="shared" ref="F7259:G7259" si="6748">SUM(F7260:F7261)</f>
        <v>0</v>
      </c>
      <c r="G7259" s="30">
        <f t="shared" si="6748"/>
        <v>0</v>
      </c>
      <c r="H7259" s="30">
        <f t="shared" ref="H7259" si="6749">SUM(H7260:H7261)</f>
        <v>0</v>
      </c>
      <c r="I7259" s="34">
        <v>3</v>
      </c>
    </row>
    <row r="7260" spans="1:9">
      <c r="A7260" s="212">
        <v>3431</v>
      </c>
      <c r="B7260" s="216" t="s">
        <v>116</v>
      </c>
      <c r="C7260" s="29"/>
      <c r="D7260" s="175">
        <v>0</v>
      </c>
      <c r="F7260" s="175"/>
      <c r="G7260" s="175"/>
      <c r="H7260" s="175"/>
      <c r="I7260" s="34">
        <v>4</v>
      </c>
    </row>
    <row r="7261" spans="1:9">
      <c r="A7261" s="212">
        <v>3433</v>
      </c>
      <c r="B7261" s="216" t="s">
        <v>117</v>
      </c>
      <c r="C7261" s="39"/>
      <c r="D7261" s="175">
        <v>0</v>
      </c>
      <c r="F7261" s="636"/>
      <c r="G7261" s="636"/>
      <c r="H7261" s="636"/>
      <c r="I7261" s="488">
        <v>4</v>
      </c>
    </row>
    <row r="7262" spans="1:9">
      <c r="A7262" s="208">
        <v>38</v>
      </c>
      <c r="B7262" s="209" t="s">
        <v>11</v>
      </c>
      <c r="C7262" s="489">
        <f>C7263+C7265</f>
        <v>5000</v>
      </c>
      <c r="D7262" s="679">
        <v>5000</v>
      </c>
      <c r="F7262" s="679">
        <f>F7263+F7265</f>
        <v>0</v>
      </c>
      <c r="G7262" s="679">
        <f>G7263+G7265</f>
        <v>0</v>
      </c>
      <c r="H7262" s="679">
        <f>H7263+H7265</f>
        <v>0</v>
      </c>
      <c r="I7262" s="488">
        <v>2</v>
      </c>
    </row>
    <row r="7263" spans="1:9" s="480" customFormat="1">
      <c r="A7263" s="481">
        <v>381</v>
      </c>
      <c r="B7263" s="482" t="s">
        <v>424</v>
      </c>
      <c r="C7263" s="40">
        <f>C7264</f>
        <v>3000</v>
      </c>
      <c r="D7263" s="671">
        <v>3000</v>
      </c>
      <c r="F7263" s="671">
        <f>F7264</f>
        <v>0</v>
      </c>
      <c r="G7263" s="671">
        <f>G7264</f>
        <v>0</v>
      </c>
      <c r="H7263" s="671">
        <f>H7264</f>
        <v>0</v>
      </c>
      <c r="I7263" s="490">
        <v>3</v>
      </c>
    </row>
    <row r="7264" spans="1:9" s="480" customFormat="1">
      <c r="A7264" s="483">
        <v>3811</v>
      </c>
      <c r="B7264" s="484" t="s">
        <v>13</v>
      </c>
      <c r="C7264" s="144">
        <v>3000</v>
      </c>
      <c r="D7264" s="175">
        <v>3000</v>
      </c>
      <c r="F7264" s="75"/>
      <c r="G7264" s="75"/>
      <c r="H7264" s="75"/>
      <c r="I7264" s="490">
        <v>4</v>
      </c>
    </row>
    <row r="7265" spans="1:9">
      <c r="A7265" s="210">
        <v>383</v>
      </c>
      <c r="B7265" s="211" t="s">
        <v>121</v>
      </c>
      <c r="C7265" s="151">
        <f>SUM(C7266:C7267)</f>
        <v>2000</v>
      </c>
      <c r="D7265" s="151">
        <v>2000</v>
      </c>
      <c r="F7265" s="151">
        <f>SUM(F7266:F7267)</f>
        <v>0</v>
      </c>
      <c r="G7265" s="151">
        <f>SUM(G7266:G7267)</f>
        <v>0</v>
      </c>
      <c r="H7265" s="151">
        <f>SUM(H7266:H7267)</f>
        <v>0</v>
      </c>
      <c r="I7265" s="488">
        <v>3</v>
      </c>
    </row>
    <row r="7266" spans="1:9">
      <c r="A7266" s="212">
        <v>3831</v>
      </c>
      <c r="B7266" s="216" t="s">
        <v>121</v>
      </c>
      <c r="C7266" s="491">
        <v>2000</v>
      </c>
      <c r="D7266" s="175">
        <v>2000</v>
      </c>
      <c r="F7266" s="337"/>
      <c r="G7266" s="337"/>
      <c r="H7266" s="337"/>
      <c r="I7266" s="488">
        <v>4</v>
      </c>
    </row>
    <row r="7267" spans="1:9">
      <c r="A7267" s="212">
        <v>3834</v>
      </c>
      <c r="B7267" s="216" t="s">
        <v>123</v>
      </c>
      <c r="C7267" s="39">
        <v>0</v>
      </c>
      <c r="D7267" s="175">
        <v>0</v>
      </c>
      <c r="F7267" s="636"/>
      <c r="G7267" s="636"/>
      <c r="H7267" s="636"/>
      <c r="I7267" s="34">
        <v>4</v>
      </c>
    </row>
    <row r="7268" spans="1:9" ht="28.5">
      <c r="A7268" s="208">
        <v>42</v>
      </c>
      <c r="B7268" s="209" t="s">
        <v>30</v>
      </c>
      <c r="C7268" s="489">
        <f t="shared" ref="C7268" si="6750">SUM(C7269+C7271+C7278+C7280)</f>
        <v>55000</v>
      </c>
      <c r="D7268" s="679">
        <v>255000</v>
      </c>
      <c r="F7268" s="679">
        <f t="shared" ref="F7268:G7268" si="6751">SUM(F7269+F7271+F7278+F7280)</f>
        <v>0</v>
      </c>
      <c r="G7268" s="679">
        <f t="shared" si="6751"/>
        <v>0</v>
      </c>
      <c r="H7268" s="679">
        <f t="shared" ref="H7268" si="6752">SUM(H7269+H7271+H7278+H7280)</f>
        <v>0</v>
      </c>
      <c r="I7268" s="34">
        <v>2</v>
      </c>
    </row>
    <row r="7269" spans="1:9">
      <c r="A7269" s="210">
        <v>421</v>
      </c>
      <c r="B7269" s="211" t="s">
        <v>96</v>
      </c>
      <c r="C7269" s="30">
        <f t="shared" ref="C7269" si="6753">SUM(C7270)</f>
        <v>0</v>
      </c>
      <c r="D7269" s="30">
        <v>0</v>
      </c>
      <c r="F7269" s="30">
        <f t="shared" ref="F7269:H7269" si="6754">SUM(F7270)</f>
        <v>0</v>
      </c>
      <c r="G7269" s="30">
        <f t="shared" si="6754"/>
        <v>0</v>
      </c>
      <c r="H7269" s="30">
        <f t="shared" si="6754"/>
        <v>0</v>
      </c>
      <c r="I7269" s="34">
        <v>3</v>
      </c>
    </row>
    <row r="7270" spans="1:9">
      <c r="A7270" s="212">
        <v>4212</v>
      </c>
      <c r="B7270" s="216" t="s">
        <v>97</v>
      </c>
      <c r="C7270" s="29"/>
      <c r="D7270" s="175">
        <v>0</v>
      </c>
      <c r="F7270" s="175"/>
      <c r="G7270" s="175"/>
      <c r="H7270" s="175"/>
      <c r="I7270" s="34">
        <v>4</v>
      </c>
    </row>
    <row r="7271" spans="1:9">
      <c r="A7271" s="210">
        <v>422</v>
      </c>
      <c r="B7271" s="211" t="s">
        <v>57</v>
      </c>
      <c r="C7271" s="30">
        <f t="shared" ref="C7271" si="6755">SUM(C7272:C7277)</f>
        <v>55000</v>
      </c>
      <c r="D7271" s="30">
        <v>255000</v>
      </c>
      <c r="F7271" s="30">
        <f t="shared" ref="F7271:G7271" si="6756">SUM(F7272:F7277)</f>
        <v>0</v>
      </c>
      <c r="G7271" s="30">
        <f t="shared" si="6756"/>
        <v>0</v>
      </c>
      <c r="H7271" s="30">
        <f t="shared" ref="H7271" si="6757">SUM(H7272:H7277)</f>
        <v>0</v>
      </c>
      <c r="I7271" s="34">
        <v>3</v>
      </c>
    </row>
    <row r="7272" spans="1:9">
      <c r="A7272" s="212">
        <v>4221</v>
      </c>
      <c r="B7272" s="216" t="s">
        <v>65</v>
      </c>
      <c r="C7272" s="29">
        <v>5000</v>
      </c>
      <c r="D7272" s="175">
        <v>50000</v>
      </c>
      <c r="F7272" s="175"/>
      <c r="G7272" s="175"/>
      <c r="H7272" s="175"/>
      <c r="I7272" s="34">
        <v>4</v>
      </c>
    </row>
    <row r="7273" spans="1:9">
      <c r="A7273" s="212">
        <v>4222</v>
      </c>
      <c r="B7273" s="216" t="s">
        <v>73</v>
      </c>
      <c r="C7273" s="29">
        <v>5000</v>
      </c>
      <c r="D7273" s="175">
        <v>5000</v>
      </c>
      <c r="F7273" s="175"/>
      <c r="G7273" s="175"/>
      <c r="H7273" s="175"/>
      <c r="I7273" s="34">
        <v>4</v>
      </c>
    </row>
    <row r="7274" spans="1:9">
      <c r="A7274" s="212">
        <v>4223</v>
      </c>
      <c r="B7274" s="216" t="s">
        <v>86</v>
      </c>
      <c r="C7274" s="29">
        <v>10000</v>
      </c>
      <c r="D7274" s="175">
        <v>30000</v>
      </c>
      <c r="F7274" s="175"/>
      <c r="G7274" s="175"/>
      <c r="H7274" s="175"/>
      <c r="I7274" s="34">
        <v>4</v>
      </c>
    </row>
    <row r="7275" spans="1:9">
      <c r="A7275" s="212">
        <v>4224</v>
      </c>
      <c r="B7275" s="216" t="s">
        <v>58</v>
      </c>
      <c r="C7275" s="29">
        <v>35000</v>
      </c>
      <c r="D7275" s="175">
        <v>100000</v>
      </c>
      <c r="F7275" s="175"/>
      <c r="G7275" s="175"/>
      <c r="H7275" s="175"/>
      <c r="I7275" s="34">
        <v>4</v>
      </c>
    </row>
    <row r="7276" spans="1:9">
      <c r="A7276" s="212">
        <v>4225</v>
      </c>
      <c r="B7276" s="216" t="s">
        <v>87</v>
      </c>
      <c r="C7276" s="29">
        <v>0</v>
      </c>
      <c r="D7276" s="175">
        <v>0</v>
      </c>
      <c r="F7276" s="175"/>
      <c r="G7276" s="175"/>
      <c r="H7276" s="175"/>
      <c r="I7276" s="34">
        <v>4</v>
      </c>
    </row>
    <row r="7277" spans="1:9">
      <c r="A7277" s="212">
        <v>4227</v>
      </c>
      <c r="B7277" s="216" t="s">
        <v>88</v>
      </c>
      <c r="C7277" s="29">
        <v>0</v>
      </c>
      <c r="D7277" s="175">
        <v>70000</v>
      </c>
      <c r="F7277" s="175"/>
      <c r="G7277" s="175"/>
      <c r="H7277" s="175"/>
      <c r="I7277" s="34">
        <v>4</v>
      </c>
    </row>
    <row r="7278" spans="1:9" ht="28.5">
      <c r="A7278" s="210">
        <v>424</v>
      </c>
      <c r="B7278" s="211" t="s">
        <v>138</v>
      </c>
      <c r="C7278" s="30">
        <f t="shared" ref="C7278" si="6758">SUM(C7279)</f>
        <v>0</v>
      </c>
      <c r="D7278" s="30">
        <v>0</v>
      </c>
      <c r="F7278" s="30">
        <f t="shared" ref="F7278:H7278" si="6759">SUM(F7279)</f>
        <v>0</v>
      </c>
      <c r="G7278" s="30">
        <f t="shared" si="6759"/>
        <v>0</v>
      </c>
      <c r="H7278" s="30">
        <f t="shared" si="6759"/>
        <v>0</v>
      </c>
      <c r="I7278" s="34">
        <v>3</v>
      </c>
    </row>
    <row r="7279" spans="1:9">
      <c r="A7279" s="212">
        <v>4241</v>
      </c>
      <c r="B7279" s="216" t="s">
        <v>139</v>
      </c>
      <c r="C7279" s="29"/>
      <c r="D7279" s="175">
        <v>0</v>
      </c>
      <c r="F7279" s="175"/>
      <c r="G7279" s="175"/>
      <c r="H7279" s="175"/>
      <c r="I7279" s="34">
        <v>4</v>
      </c>
    </row>
    <row r="7280" spans="1:9">
      <c r="A7280" s="210">
        <v>426</v>
      </c>
      <c r="B7280" s="211" t="s">
        <v>31</v>
      </c>
      <c r="C7280" s="30">
        <f t="shared" ref="C7280" si="6760">SUM(C7281)</f>
        <v>0</v>
      </c>
      <c r="D7280" s="30">
        <v>0</v>
      </c>
      <c r="F7280" s="30">
        <f t="shared" ref="F7280:H7280" si="6761">SUM(F7281)</f>
        <v>0</v>
      </c>
      <c r="G7280" s="30">
        <f t="shared" si="6761"/>
        <v>0</v>
      </c>
      <c r="H7280" s="30">
        <f t="shared" si="6761"/>
        <v>0</v>
      </c>
      <c r="I7280" s="34">
        <v>3</v>
      </c>
    </row>
    <row r="7281" spans="1:9">
      <c r="A7281" s="212">
        <v>4262</v>
      </c>
      <c r="B7281" s="216" t="s">
        <v>32</v>
      </c>
      <c r="C7281" s="29"/>
      <c r="D7281" s="175">
        <v>0</v>
      </c>
      <c r="F7281" s="175"/>
      <c r="G7281" s="175"/>
      <c r="H7281" s="175"/>
      <c r="I7281" s="34">
        <v>4</v>
      </c>
    </row>
    <row r="7282" spans="1:9">
      <c r="A7282" s="206">
        <v>43</v>
      </c>
      <c r="B7282" s="207" t="s">
        <v>40</v>
      </c>
      <c r="C7282" s="31">
        <f>SUM(C7283+C7293+C7325+C7333+C7330)</f>
        <v>44667557</v>
      </c>
      <c r="D7282" s="31">
        <v>48883445</v>
      </c>
      <c r="F7282" s="31">
        <f>SUM(F7283+F7293+F7325+F7333+F7330)</f>
        <v>0</v>
      </c>
      <c r="G7282" s="31">
        <f>SUM(G7283+G7293+G7325+G7333+G7330)</f>
        <v>0</v>
      </c>
      <c r="H7282" s="31">
        <f>SUM(H7283+H7293+H7325+H7333+H7330)</f>
        <v>0</v>
      </c>
      <c r="I7282" s="34" t="s">
        <v>41</v>
      </c>
    </row>
    <row r="7283" spans="1:9">
      <c r="A7283" s="208">
        <v>31</v>
      </c>
      <c r="B7283" s="209" t="s">
        <v>44</v>
      </c>
      <c r="C7283" s="182">
        <f t="shared" ref="C7283" si="6762">SUM(C7284+C7288+C7290)</f>
        <v>31537745</v>
      </c>
      <c r="D7283" s="32">
        <v>34235930</v>
      </c>
      <c r="F7283" s="32">
        <f t="shared" ref="F7283:G7283" si="6763">SUM(F7284+F7288+F7290)</f>
        <v>0</v>
      </c>
      <c r="G7283" s="32">
        <f t="shared" si="6763"/>
        <v>0</v>
      </c>
      <c r="H7283" s="32">
        <f t="shared" ref="H7283" si="6764">SUM(H7284+H7288+H7290)</f>
        <v>0</v>
      </c>
      <c r="I7283" s="34">
        <v>2</v>
      </c>
    </row>
    <row r="7284" spans="1:9">
      <c r="A7284" s="210">
        <v>311</v>
      </c>
      <c r="B7284" s="211" t="s">
        <v>45</v>
      </c>
      <c r="C7284" s="30">
        <f t="shared" ref="C7284" si="6765">SUM(C7285:C7287)</f>
        <v>27046580</v>
      </c>
      <c r="D7284" s="30">
        <v>29201592</v>
      </c>
      <c r="F7284" s="30">
        <f t="shared" ref="F7284:G7284" si="6766">SUM(F7285:F7287)</f>
        <v>0</v>
      </c>
      <c r="G7284" s="30">
        <f t="shared" si="6766"/>
        <v>0</v>
      </c>
      <c r="H7284" s="30">
        <f t="shared" ref="H7284" si="6767">SUM(H7285:H7287)</f>
        <v>0</v>
      </c>
      <c r="I7284" s="34">
        <v>3</v>
      </c>
    </row>
    <row r="7285" spans="1:9">
      <c r="A7285" s="212">
        <v>3111</v>
      </c>
      <c r="B7285" s="216" t="s">
        <v>46</v>
      </c>
      <c r="C7285" s="474">
        <v>23289891</v>
      </c>
      <c r="D7285" s="175">
        <v>25855274</v>
      </c>
      <c r="F7285" s="672"/>
      <c r="G7285" s="672"/>
      <c r="H7285" s="672"/>
      <c r="I7285" s="34">
        <v>4</v>
      </c>
    </row>
    <row r="7286" spans="1:9">
      <c r="A7286" s="212">
        <v>3113</v>
      </c>
      <c r="B7286" s="216" t="s">
        <v>66</v>
      </c>
      <c r="C7286" s="474">
        <v>1666861</v>
      </c>
      <c r="D7286" s="175">
        <v>2685241</v>
      </c>
      <c r="F7286" s="672"/>
      <c r="G7286" s="672"/>
      <c r="H7286" s="672"/>
      <c r="I7286" s="34">
        <v>4</v>
      </c>
    </row>
    <row r="7287" spans="1:9">
      <c r="A7287" s="212">
        <v>3114</v>
      </c>
      <c r="B7287" s="216" t="s">
        <v>47</v>
      </c>
      <c r="C7287" s="474">
        <v>2089828</v>
      </c>
      <c r="D7287" s="175">
        <v>661077</v>
      </c>
      <c r="F7287" s="672"/>
      <c r="G7287" s="672"/>
      <c r="H7287" s="672"/>
      <c r="I7287" s="34">
        <v>4</v>
      </c>
    </row>
    <row r="7288" spans="1:9">
      <c r="A7288" s="210">
        <v>312</v>
      </c>
      <c r="B7288" s="211" t="s">
        <v>67</v>
      </c>
      <c r="C7288" s="30">
        <f t="shared" ref="C7288" si="6768">SUM(C7289)</f>
        <v>871723</v>
      </c>
      <c r="D7288" s="30">
        <v>871723</v>
      </c>
      <c r="F7288" s="30">
        <f t="shared" ref="F7288:H7288" si="6769">SUM(F7289)</f>
        <v>0</v>
      </c>
      <c r="G7288" s="30">
        <f t="shared" si="6769"/>
        <v>0</v>
      </c>
      <c r="H7288" s="30">
        <f t="shared" si="6769"/>
        <v>0</v>
      </c>
      <c r="I7288" s="34">
        <v>3</v>
      </c>
    </row>
    <row r="7289" spans="1:9">
      <c r="A7289" s="212">
        <v>3121</v>
      </c>
      <c r="B7289" s="216" t="s">
        <v>67</v>
      </c>
      <c r="C7289" s="474">
        <v>871723</v>
      </c>
      <c r="D7289" s="175">
        <v>871723</v>
      </c>
      <c r="F7289" s="672"/>
      <c r="G7289" s="672"/>
      <c r="H7289" s="672"/>
      <c r="I7289" s="34">
        <v>4</v>
      </c>
    </row>
    <row r="7290" spans="1:9">
      <c r="A7290" s="210">
        <v>313</v>
      </c>
      <c r="B7290" s="211" t="s">
        <v>48</v>
      </c>
      <c r="C7290" s="30">
        <f t="shared" ref="C7290" si="6770">SUM(C7291:C7292)</f>
        <v>3619442</v>
      </c>
      <c r="D7290" s="30">
        <v>4162615</v>
      </c>
      <c r="F7290" s="30">
        <f t="shared" ref="F7290:G7290" si="6771">SUM(F7291:F7292)</f>
        <v>0</v>
      </c>
      <c r="G7290" s="30">
        <f t="shared" si="6771"/>
        <v>0</v>
      </c>
      <c r="H7290" s="30">
        <f t="shared" ref="H7290" si="6772">SUM(H7291:H7292)</f>
        <v>0</v>
      </c>
      <c r="I7290" s="34">
        <v>3</v>
      </c>
    </row>
    <row r="7291" spans="1:9">
      <c r="A7291" s="212">
        <v>3132</v>
      </c>
      <c r="B7291" s="216" t="s">
        <v>49</v>
      </c>
      <c r="C7291" s="474">
        <v>3619442</v>
      </c>
      <c r="D7291" s="175">
        <v>4162615</v>
      </c>
      <c r="F7291" s="672"/>
      <c r="G7291" s="672"/>
      <c r="H7291" s="672"/>
      <c r="I7291" s="34">
        <v>4</v>
      </c>
    </row>
    <row r="7292" spans="1:9" ht="28.5">
      <c r="A7292" s="212">
        <v>3133</v>
      </c>
      <c r="B7292" s="216" t="s">
        <v>119</v>
      </c>
      <c r="C7292" s="29"/>
      <c r="D7292" s="175">
        <v>0</v>
      </c>
      <c r="F7292" s="175"/>
      <c r="G7292" s="175"/>
      <c r="H7292" s="175"/>
      <c r="I7292" s="34">
        <v>4</v>
      </c>
    </row>
    <row r="7293" spans="1:9">
      <c r="A7293" s="208">
        <v>32</v>
      </c>
      <c r="B7293" s="209" t="s">
        <v>16</v>
      </c>
      <c r="C7293" s="182">
        <f>SUM(C7294+C7299+C7306+C7315+C7317)</f>
        <v>12908384</v>
      </c>
      <c r="D7293" s="32">
        <v>14426087</v>
      </c>
      <c r="F7293" s="32">
        <f>SUM(F7294+F7299+F7306+F7315+F7317)</f>
        <v>0</v>
      </c>
      <c r="G7293" s="32">
        <f>SUM(G7294+G7299+G7306+G7315+G7317)</f>
        <v>0</v>
      </c>
      <c r="H7293" s="32">
        <f>SUM(H7294+H7299+H7306+H7315+H7317)</f>
        <v>0</v>
      </c>
      <c r="I7293" s="34">
        <v>2</v>
      </c>
    </row>
    <row r="7294" spans="1:9">
      <c r="A7294" s="210">
        <v>321</v>
      </c>
      <c r="B7294" s="211" t="s">
        <v>27</v>
      </c>
      <c r="C7294" s="30">
        <f t="shared" ref="C7294" si="6773">SUM(C7295:C7298)</f>
        <v>908339</v>
      </c>
      <c r="D7294" s="30">
        <v>908339</v>
      </c>
      <c r="F7294" s="30">
        <f t="shared" ref="F7294:G7294" si="6774">SUM(F7295:F7298)</f>
        <v>0</v>
      </c>
      <c r="G7294" s="30">
        <f t="shared" si="6774"/>
        <v>0</v>
      </c>
      <c r="H7294" s="30">
        <f t="shared" ref="H7294" si="6775">SUM(H7295:H7298)</f>
        <v>0</v>
      </c>
      <c r="I7294" s="34">
        <v>3</v>
      </c>
    </row>
    <row r="7295" spans="1:9">
      <c r="A7295" s="212">
        <v>3211</v>
      </c>
      <c r="B7295" s="216" t="s">
        <v>28</v>
      </c>
      <c r="C7295" s="474">
        <v>23770</v>
      </c>
      <c r="D7295" s="175">
        <v>23770</v>
      </c>
      <c r="F7295" s="672"/>
      <c r="G7295" s="672"/>
      <c r="H7295" s="672"/>
      <c r="I7295" s="34">
        <v>4</v>
      </c>
    </row>
    <row r="7296" spans="1:9" ht="28.5">
      <c r="A7296" s="212">
        <v>3212</v>
      </c>
      <c r="B7296" s="216" t="s">
        <v>50</v>
      </c>
      <c r="C7296" s="474">
        <v>848850</v>
      </c>
      <c r="D7296" s="175">
        <v>848850</v>
      </c>
      <c r="F7296" s="672"/>
      <c r="G7296" s="672"/>
      <c r="H7296" s="672"/>
      <c r="I7296" s="34">
        <v>4</v>
      </c>
    </row>
    <row r="7297" spans="1:10">
      <c r="A7297" s="212">
        <v>3213</v>
      </c>
      <c r="B7297" s="216" t="s">
        <v>54</v>
      </c>
      <c r="C7297" s="474">
        <v>35719</v>
      </c>
      <c r="D7297" s="175">
        <v>35719</v>
      </c>
      <c r="F7297" s="672"/>
      <c r="G7297" s="672"/>
      <c r="H7297" s="672"/>
      <c r="I7297" s="34">
        <v>4</v>
      </c>
    </row>
    <row r="7298" spans="1:10">
      <c r="A7298" s="212">
        <v>3214</v>
      </c>
      <c r="B7298" s="216" t="s">
        <v>108</v>
      </c>
      <c r="C7298" s="474">
        <v>0</v>
      </c>
      <c r="D7298" s="175">
        <v>0</v>
      </c>
      <c r="F7298" s="672"/>
      <c r="G7298" s="672"/>
      <c r="H7298" s="672"/>
      <c r="I7298" s="34">
        <v>4</v>
      </c>
    </row>
    <row r="7299" spans="1:10">
      <c r="A7299" s="210">
        <v>322</v>
      </c>
      <c r="B7299" s="211" t="s">
        <v>42</v>
      </c>
      <c r="C7299" s="30">
        <f>SUM(C7300:C7305)</f>
        <v>9284630</v>
      </c>
      <c r="D7299" s="30">
        <v>9488237</v>
      </c>
      <c r="F7299" s="30">
        <f>SUM(F7300:F7305)</f>
        <v>0</v>
      </c>
      <c r="G7299" s="30">
        <f>SUM(G7300:G7305)</f>
        <v>0</v>
      </c>
      <c r="H7299" s="30">
        <f>SUM(H7300:H7305)</f>
        <v>0</v>
      </c>
      <c r="I7299" s="34">
        <v>3</v>
      </c>
    </row>
    <row r="7300" spans="1:10">
      <c r="A7300" s="212">
        <v>3221</v>
      </c>
      <c r="B7300" s="216" t="s">
        <v>43</v>
      </c>
      <c r="C7300" s="144">
        <v>210700</v>
      </c>
      <c r="D7300" s="175">
        <v>210700</v>
      </c>
      <c r="F7300" s="75"/>
      <c r="G7300" s="75"/>
      <c r="H7300" s="75"/>
      <c r="I7300" s="485">
        <v>4</v>
      </c>
      <c r="J7300" s="194"/>
    </row>
    <row r="7301" spans="1:10">
      <c r="A7301" s="212">
        <v>3222</v>
      </c>
      <c r="B7301" s="216" t="s">
        <v>91</v>
      </c>
      <c r="C7301" s="144">
        <v>8252670</v>
      </c>
      <c r="D7301" s="175">
        <v>8252670</v>
      </c>
      <c r="F7301" s="75"/>
      <c r="G7301" s="75"/>
      <c r="H7301" s="75"/>
      <c r="I7301" s="485">
        <v>4</v>
      </c>
      <c r="J7301" s="194"/>
    </row>
    <row r="7302" spans="1:10">
      <c r="A7302" s="212">
        <v>3223</v>
      </c>
      <c r="B7302" s="216" t="s">
        <v>109</v>
      </c>
      <c r="C7302" s="144">
        <v>649660</v>
      </c>
      <c r="D7302" s="175">
        <v>823209</v>
      </c>
      <c r="F7302" s="75"/>
      <c r="G7302" s="75"/>
      <c r="H7302" s="75"/>
      <c r="I7302" s="485">
        <v>4</v>
      </c>
      <c r="J7302" s="194"/>
    </row>
    <row r="7303" spans="1:10" s="480" customFormat="1">
      <c r="A7303" s="483">
        <v>3224</v>
      </c>
      <c r="B7303" s="484" t="s">
        <v>425</v>
      </c>
      <c r="C7303" s="144">
        <v>75247</v>
      </c>
      <c r="D7303" s="175">
        <v>105305</v>
      </c>
      <c r="F7303" s="75"/>
      <c r="G7303" s="75"/>
      <c r="H7303" s="75"/>
      <c r="I7303" s="479">
        <v>4</v>
      </c>
    </row>
    <row r="7304" spans="1:10">
      <c r="A7304" s="212">
        <v>3225</v>
      </c>
      <c r="B7304" s="216" t="s">
        <v>92</v>
      </c>
      <c r="C7304" s="144">
        <v>58828</v>
      </c>
      <c r="D7304" s="175">
        <v>58828</v>
      </c>
      <c r="F7304" s="75"/>
      <c r="G7304" s="75"/>
      <c r="H7304" s="75"/>
      <c r="I7304" s="485">
        <v>4</v>
      </c>
      <c r="J7304" s="194"/>
    </row>
    <row r="7305" spans="1:10" s="480" customFormat="1">
      <c r="A7305" s="483">
        <v>3227</v>
      </c>
      <c r="B7305" s="484" t="s">
        <v>426</v>
      </c>
      <c r="C7305" s="144">
        <v>37525</v>
      </c>
      <c r="D7305" s="175">
        <v>37525</v>
      </c>
      <c r="F7305" s="75"/>
      <c r="G7305" s="75"/>
      <c r="H7305" s="75"/>
      <c r="I7305" s="479">
        <v>4</v>
      </c>
    </row>
    <row r="7306" spans="1:10">
      <c r="A7306" s="210">
        <v>323</v>
      </c>
      <c r="B7306" s="211" t="s">
        <v>17</v>
      </c>
      <c r="C7306" s="151">
        <f>SUM(C7307:C7314)</f>
        <v>2362472</v>
      </c>
      <c r="D7306" s="151">
        <v>3521326</v>
      </c>
      <c r="F7306" s="151">
        <f>SUM(F7307:F7314)</f>
        <v>0</v>
      </c>
      <c r="G7306" s="151">
        <f>SUM(G7307:G7314)</f>
        <v>0</v>
      </c>
      <c r="H7306" s="151">
        <f>SUM(H7307:H7314)</f>
        <v>0</v>
      </c>
      <c r="I7306" s="73">
        <v>3</v>
      </c>
    </row>
    <row r="7307" spans="1:10">
      <c r="A7307" s="212">
        <v>3231</v>
      </c>
      <c r="B7307" s="216" t="s">
        <v>18</v>
      </c>
      <c r="C7307" s="144">
        <v>32103</v>
      </c>
      <c r="D7307" s="175">
        <v>32103</v>
      </c>
      <c r="F7307" s="75"/>
      <c r="G7307" s="75"/>
      <c r="H7307" s="75"/>
      <c r="I7307" s="485">
        <v>4</v>
      </c>
      <c r="J7307" s="194"/>
    </row>
    <row r="7308" spans="1:10">
      <c r="A7308" s="212">
        <v>3232</v>
      </c>
      <c r="B7308" s="216" t="s">
        <v>105</v>
      </c>
      <c r="C7308" s="144">
        <v>63157</v>
      </c>
      <c r="D7308" s="175">
        <v>1200000</v>
      </c>
      <c r="F7308" s="75"/>
      <c r="G7308" s="75"/>
      <c r="H7308" s="75"/>
      <c r="I7308" s="485">
        <v>4</v>
      </c>
      <c r="J7308" s="194"/>
    </row>
    <row r="7309" spans="1:10">
      <c r="A7309" s="212">
        <v>3234</v>
      </c>
      <c r="B7309" s="216" t="s">
        <v>111</v>
      </c>
      <c r="C7309" s="144">
        <v>500821</v>
      </c>
      <c r="D7309" s="175">
        <v>500821</v>
      </c>
      <c r="F7309" s="75"/>
      <c r="G7309" s="75"/>
      <c r="H7309" s="75"/>
      <c r="I7309" s="485">
        <v>4</v>
      </c>
      <c r="J7309" s="194"/>
    </row>
    <row r="7310" spans="1:10">
      <c r="A7310" s="212">
        <v>3235</v>
      </c>
      <c r="B7310" s="216" t="s">
        <v>68</v>
      </c>
      <c r="C7310" s="144">
        <v>12050</v>
      </c>
      <c r="D7310" s="175">
        <v>12050</v>
      </c>
      <c r="F7310" s="75"/>
      <c r="G7310" s="75"/>
      <c r="H7310" s="75"/>
      <c r="I7310" s="485">
        <v>4</v>
      </c>
      <c r="J7310" s="194"/>
    </row>
    <row r="7311" spans="1:10">
      <c r="A7311" s="212">
        <v>3236</v>
      </c>
      <c r="B7311" s="216" t="s">
        <v>56</v>
      </c>
      <c r="C7311" s="144">
        <v>427989</v>
      </c>
      <c r="D7311" s="175">
        <v>450000</v>
      </c>
      <c r="F7311" s="75"/>
      <c r="G7311" s="75"/>
      <c r="H7311" s="75"/>
      <c r="I7311" s="485">
        <v>4</v>
      </c>
      <c r="J7311" s="194"/>
    </row>
    <row r="7312" spans="1:10">
      <c r="A7312" s="212">
        <v>3237</v>
      </c>
      <c r="B7312" s="216" t="s">
        <v>20</v>
      </c>
      <c r="C7312" s="144">
        <v>374150</v>
      </c>
      <c r="D7312" s="175">
        <v>374150</v>
      </c>
      <c r="F7312" s="75"/>
      <c r="G7312" s="75"/>
      <c r="H7312" s="75"/>
      <c r="I7312" s="485">
        <v>4</v>
      </c>
      <c r="J7312" s="194"/>
    </row>
    <row r="7313" spans="1:10">
      <c r="A7313" s="212">
        <v>3238</v>
      </c>
      <c r="B7313" s="216" t="s">
        <v>51</v>
      </c>
      <c r="C7313" s="144">
        <v>259529</v>
      </c>
      <c r="D7313" s="175">
        <v>259529</v>
      </c>
      <c r="F7313" s="75"/>
      <c r="G7313" s="75"/>
      <c r="H7313" s="75"/>
      <c r="I7313" s="485">
        <v>4</v>
      </c>
      <c r="J7313" s="194"/>
    </row>
    <row r="7314" spans="1:10">
      <c r="A7314" s="212">
        <v>3239</v>
      </c>
      <c r="B7314" s="216" t="s">
        <v>21</v>
      </c>
      <c r="C7314" s="144">
        <v>692673</v>
      </c>
      <c r="D7314" s="175">
        <v>692673</v>
      </c>
      <c r="F7314" s="75"/>
      <c r="G7314" s="75"/>
      <c r="H7314" s="75"/>
      <c r="I7314" s="485">
        <v>4</v>
      </c>
      <c r="J7314" s="194"/>
    </row>
    <row r="7315" spans="1:10" ht="28.5">
      <c r="A7315" s="210">
        <v>324</v>
      </c>
      <c r="B7315" s="211" t="s">
        <v>22</v>
      </c>
      <c r="C7315" s="151">
        <f t="shared" ref="C7315" si="6776">SUM(C7316)</f>
        <v>0</v>
      </c>
      <c r="D7315" s="151">
        <v>10000</v>
      </c>
      <c r="F7315" s="151">
        <f t="shared" ref="F7315:H7315" si="6777">SUM(F7316)</f>
        <v>0</v>
      </c>
      <c r="G7315" s="151">
        <f t="shared" si="6777"/>
        <v>0</v>
      </c>
      <c r="H7315" s="151">
        <f t="shared" si="6777"/>
        <v>0</v>
      </c>
      <c r="I7315" s="73">
        <v>3</v>
      </c>
    </row>
    <row r="7316" spans="1:10" ht="28.5">
      <c r="A7316" s="212">
        <v>3241</v>
      </c>
      <c r="B7316" s="216" t="s">
        <v>22</v>
      </c>
      <c r="C7316" s="39"/>
      <c r="D7316" s="175">
        <v>10000</v>
      </c>
      <c r="F7316" s="636"/>
      <c r="G7316" s="636"/>
      <c r="H7316" s="636"/>
      <c r="I7316" s="73">
        <v>4</v>
      </c>
    </row>
    <row r="7317" spans="1:10">
      <c r="A7317" s="210">
        <v>329</v>
      </c>
      <c r="B7317" s="211" t="s">
        <v>23</v>
      </c>
      <c r="C7317" s="30">
        <f t="shared" ref="C7317" si="6778">SUM(C7318:C7324)</f>
        <v>352943</v>
      </c>
      <c r="D7317" s="30">
        <v>498185</v>
      </c>
      <c r="F7317" s="30">
        <f t="shared" ref="F7317:G7317" si="6779">SUM(F7318:F7324)</f>
        <v>0</v>
      </c>
      <c r="G7317" s="30">
        <f t="shared" si="6779"/>
        <v>0</v>
      </c>
      <c r="H7317" s="30">
        <f t="shared" ref="H7317" si="6780">SUM(H7318:H7324)</f>
        <v>0</v>
      </c>
      <c r="I7317" s="34">
        <v>3</v>
      </c>
    </row>
    <row r="7318" spans="1:10" ht="28.5">
      <c r="A7318" s="212">
        <v>3291</v>
      </c>
      <c r="B7318" s="216" t="s">
        <v>24</v>
      </c>
      <c r="C7318" s="474">
        <v>11542</v>
      </c>
      <c r="D7318" s="175">
        <v>11542</v>
      </c>
      <c r="F7318" s="672"/>
      <c r="G7318" s="672"/>
      <c r="H7318" s="672"/>
      <c r="I7318" s="34">
        <v>4</v>
      </c>
    </row>
    <row r="7319" spans="1:10">
      <c r="A7319" s="212">
        <v>3292</v>
      </c>
      <c r="B7319" s="216" t="s">
        <v>112</v>
      </c>
      <c r="C7319" s="474">
        <v>115255</v>
      </c>
      <c r="D7319" s="175">
        <v>252255</v>
      </c>
      <c r="F7319" s="672"/>
      <c r="G7319" s="672"/>
      <c r="H7319" s="672"/>
      <c r="I7319" s="34">
        <v>4</v>
      </c>
    </row>
    <row r="7320" spans="1:10">
      <c r="A7320" s="212">
        <v>3293</v>
      </c>
      <c r="B7320" s="216" t="s">
        <v>29</v>
      </c>
      <c r="C7320" s="474">
        <v>2514</v>
      </c>
      <c r="D7320" s="175">
        <v>2514</v>
      </c>
      <c r="F7320" s="672"/>
      <c r="G7320" s="672"/>
      <c r="H7320" s="672"/>
      <c r="I7320" s="34">
        <v>4</v>
      </c>
    </row>
    <row r="7321" spans="1:10">
      <c r="A7321" s="212">
        <v>3294</v>
      </c>
      <c r="B7321" s="216" t="s">
        <v>55</v>
      </c>
      <c r="C7321" s="474">
        <v>6758</v>
      </c>
      <c r="D7321" s="175">
        <v>15000</v>
      </c>
      <c r="F7321" s="672"/>
      <c r="G7321" s="672"/>
      <c r="H7321" s="672"/>
      <c r="I7321" s="34">
        <v>4</v>
      </c>
    </row>
    <row r="7322" spans="1:10">
      <c r="A7322" s="212">
        <v>3295</v>
      </c>
      <c r="B7322" s="216" t="s">
        <v>113</v>
      </c>
      <c r="C7322" s="474">
        <v>38942</v>
      </c>
      <c r="D7322" s="175">
        <v>38942</v>
      </c>
      <c r="F7322" s="672"/>
      <c r="G7322" s="672"/>
      <c r="H7322" s="672"/>
      <c r="I7322" s="34">
        <v>4</v>
      </c>
    </row>
    <row r="7323" spans="1:10">
      <c r="A7323" s="212">
        <v>3296</v>
      </c>
      <c r="B7323" s="216" t="s">
        <v>120</v>
      </c>
      <c r="C7323" s="474">
        <v>175073</v>
      </c>
      <c r="D7323" s="175">
        <v>175073</v>
      </c>
      <c r="F7323" s="672"/>
      <c r="G7323" s="672"/>
      <c r="H7323" s="672"/>
      <c r="I7323" s="34">
        <v>4</v>
      </c>
    </row>
    <row r="7324" spans="1:10">
      <c r="A7324" s="212">
        <v>3299</v>
      </c>
      <c r="B7324" s="216" t="s">
        <v>23</v>
      </c>
      <c r="C7324" s="474">
        <v>2859</v>
      </c>
      <c r="D7324" s="175">
        <v>2859</v>
      </c>
      <c r="F7324" s="672"/>
      <c r="G7324" s="672"/>
      <c r="H7324" s="672"/>
      <c r="I7324" s="34">
        <v>4</v>
      </c>
    </row>
    <row r="7325" spans="1:10">
      <c r="A7325" s="208">
        <v>34</v>
      </c>
      <c r="B7325" s="209" t="s">
        <v>114</v>
      </c>
      <c r="C7325" s="182">
        <f t="shared" ref="C7325" si="6781">SUM(C7326)</f>
        <v>171428</v>
      </c>
      <c r="D7325" s="32">
        <v>171428</v>
      </c>
      <c r="F7325" s="32">
        <f t="shared" ref="F7325:H7325" si="6782">SUM(F7326)</f>
        <v>0</v>
      </c>
      <c r="G7325" s="32">
        <f t="shared" si="6782"/>
        <v>0</v>
      </c>
      <c r="H7325" s="32">
        <f t="shared" si="6782"/>
        <v>0</v>
      </c>
      <c r="I7325" s="34">
        <v>2</v>
      </c>
    </row>
    <row r="7326" spans="1:10">
      <c r="A7326" s="210">
        <v>343</v>
      </c>
      <c r="B7326" s="211" t="s">
        <v>115</v>
      </c>
      <c r="C7326" s="30">
        <f t="shared" ref="C7326" si="6783">SUM(C7327:C7329)</f>
        <v>171428</v>
      </c>
      <c r="D7326" s="30">
        <v>171428</v>
      </c>
      <c r="F7326" s="30">
        <f t="shared" ref="F7326:G7326" si="6784">SUM(F7327:F7329)</f>
        <v>0</v>
      </c>
      <c r="G7326" s="30">
        <f t="shared" si="6784"/>
        <v>0</v>
      </c>
      <c r="H7326" s="30">
        <f t="shared" ref="H7326" si="6785">SUM(H7327:H7329)</f>
        <v>0</v>
      </c>
      <c r="I7326" s="34">
        <v>3</v>
      </c>
    </row>
    <row r="7327" spans="1:10">
      <c r="A7327" s="212">
        <v>3431</v>
      </c>
      <c r="B7327" s="216" t="s">
        <v>116</v>
      </c>
      <c r="C7327" s="474">
        <v>20174</v>
      </c>
      <c r="D7327" s="175">
        <v>20174</v>
      </c>
      <c r="F7327" s="672"/>
      <c r="G7327" s="672"/>
      <c r="H7327" s="672"/>
      <c r="I7327" s="34">
        <v>4</v>
      </c>
    </row>
    <row r="7328" spans="1:10" ht="28.5">
      <c r="A7328" s="212">
        <v>3432</v>
      </c>
      <c r="B7328" s="216" t="s">
        <v>135</v>
      </c>
      <c r="C7328" s="474">
        <v>596</v>
      </c>
      <c r="D7328" s="175">
        <v>596</v>
      </c>
      <c r="F7328" s="672"/>
      <c r="G7328" s="672"/>
      <c r="H7328" s="672"/>
      <c r="I7328" s="34">
        <v>4</v>
      </c>
    </row>
    <row r="7329" spans="1:9">
      <c r="A7329" s="212">
        <v>3433</v>
      </c>
      <c r="B7329" s="216" t="s">
        <v>117</v>
      </c>
      <c r="C7329" s="474">
        <v>150658</v>
      </c>
      <c r="D7329" s="175">
        <v>150658</v>
      </c>
      <c r="F7329" s="672"/>
      <c r="G7329" s="672"/>
      <c r="H7329" s="672"/>
      <c r="I7329" s="34">
        <v>4</v>
      </c>
    </row>
    <row r="7330" spans="1:9" s="480" customFormat="1" ht="28.5">
      <c r="A7330" s="477">
        <v>37</v>
      </c>
      <c r="B7330" s="478" t="s">
        <v>34</v>
      </c>
      <c r="C7330" s="77">
        <f t="shared" ref="C7330:C7331" si="6786">SUM(C7331)</f>
        <v>50000</v>
      </c>
      <c r="D7330" s="665">
        <v>50000</v>
      </c>
      <c r="F7330" s="665">
        <f t="shared" ref="F7330:H7331" si="6787">SUM(F7331)</f>
        <v>0</v>
      </c>
      <c r="G7330" s="665">
        <f t="shared" si="6787"/>
        <v>0</v>
      </c>
      <c r="H7330" s="665">
        <f t="shared" si="6787"/>
        <v>0</v>
      </c>
      <c r="I7330" s="487">
        <v>2</v>
      </c>
    </row>
    <row r="7331" spans="1:9" s="480" customFormat="1">
      <c r="A7331" s="481">
        <v>372</v>
      </c>
      <c r="B7331" s="482" t="s">
        <v>427</v>
      </c>
      <c r="C7331" s="42">
        <f t="shared" si="6786"/>
        <v>50000</v>
      </c>
      <c r="D7331" s="42">
        <v>50000</v>
      </c>
      <c r="F7331" s="42">
        <f t="shared" si="6787"/>
        <v>0</v>
      </c>
      <c r="G7331" s="42">
        <f t="shared" si="6787"/>
        <v>0</v>
      </c>
      <c r="H7331" s="42">
        <f t="shared" si="6787"/>
        <v>0</v>
      </c>
      <c r="I7331" s="487">
        <v>3</v>
      </c>
    </row>
    <row r="7332" spans="1:9" s="480" customFormat="1">
      <c r="A7332" s="483">
        <v>3721</v>
      </c>
      <c r="B7332" s="484" t="s">
        <v>427</v>
      </c>
      <c r="C7332" s="144">
        <v>50000</v>
      </c>
      <c r="D7332" s="175">
        <v>50000</v>
      </c>
      <c r="F7332" s="75"/>
      <c r="G7332" s="75"/>
      <c r="H7332" s="75"/>
      <c r="I7332" s="487">
        <v>4</v>
      </c>
    </row>
    <row r="7333" spans="1:9">
      <c r="A7333" s="208">
        <v>38</v>
      </c>
      <c r="B7333" s="209" t="s">
        <v>11</v>
      </c>
      <c r="C7333" s="182">
        <f t="shared" ref="C7333:C7334" si="6788">SUM(C7334)</f>
        <v>0</v>
      </c>
      <c r="D7333" s="32">
        <v>0</v>
      </c>
      <c r="F7333" s="32">
        <f t="shared" ref="F7333:H7334" si="6789">SUM(F7334)</f>
        <v>0</v>
      </c>
      <c r="G7333" s="32">
        <f t="shared" si="6789"/>
        <v>0</v>
      </c>
      <c r="H7333" s="32">
        <f t="shared" si="6789"/>
        <v>0</v>
      </c>
      <c r="I7333" s="34">
        <v>2</v>
      </c>
    </row>
    <row r="7334" spans="1:9">
      <c r="A7334" s="210">
        <v>383</v>
      </c>
      <c r="B7334" s="211" t="s">
        <v>121</v>
      </c>
      <c r="C7334" s="30">
        <f t="shared" si="6788"/>
        <v>0</v>
      </c>
      <c r="D7334" s="30">
        <v>0</v>
      </c>
      <c r="F7334" s="30">
        <f t="shared" si="6789"/>
        <v>0</v>
      </c>
      <c r="G7334" s="30">
        <f t="shared" si="6789"/>
        <v>0</v>
      </c>
      <c r="H7334" s="30">
        <f t="shared" si="6789"/>
        <v>0</v>
      </c>
      <c r="I7334" s="34">
        <v>3</v>
      </c>
    </row>
    <row r="7335" spans="1:9">
      <c r="A7335" s="212">
        <v>3834</v>
      </c>
      <c r="B7335" s="216" t="s">
        <v>123</v>
      </c>
      <c r="C7335" s="29"/>
      <c r="D7335" s="175">
        <v>0</v>
      </c>
      <c r="F7335" s="175"/>
      <c r="G7335" s="175"/>
      <c r="H7335" s="175"/>
      <c r="I7335" s="34">
        <v>4</v>
      </c>
    </row>
    <row r="7336" spans="1:9">
      <c r="A7336" s="206">
        <v>52</v>
      </c>
      <c r="B7336" s="207" t="s">
        <v>52</v>
      </c>
      <c r="C7336" s="31">
        <f t="shared" ref="C7336" si="6790">SUM(C7337+C7344)</f>
        <v>0</v>
      </c>
      <c r="D7336" s="31">
        <v>392101</v>
      </c>
      <c r="F7336" s="31">
        <f t="shared" ref="F7336:G7336" si="6791">SUM(F7337+F7344)</f>
        <v>0</v>
      </c>
      <c r="G7336" s="31">
        <f t="shared" si="6791"/>
        <v>0</v>
      </c>
      <c r="H7336" s="31">
        <f t="shared" ref="H7336" si="6792">SUM(H7337+H7344)</f>
        <v>0</v>
      </c>
      <c r="I7336" s="34" t="s">
        <v>53</v>
      </c>
    </row>
    <row r="7337" spans="1:9">
      <c r="A7337" s="208">
        <v>31</v>
      </c>
      <c r="B7337" s="209" t="s">
        <v>44</v>
      </c>
      <c r="C7337" s="182">
        <f t="shared" ref="C7337" si="6793">SUM(C7338+C7340+C7342)</f>
        <v>0</v>
      </c>
      <c r="D7337" s="32">
        <v>60400</v>
      </c>
      <c r="F7337" s="32">
        <f t="shared" ref="F7337:G7337" si="6794">SUM(F7338+F7340+F7342)</f>
        <v>0</v>
      </c>
      <c r="G7337" s="32">
        <f t="shared" si="6794"/>
        <v>0</v>
      </c>
      <c r="H7337" s="32">
        <f t="shared" ref="H7337" si="6795">SUM(H7338+H7340+H7342)</f>
        <v>0</v>
      </c>
      <c r="I7337" s="34">
        <v>2</v>
      </c>
    </row>
    <row r="7338" spans="1:9">
      <c r="A7338" s="210">
        <v>311</v>
      </c>
      <c r="B7338" s="211" t="s">
        <v>45</v>
      </c>
      <c r="C7338" s="30">
        <f t="shared" ref="C7338" si="6796">SUM(C7339)</f>
        <v>0</v>
      </c>
      <c r="D7338" s="30">
        <v>50200</v>
      </c>
      <c r="F7338" s="30">
        <f t="shared" ref="F7338:H7338" si="6797">SUM(F7339)</f>
        <v>0</v>
      </c>
      <c r="G7338" s="30">
        <f t="shared" si="6797"/>
        <v>0</v>
      </c>
      <c r="H7338" s="30">
        <f t="shared" si="6797"/>
        <v>0</v>
      </c>
      <c r="I7338" s="34">
        <v>3</v>
      </c>
    </row>
    <row r="7339" spans="1:9">
      <c r="A7339" s="212">
        <v>3111</v>
      </c>
      <c r="B7339" s="216" t="s">
        <v>46</v>
      </c>
      <c r="C7339" s="29"/>
      <c r="D7339" s="175">
        <v>50200</v>
      </c>
      <c r="F7339" s="175"/>
      <c r="G7339" s="175"/>
      <c r="H7339" s="175"/>
      <c r="I7339" s="34">
        <v>4</v>
      </c>
    </row>
    <row r="7340" spans="1:9">
      <c r="A7340" s="210">
        <v>312</v>
      </c>
      <c r="B7340" s="211" t="s">
        <v>67</v>
      </c>
      <c r="C7340" s="30">
        <f t="shared" ref="C7340" si="6798">SUM(C7341)</f>
        <v>0</v>
      </c>
      <c r="D7340" s="30">
        <v>0</v>
      </c>
      <c r="F7340" s="30">
        <f t="shared" ref="F7340:H7340" si="6799">SUM(F7341)</f>
        <v>0</v>
      </c>
      <c r="G7340" s="30">
        <f t="shared" si="6799"/>
        <v>0</v>
      </c>
      <c r="H7340" s="30">
        <f t="shared" si="6799"/>
        <v>0</v>
      </c>
      <c r="I7340" s="34">
        <v>3</v>
      </c>
    </row>
    <row r="7341" spans="1:9">
      <c r="A7341" s="212">
        <v>3121</v>
      </c>
      <c r="B7341" s="216" t="s">
        <v>67</v>
      </c>
      <c r="C7341" s="29"/>
      <c r="D7341" s="175">
        <v>0</v>
      </c>
      <c r="F7341" s="175"/>
      <c r="G7341" s="175"/>
      <c r="H7341" s="175"/>
      <c r="I7341" s="34">
        <v>4</v>
      </c>
    </row>
    <row r="7342" spans="1:9">
      <c r="A7342" s="210">
        <v>313</v>
      </c>
      <c r="B7342" s="211" t="s">
        <v>48</v>
      </c>
      <c r="C7342" s="30">
        <f t="shared" ref="C7342" si="6800">SUM(C7343)</f>
        <v>0</v>
      </c>
      <c r="D7342" s="30">
        <v>10200</v>
      </c>
      <c r="F7342" s="30">
        <f t="shared" ref="F7342:H7342" si="6801">SUM(F7343)</f>
        <v>0</v>
      </c>
      <c r="G7342" s="30">
        <f t="shared" si="6801"/>
        <v>0</v>
      </c>
      <c r="H7342" s="30">
        <f t="shared" si="6801"/>
        <v>0</v>
      </c>
      <c r="I7342" s="34">
        <v>3</v>
      </c>
    </row>
    <row r="7343" spans="1:9">
      <c r="A7343" s="212">
        <v>3132</v>
      </c>
      <c r="B7343" s="216" t="s">
        <v>49</v>
      </c>
      <c r="C7343" s="29"/>
      <c r="D7343" s="175">
        <v>10200</v>
      </c>
      <c r="F7343" s="175"/>
      <c r="G7343" s="175"/>
      <c r="H7343" s="175"/>
      <c r="I7343" s="34">
        <v>4</v>
      </c>
    </row>
    <row r="7344" spans="1:9">
      <c r="A7344" s="208">
        <v>32</v>
      </c>
      <c r="B7344" s="209" t="s">
        <v>16</v>
      </c>
      <c r="C7344" s="182">
        <f t="shared" ref="C7344" si="6802">SUM(C7345+C7347+C7349)</f>
        <v>0</v>
      </c>
      <c r="D7344" s="32">
        <v>331701</v>
      </c>
      <c r="F7344" s="32">
        <f t="shared" ref="F7344:G7344" si="6803">SUM(F7345+F7347+F7349)</f>
        <v>0</v>
      </c>
      <c r="G7344" s="32">
        <f t="shared" si="6803"/>
        <v>0</v>
      </c>
      <c r="H7344" s="32">
        <f t="shared" ref="H7344" si="6804">SUM(H7345+H7347+H7349)</f>
        <v>0</v>
      </c>
      <c r="I7344" s="34">
        <v>2</v>
      </c>
    </row>
    <row r="7345" spans="1:9">
      <c r="A7345" s="210">
        <v>321</v>
      </c>
      <c r="B7345" s="211" t="s">
        <v>27</v>
      </c>
      <c r="C7345" s="30">
        <f t="shared" ref="C7345" si="6805">SUM(C7346)</f>
        <v>0</v>
      </c>
      <c r="D7345" s="30">
        <v>0</v>
      </c>
      <c r="F7345" s="30">
        <f t="shared" ref="F7345:H7345" si="6806">SUM(F7346)</f>
        <v>0</v>
      </c>
      <c r="G7345" s="30">
        <f t="shared" si="6806"/>
        <v>0</v>
      </c>
      <c r="H7345" s="30">
        <f t="shared" si="6806"/>
        <v>0</v>
      </c>
      <c r="I7345" s="34">
        <v>3</v>
      </c>
    </row>
    <row r="7346" spans="1:9" ht="28.5">
      <c r="A7346" s="212">
        <v>3212</v>
      </c>
      <c r="B7346" s="216" t="s">
        <v>50</v>
      </c>
      <c r="C7346" s="29"/>
      <c r="D7346" s="175">
        <v>0</v>
      </c>
      <c r="F7346" s="175"/>
      <c r="G7346" s="175"/>
      <c r="H7346" s="175"/>
      <c r="I7346" s="34">
        <v>4</v>
      </c>
    </row>
    <row r="7347" spans="1:9">
      <c r="A7347" s="210">
        <v>322</v>
      </c>
      <c r="B7347" s="211" t="s">
        <v>42</v>
      </c>
      <c r="C7347" s="30">
        <f t="shared" ref="C7347" si="6807">SUM(C7348)</f>
        <v>0</v>
      </c>
      <c r="D7347" s="30">
        <v>331701</v>
      </c>
      <c r="F7347" s="30">
        <f t="shared" ref="F7347:H7347" si="6808">SUM(F7348)</f>
        <v>0</v>
      </c>
      <c r="G7347" s="30">
        <f t="shared" si="6808"/>
        <v>0</v>
      </c>
      <c r="H7347" s="30">
        <f t="shared" si="6808"/>
        <v>0</v>
      </c>
      <c r="I7347" s="34">
        <v>3</v>
      </c>
    </row>
    <row r="7348" spans="1:9">
      <c r="A7348" s="212">
        <v>3222</v>
      </c>
      <c r="B7348" s="216" t="s">
        <v>91</v>
      </c>
      <c r="C7348" s="29"/>
      <c r="D7348" s="175">
        <v>331701</v>
      </c>
      <c r="F7348" s="175"/>
      <c r="G7348" s="175"/>
      <c r="H7348" s="175"/>
      <c r="I7348" s="34">
        <v>4</v>
      </c>
    </row>
    <row r="7349" spans="1:9" ht="28.5">
      <c r="A7349" s="210">
        <v>324</v>
      </c>
      <c r="B7349" s="211" t="s">
        <v>22</v>
      </c>
      <c r="C7349" s="30">
        <f t="shared" ref="C7349" si="6809">SUM(C7350)</f>
        <v>0</v>
      </c>
      <c r="D7349" s="30">
        <v>0</v>
      </c>
      <c r="F7349" s="30">
        <f t="shared" ref="F7349:H7349" si="6810">SUM(F7350)</f>
        <v>0</v>
      </c>
      <c r="G7349" s="30">
        <f t="shared" si="6810"/>
        <v>0</v>
      </c>
      <c r="H7349" s="30">
        <f t="shared" si="6810"/>
        <v>0</v>
      </c>
      <c r="I7349" s="34">
        <v>3</v>
      </c>
    </row>
    <row r="7350" spans="1:9" ht="28.5">
      <c r="A7350" s="212">
        <v>3241</v>
      </c>
      <c r="B7350" s="216" t="s">
        <v>22</v>
      </c>
      <c r="C7350" s="29"/>
      <c r="D7350" s="175">
        <v>0</v>
      </c>
      <c r="F7350" s="175"/>
      <c r="G7350" s="175"/>
      <c r="H7350" s="175"/>
      <c r="I7350" s="34">
        <v>4</v>
      </c>
    </row>
    <row r="7351" spans="1:9">
      <c r="A7351" s="206">
        <v>61</v>
      </c>
      <c r="B7351" s="207" t="s">
        <v>80</v>
      </c>
      <c r="C7351" s="31">
        <f t="shared" ref="C7351" si="6811">SUM(C7352+C7359+C7374+C7387)</f>
        <v>102900</v>
      </c>
      <c r="D7351" s="31">
        <v>143000</v>
      </c>
      <c r="F7351" s="31">
        <f t="shared" ref="F7351:G7351" si="6812">SUM(F7352+F7359+F7374+F7387)</f>
        <v>0</v>
      </c>
      <c r="G7351" s="31">
        <f t="shared" si="6812"/>
        <v>0</v>
      </c>
      <c r="H7351" s="31">
        <f t="shared" ref="H7351" si="6813">SUM(H7352+H7359+H7374+H7387)</f>
        <v>0</v>
      </c>
      <c r="I7351" s="34" t="s">
        <v>81</v>
      </c>
    </row>
    <row r="7352" spans="1:9">
      <c r="A7352" s="208">
        <v>31</v>
      </c>
      <c r="B7352" s="209" t="s">
        <v>44</v>
      </c>
      <c r="C7352" s="182">
        <f t="shared" ref="C7352" si="6814">SUM(C7353+C7355+C7357)</f>
        <v>0</v>
      </c>
      <c r="D7352" s="32">
        <v>0</v>
      </c>
      <c r="F7352" s="32">
        <f t="shared" ref="F7352:G7352" si="6815">SUM(F7353+F7355+F7357)</f>
        <v>0</v>
      </c>
      <c r="G7352" s="32">
        <f t="shared" si="6815"/>
        <v>0</v>
      </c>
      <c r="H7352" s="32">
        <f t="shared" ref="H7352" si="6816">SUM(H7353+H7355+H7357)</f>
        <v>0</v>
      </c>
      <c r="I7352" s="34">
        <v>2</v>
      </c>
    </row>
    <row r="7353" spans="1:9">
      <c r="A7353" s="210">
        <v>311</v>
      </c>
      <c r="B7353" s="211" t="s">
        <v>45</v>
      </c>
      <c r="C7353" s="30">
        <f t="shared" ref="C7353" si="6817">SUM(C7354)</f>
        <v>0</v>
      </c>
      <c r="D7353" s="30">
        <v>0</v>
      </c>
      <c r="F7353" s="30">
        <f t="shared" ref="F7353:H7353" si="6818">SUM(F7354)</f>
        <v>0</v>
      </c>
      <c r="G7353" s="30">
        <f t="shared" si="6818"/>
        <v>0</v>
      </c>
      <c r="H7353" s="30">
        <f t="shared" si="6818"/>
        <v>0</v>
      </c>
      <c r="I7353" s="34">
        <v>3</v>
      </c>
    </row>
    <row r="7354" spans="1:9">
      <c r="A7354" s="212">
        <v>3111</v>
      </c>
      <c r="B7354" s="216" t="s">
        <v>46</v>
      </c>
      <c r="C7354" s="29"/>
      <c r="D7354" s="175">
        <v>0</v>
      </c>
      <c r="F7354" s="175"/>
      <c r="G7354" s="175"/>
      <c r="H7354" s="175"/>
      <c r="I7354" s="34">
        <v>4</v>
      </c>
    </row>
    <row r="7355" spans="1:9">
      <c r="A7355" s="210">
        <v>312</v>
      </c>
      <c r="B7355" s="211" t="s">
        <v>67</v>
      </c>
      <c r="C7355" s="30">
        <f t="shared" ref="C7355" si="6819">SUM(C7356)</f>
        <v>0</v>
      </c>
      <c r="D7355" s="30">
        <v>0</v>
      </c>
      <c r="F7355" s="30">
        <f t="shared" ref="F7355:H7355" si="6820">SUM(F7356)</f>
        <v>0</v>
      </c>
      <c r="G7355" s="30">
        <f t="shared" si="6820"/>
        <v>0</v>
      </c>
      <c r="H7355" s="30">
        <f t="shared" si="6820"/>
        <v>0</v>
      </c>
      <c r="I7355" s="34">
        <v>3</v>
      </c>
    </row>
    <row r="7356" spans="1:9">
      <c r="A7356" s="212">
        <v>3121</v>
      </c>
      <c r="B7356" s="216" t="s">
        <v>67</v>
      </c>
      <c r="C7356" s="29"/>
      <c r="D7356" s="175">
        <v>0</v>
      </c>
      <c r="F7356" s="175"/>
      <c r="G7356" s="175"/>
      <c r="H7356" s="175"/>
      <c r="I7356" s="34">
        <v>4</v>
      </c>
    </row>
    <row r="7357" spans="1:9">
      <c r="A7357" s="210">
        <v>313</v>
      </c>
      <c r="B7357" s="211" t="s">
        <v>48</v>
      </c>
      <c r="C7357" s="30">
        <f t="shared" ref="C7357" si="6821">SUM(C7358)</f>
        <v>0</v>
      </c>
      <c r="D7357" s="30">
        <v>0</v>
      </c>
      <c r="F7357" s="30">
        <f t="shared" ref="F7357:H7357" si="6822">SUM(F7358)</f>
        <v>0</v>
      </c>
      <c r="G7357" s="30">
        <f t="shared" si="6822"/>
        <v>0</v>
      </c>
      <c r="H7357" s="30">
        <f t="shared" si="6822"/>
        <v>0</v>
      </c>
      <c r="I7357" s="34">
        <v>3</v>
      </c>
    </row>
    <row r="7358" spans="1:9">
      <c r="A7358" s="212">
        <v>3132</v>
      </c>
      <c r="B7358" s="216" t="s">
        <v>49</v>
      </c>
      <c r="C7358" s="29"/>
      <c r="D7358" s="175">
        <v>0</v>
      </c>
      <c r="F7358" s="175"/>
      <c r="G7358" s="175"/>
      <c r="H7358" s="175"/>
      <c r="I7358" s="34">
        <v>4</v>
      </c>
    </row>
    <row r="7359" spans="1:9">
      <c r="A7359" s="208">
        <v>32</v>
      </c>
      <c r="B7359" s="209" t="s">
        <v>16</v>
      </c>
      <c r="C7359" s="182">
        <f t="shared" ref="C7359" si="6823">SUM(C7360+C7364+C7369)</f>
        <v>102900</v>
      </c>
      <c r="D7359" s="32">
        <v>115000</v>
      </c>
      <c r="F7359" s="32">
        <f t="shared" ref="F7359:G7359" si="6824">SUM(F7360+F7364+F7369)</f>
        <v>0</v>
      </c>
      <c r="G7359" s="32">
        <f t="shared" si="6824"/>
        <v>0</v>
      </c>
      <c r="H7359" s="32">
        <f t="shared" ref="H7359" si="6825">SUM(H7360+H7364+H7369)</f>
        <v>0</v>
      </c>
      <c r="I7359" s="34">
        <v>2</v>
      </c>
    </row>
    <row r="7360" spans="1:9">
      <c r="A7360" s="210">
        <v>321</v>
      </c>
      <c r="B7360" s="211" t="s">
        <v>27</v>
      </c>
      <c r="C7360" s="30">
        <f t="shared" ref="C7360" si="6826">SUM(C7361:C7363)</f>
        <v>10000</v>
      </c>
      <c r="D7360" s="30">
        <v>10000</v>
      </c>
      <c r="F7360" s="30">
        <f t="shared" ref="F7360:G7360" si="6827">SUM(F7361:F7363)</f>
        <v>0</v>
      </c>
      <c r="G7360" s="30">
        <f t="shared" si="6827"/>
        <v>0</v>
      </c>
      <c r="H7360" s="30">
        <f t="shared" ref="H7360" si="6828">SUM(H7361:H7363)</f>
        <v>0</v>
      </c>
      <c r="I7360" s="34">
        <v>3</v>
      </c>
    </row>
    <row r="7361" spans="1:9">
      <c r="A7361" s="212">
        <v>3211</v>
      </c>
      <c r="B7361" s="216" t="s">
        <v>28</v>
      </c>
      <c r="C7361" s="474">
        <v>5000</v>
      </c>
      <c r="D7361" s="175">
        <v>5000</v>
      </c>
      <c r="F7361" s="672"/>
      <c r="G7361" s="672"/>
      <c r="H7361" s="672"/>
      <c r="I7361" s="34">
        <v>4</v>
      </c>
    </row>
    <row r="7362" spans="1:9" ht="28.5">
      <c r="A7362" s="212">
        <v>3212</v>
      </c>
      <c r="B7362" s="216" t="s">
        <v>50</v>
      </c>
      <c r="C7362" s="474">
        <v>0</v>
      </c>
      <c r="D7362" s="175">
        <v>0</v>
      </c>
      <c r="F7362" s="672"/>
      <c r="G7362" s="672"/>
      <c r="H7362" s="672"/>
      <c r="I7362" s="34">
        <v>4</v>
      </c>
    </row>
    <row r="7363" spans="1:9">
      <c r="A7363" s="212">
        <v>3213</v>
      </c>
      <c r="B7363" s="216" t="s">
        <v>54</v>
      </c>
      <c r="C7363" s="474">
        <v>5000</v>
      </c>
      <c r="D7363" s="175">
        <v>5000</v>
      </c>
      <c r="F7363" s="672"/>
      <c r="G7363" s="672"/>
      <c r="H7363" s="672"/>
      <c r="I7363" s="34">
        <v>4</v>
      </c>
    </row>
    <row r="7364" spans="1:9">
      <c r="A7364" s="210">
        <v>322</v>
      </c>
      <c r="B7364" s="211" t="s">
        <v>42</v>
      </c>
      <c r="C7364" s="30">
        <f>SUM(C7365:C7368)</f>
        <v>92900</v>
      </c>
      <c r="D7364" s="30">
        <v>105000</v>
      </c>
      <c r="F7364" s="30">
        <f>SUM(F7365:F7368)</f>
        <v>0</v>
      </c>
      <c r="G7364" s="30">
        <f>SUM(G7365:G7368)</f>
        <v>0</v>
      </c>
      <c r="H7364" s="30">
        <f>SUM(H7365:H7368)</f>
        <v>0</v>
      </c>
      <c r="I7364" s="34">
        <v>3</v>
      </c>
    </row>
    <row r="7365" spans="1:9">
      <c r="A7365" s="212">
        <v>3221</v>
      </c>
      <c r="B7365" s="216" t="s">
        <v>43</v>
      </c>
      <c r="C7365" s="474">
        <v>0</v>
      </c>
      <c r="D7365" s="175">
        <v>0</v>
      </c>
      <c r="F7365" s="672"/>
      <c r="G7365" s="672"/>
      <c r="H7365" s="672"/>
      <c r="I7365" s="34">
        <v>4</v>
      </c>
    </row>
    <row r="7366" spans="1:9">
      <c r="A7366" s="212">
        <v>3222</v>
      </c>
      <c r="B7366" s="216" t="s">
        <v>91</v>
      </c>
      <c r="C7366" s="474">
        <v>87900</v>
      </c>
      <c r="D7366" s="175">
        <v>100000</v>
      </c>
      <c r="F7366" s="672"/>
      <c r="G7366" s="672"/>
      <c r="H7366" s="672"/>
      <c r="I7366" s="34">
        <v>4</v>
      </c>
    </row>
    <row r="7367" spans="1:9">
      <c r="A7367" s="212">
        <v>3225</v>
      </c>
      <c r="B7367" s="216" t="s">
        <v>92</v>
      </c>
      <c r="C7367" s="474">
        <v>0</v>
      </c>
      <c r="D7367" s="175">
        <v>0</v>
      </c>
      <c r="F7367" s="672"/>
      <c r="G7367" s="672"/>
      <c r="H7367" s="672"/>
      <c r="I7367" s="34">
        <v>4</v>
      </c>
    </row>
    <row r="7368" spans="1:9">
      <c r="A7368" s="212">
        <v>3227</v>
      </c>
      <c r="B7368" s="216" t="s">
        <v>426</v>
      </c>
      <c r="C7368" s="474">
        <v>5000</v>
      </c>
      <c r="D7368" s="175">
        <v>5000</v>
      </c>
      <c r="F7368" s="672"/>
      <c r="G7368" s="672"/>
      <c r="H7368" s="672"/>
      <c r="I7368" s="73">
        <v>4</v>
      </c>
    </row>
    <row r="7369" spans="1:9">
      <c r="A7369" s="210">
        <v>323</v>
      </c>
      <c r="B7369" s="211" t="s">
        <v>17</v>
      </c>
      <c r="C7369" s="30">
        <f t="shared" ref="C7369" si="6829">SUM(C7370:C7373)</f>
        <v>0</v>
      </c>
      <c r="D7369" s="30">
        <v>0</v>
      </c>
      <c r="F7369" s="30">
        <f t="shared" ref="F7369:G7369" si="6830">SUM(F7370:F7373)</f>
        <v>0</v>
      </c>
      <c r="G7369" s="30">
        <f t="shared" si="6830"/>
        <v>0</v>
      </c>
      <c r="H7369" s="30">
        <f t="shared" ref="H7369" si="6831">SUM(H7370:H7373)</f>
        <v>0</v>
      </c>
      <c r="I7369" s="34">
        <v>3</v>
      </c>
    </row>
    <row r="7370" spans="1:9">
      <c r="A7370" s="212">
        <v>3232</v>
      </c>
      <c r="B7370" s="216" t="s">
        <v>105</v>
      </c>
      <c r="C7370" s="29"/>
      <c r="D7370" s="175">
        <v>0</v>
      </c>
      <c r="F7370" s="175"/>
      <c r="G7370" s="175"/>
      <c r="H7370" s="175"/>
      <c r="I7370" s="34">
        <v>4</v>
      </c>
    </row>
    <row r="7371" spans="1:9">
      <c r="A7371" s="212">
        <v>3235</v>
      </c>
      <c r="B7371" s="216" t="s">
        <v>68</v>
      </c>
      <c r="C7371" s="29"/>
      <c r="D7371" s="175">
        <v>0</v>
      </c>
      <c r="F7371" s="175"/>
      <c r="G7371" s="175"/>
      <c r="H7371" s="175"/>
      <c r="I7371" s="34">
        <v>4</v>
      </c>
    </row>
    <row r="7372" spans="1:9">
      <c r="A7372" s="212">
        <v>3237</v>
      </c>
      <c r="B7372" s="216" t="s">
        <v>20</v>
      </c>
      <c r="C7372" s="29"/>
      <c r="D7372" s="175">
        <v>0</v>
      </c>
      <c r="F7372" s="175"/>
      <c r="G7372" s="175"/>
      <c r="H7372" s="175"/>
      <c r="I7372" s="34">
        <v>4</v>
      </c>
    </row>
    <row r="7373" spans="1:9">
      <c r="A7373" s="212">
        <v>3238</v>
      </c>
      <c r="B7373" s="216" t="s">
        <v>51</v>
      </c>
      <c r="C7373" s="29"/>
      <c r="D7373" s="175">
        <v>0</v>
      </c>
      <c r="F7373" s="175"/>
      <c r="G7373" s="175"/>
      <c r="H7373" s="175"/>
      <c r="I7373" s="34">
        <v>4</v>
      </c>
    </row>
    <row r="7374" spans="1:9" ht="28.5">
      <c r="A7374" s="208">
        <v>42</v>
      </c>
      <c r="B7374" s="209" t="s">
        <v>30</v>
      </c>
      <c r="C7374" s="182">
        <f t="shared" ref="C7374" si="6832">SUM(C7375+C7377+C7383+C7385)</f>
        <v>0</v>
      </c>
      <c r="D7374" s="32">
        <v>28000</v>
      </c>
      <c r="F7374" s="32">
        <f t="shared" ref="F7374:G7374" si="6833">SUM(F7375+F7377+F7383+F7385)</f>
        <v>0</v>
      </c>
      <c r="G7374" s="32">
        <f t="shared" si="6833"/>
        <v>0</v>
      </c>
      <c r="H7374" s="32">
        <f t="shared" ref="H7374" si="6834">SUM(H7375+H7377+H7383+H7385)</f>
        <v>0</v>
      </c>
      <c r="I7374" s="34">
        <v>2</v>
      </c>
    </row>
    <row r="7375" spans="1:9">
      <c r="A7375" s="210">
        <v>421</v>
      </c>
      <c r="B7375" s="211" t="s">
        <v>96</v>
      </c>
      <c r="C7375" s="30">
        <f t="shared" ref="C7375" si="6835">SUM(C7376)</f>
        <v>0</v>
      </c>
      <c r="D7375" s="30">
        <v>0</v>
      </c>
      <c r="F7375" s="30">
        <f t="shared" ref="F7375:H7375" si="6836">SUM(F7376)</f>
        <v>0</v>
      </c>
      <c r="G7375" s="30">
        <f t="shared" si="6836"/>
        <v>0</v>
      </c>
      <c r="H7375" s="30">
        <f t="shared" si="6836"/>
        <v>0</v>
      </c>
      <c r="I7375" s="34">
        <v>3</v>
      </c>
    </row>
    <row r="7376" spans="1:9">
      <c r="A7376" s="212">
        <v>4212</v>
      </c>
      <c r="B7376" s="216" t="s">
        <v>97</v>
      </c>
      <c r="C7376" s="29"/>
      <c r="D7376" s="175">
        <v>0</v>
      </c>
      <c r="F7376" s="175"/>
      <c r="G7376" s="175"/>
      <c r="H7376" s="175"/>
      <c r="I7376" s="34">
        <v>4</v>
      </c>
    </row>
    <row r="7377" spans="1:9">
      <c r="A7377" s="210">
        <v>422</v>
      </c>
      <c r="B7377" s="211" t="s">
        <v>57</v>
      </c>
      <c r="C7377" s="30">
        <f t="shared" ref="C7377" si="6837">SUM(C7378:C7382)</f>
        <v>0</v>
      </c>
      <c r="D7377" s="30">
        <v>28000</v>
      </c>
      <c r="F7377" s="30">
        <f t="shared" ref="F7377:G7377" si="6838">SUM(F7378:F7382)</f>
        <v>0</v>
      </c>
      <c r="G7377" s="30">
        <f t="shared" si="6838"/>
        <v>0</v>
      </c>
      <c r="H7377" s="30">
        <f t="shared" ref="H7377" si="6839">SUM(H7378:H7382)</f>
        <v>0</v>
      </c>
      <c r="I7377" s="34">
        <v>3</v>
      </c>
    </row>
    <row r="7378" spans="1:9">
      <c r="A7378" s="212">
        <v>4221</v>
      </c>
      <c r="B7378" s="216" t="s">
        <v>65</v>
      </c>
      <c r="C7378" s="29"/>
      <c r="D7378" s="175">
        <v>0</v>
      </c>
      <c r="F7378" s="175"/>
      <c r="G7378" s="175"/>
      <c r="H7378" s="175"/>
      <c r="I7378" s="34">
        <v>4</v>
      </c>
    </row>
    <row r="7379" spans="1:9">
      <c r="A7379" s="212">
        <v>4222</v>
      </c>
      <c r="B7379" s="216" t="s">
        <v>73</v>
      </c>
      <c r="C7379" s="29"/>
      <c r="D7379" s="175">
        <v>0</v>
      </c>
      <c r="F7379" s="175"/>
      <c r="G7379" s="175"/>
      <c r="H7379" s="175"/>
      <c r="I7379" s="34">
        <v>4</v>
      </c>
    </row>
    <row r="7380" spans="1:9">
      <c r="A7380" s="212">
        <v>4223</v>
      </c>
      <c r="B7380" s="216" t="s">
        <v>86</v>
      </c>
      <c r="C7380" s="29"/>
      <c r="D7380" s="175">
        <v>0</v>
      </c>
      <c r="F7380" s="175"/>
      <c r="G7380" s="175"/>
      <c r="H7380" s="175"/>
      <c r="I7380" s="34">
        <v>4</v>
      </c>
    </row>
    <row r="7381" spans="1:9">
      <c r="A7381" s="212">
        <v>4224</v>
      </c>
      <c r="B7381" s="216" t="s">
        <v>58</v>
      </c>
      <c r="C7381" s="29"/>
      <c r="D7381" s="175">
        <v>8000</v>
      </c>
      <c r="F7381" s="175"/>
      <c r="G7381" s="175"/>
      <c r="H7381" s="175"/>
      <c r="I7381" s="34">
        <v>4</v>
      </c>
    </row>
    <row r="7382" spans="1:9">
      <c r="A7382" s="212">
        <v>4227</v>
      </c>
      <c r="B7382" s="216" t="s">
        <v>88</v>
      </c>
      <c r="C7382" s="29"/>
      <c r="D7382" s="175">
        <v>20000</v>
      </c>
      <c r="F7382" s="175"/>
      <c r="G7382" s="175"/>
      <c r="H7382" s="175"/>
      <c r="I7382" s="34">
        <v>4</v>
      </c>
    </row>
    <row r="7383" spans="1:9">
      <c r="A7383" s="210">
        <v>423</v>
      </c>
      <c r="B7383" s="211" t="s">
        <v>98</v>
      </c>
      <c r="C7383" s="30">
        <f t="shared" ref="C7383" si="6840">SUM(C7384)</f>
        <v>0</v>
      </c>
      <c r="D7383" s="30">
        <v>0</v>
      </c>
      <c r="F7383" s="30">
        <f t="shared" ref="F7383:H7383" si="6841">SUM(F7384)</f>
        <v>0</v>
      </c>
      <c r="G7383" s="30">
        <f t="shared" si="6841"/>
        <v>0</v>
      </c>
      <c r="H7383" s="30">
        <f t="shared" si="6841"/>
        <v>0</v>
      </c>
      <c r="I7383" s="34">
        <v>3</v>
      </c>
    </row>
    <row r="7384" spans="1:9">
      <c r="A7384" s="212">
        <v>4231</v>
      </c>
      <c r="B7384" s="216" t="s">
        <v>106</v>
      </c>
      <c r="C7384" s="29"/>
      <c r="D7384" s="175">
        <v>0</v>
      </c>
      <c r="F7384" s="175"/>
      <c r="G7384" s="175"/>
      <c r="H7384" s="175"/>
      <c r="I7384" s="34">
        <v>4</v>
      </c>
    </row>
    <row r="7385" spans="1:9" ht="28.5">
      <c r="A7385" s="210">
        <v>424</v>
      </c>
      <c r="B7385" s="211" t="s">
        <v>138</v>
      </c>
      <c r="C7385" s="30">
        <f t="shared" ref="C7385" si="6842">SUM(C7386)</f>
        <v>0</v>
      </c>
      <c r="D7385" s="30">
        <v>0</v>
      </c>
      <c r="F7385" s="30">
        <f t="shared" ref="F7385:H7385" si="6843">SUM(F7386)</f>
        <v>0</v>
      </c>
      <c r="G7385" s="30">
        <f t="shared" si="6843"/>
        <v>0</v>
      </c>
      <c r="H7385" s="30">
        <f t="shared" si="6843"/>
        <v>0</v>
      </c>
      <c r="I7385" s="34">
        <v>3</v>
      </c>
    </row>
    <row r="7386" spans="1:9">
      <c r="A7386" s="212">
        <v>4241</v>
      </c>
      <c r="B7386" s="216" t="s">
        <v>139</v>
      </c>
      <c r="C7386" s="29"/>
      <c r="D7386" s="175">
        <v>0</v>
      </c>
      <c r="F7386" s="175"/>
      <c r="G7386" s="175"/>
      <c r="H7386" s="175"/>
      <c r="I7386" s="34">
        <v>4</v>
      </c>
    </row>
    <row r="7387" spans="1:9" ht="28.5">
      <c r="A7387" s="208">
        <v>45</v>
      </c>
      <c r="B7387" s="209" t="s">
        <v>74</v>
      </c>
      <c r="C7387" s="182">
        <f t="shared" ref="C7387:C7388" si="6844">SUM(C7388)</f>
        <v>0</v>
      </c>
      <c r="D7387" s="32">
        <v>0</v>
      </c>
      <c r="F7387" s="32">
        <f t="shared" ref="F7387:H7388" si="6845">SUM(F7388)</f>
        <v>0</v>
      </c>
      <c r="G7387" s="32">
        <f t="shared" si="6845"/>
        <v>0</v>
      </c>
      <c r="H7387" s="32">
        <f t="shared" si="6845"/>
        <v>0</v>
      </c>
      <c r="I7387" s="34">
        <v>2</v>
      </c>
    </row>
    <row r="7388" spans="1:9">
      <c r="A7388" s="210">
        <v>451</v>
      </c>
      <c r="B7388" s="211" t="s">
        <v>75</v>
      </c>
      <c r="C7388" s="30">
        <f t="shared" si="6844"/>
        <v>0</v>
      </c>
      <c r="D7388" s="30">
        <v>0</v>
      </c>
      <c r="F7388" s="30">
        <f t="shared" si="6845"/>
        <v>0</v>
      </c>
      <c r="G7388" s="30">
        <f t="shared" si="6845"/>
        <v>0</v>
      </c>
      <c r="H7388" s="30">
        <f t="shared" si="6845"/>
        <v>0</v>
      </c>
      <c r="I7388" s="34">
        <v>3</v>
      </c>
    </row>
    <row r="7389" spans="1:9">
      <c r="A7389" s="212">
        <v>4511</v>
      </c>
      <c r="B7389" s="216" t="s">
        <v>75</v>
      </c>
      <c r="C7389" s="29"/>
      <c r="D7389" s="175">
        <v>0</v>
      </c>
      <c r="F7389" s="175"/>
      <c r="G7389" s="175"/>
      <c r="H7389" s="175"/>
      <c r="I7389" s="34">
        <v>4</v>
      </c>
    </row>
    <row r="7390" spans="1:9" s="480" customFormat="1" ht="28.5">
      <c r="A7390" s="486">
        <v>71</v>
      </c>
      <c r="B7390" s="207" t="s">
        <v>349</v>
      </c>
      <c r="C7390" s="41">
        <f t="shared" ref="C7390:C7391" si="6846">SUM(C7391)</f>
        <v>370000</v>
      </c>
      <c r="D7390" s="41">
        <v>170000</v>
      </c>
      <c r="F7390" s="41">
        <f t="shared" ref="F7390:H7391" si="6847">SUM(F7391)</f>
        <v>0</v>
      </c>
      <c r="G7390" s="41">
        <f t="shared" si="6847"/>
        <v>0</v>
      </c>
      <c r="H7390" s="41">
        <f t="shared" si="6847"/>
        <v>0</v>
      </c>
      <c r="I7390" s="487" t="s">
        <v>145</v>
      </c>
    </row>
    <row r="7391" spans="1:9" s="480" customFormat="1">
      <c r="A7391" s="477">
        <v>32</v>
      </c>
      <c r="B7391" s="478" t="s">
        <v>16</v>
      </c>
      <c r="C7391" s="77">
        <f t="shared" si="6846"/>
        <v>370000</v>
      </c>
      <c r="D7391" s="665">
        <v>170000</v>
      </c>
      <c r="F7391" s="665">
        <f t="shared" si="6847"/>
        <v>0</v>
      </c>
      <c r="G7391" s="665">
        <f t="shared" si="6847"/>
        <v>0</v>
      </c>
      <c r="H7391" s="665">
        <f t="shared" si="6847"/>
        <v>0</v>
      </c>
      <c r="I7391" s="487">
        <v>2</v>
      </c>
    </row>
    <row r="7392" spans="1:9" s="480" customFormat="1">
      <c r="A7392" s="481">
        <v>323</v>
      </c>
      <c r="B7392" s="482" t="s">
        <v>17</v>
      </c>
      <c r="C7392" s="42">
        <f>C7393</f>
        <v>370000</v>
      </c>
      <c r="D7392" s="42">
        <v>170000</v>
      </c>
      <c r="F7392" s="42">
        <f>F7393</f>
        <v>0</v>
      </c>
      <c r="G7392" s="42">
        <f>G7393</f>
        <v>0</v>
      </c>
      <c r="H7392" s="42">
        <f>H7393</f>
        <v>0</v>
      </c>
      <c r="I7392" s="487">
        <v>3</v>
      </c>
    </row>
    <row r="7393" spans="1:10" s="480" customFormat="1">
      <c r="A7393" s="483">
        <v>3232</v>
      </c>
      <c r="B7393" s="484" t="s">
        <v>105</v>
      </c>
      <c r="C7393" s="144">
        <v>370000</v>
      </c>
      <c r="D7393" s="175">
        <v>170000</v>
      </c>
      <c r="F7393" s="75"/>
      <c r="G7393" s="75"/>
      <c r="H7393" s="75"/>
      <c r="I7393" s="487">
        <v>4</v>
      </c>
    </row>
    <row r="7394" spans="1:10">
      <c r="A7394" s="203" t="s">
        <v>540</v>
      </c>
      <c r="B7394" s="204" t="s">
        <v>313</v>
      </c>
      <c r="C7394" s="205">
        <f>C7395</f>
        <v>0</v>
      </c>
      <c r="D7394" s="205">
        <v>568090</v>
      </c>
      <c r="F7394" s="205">
        <f>F7395</f>
        <v>0</v>
      </c>
      <c r="G7394" s="205">
        <f>G7395</f>
        <v>0</v>
      </c>
      <c r="H7394" s="205">
        <f>H7395</f>
        <v>0</v>
      </c>
      <c r="I7394" s="34" t="s">
        <v>8</v>
      </c>
    </row>
    <row r="7395" spans="1:10">
      <c r="A7395" s="206">
        <v>11</v>
      </c>
      <c r="B7395" s="207" t="s">
        <v>14</v>
      </c>
      <c r="C7395" s="31">
        <f t="shared" ref="C7395:C7397" si="6848">C7396</f>
        <v>0</v>
      </c>
      <c r="D7395" s="31">
        <v>568090</v>
      </c>
      <c r="F7395" s="31">
        <f t="shared" ref="F7395:H7395" si="6849">F7396</f>
        <v>0</v>
      </c>
      <c r="G7395" s="31">
        <f t="shared" si="6849"/>
        <v>0</v>
      </c>
      <c r="H7395" s="31">
        <f t="shared" si="6849"/>
        <v>0</v>
      </c>
      <c r="I7395" s="34" t="s">
        <v>15</v>
      </c>
    </row>
    <row r="7396" spans="1:10">
      <c r="A7396" s="208">
        <v>32</v>
      </c>
      <c r="B7396" s="209" t="s">
        <v>16</v>
      </c>
      <c r="C7396" s="32">
        <f>C7397+C7399</f>
        <v>0</v>
      </c>
      <c r="D7396" s="32">
        <v>568090</v>
      </c>
      <c r="F7396" s="32">
        <f t="shared" ref="F7396:G7396" si="6850">F7397+F7399</f>
        <v>0</v>
      </c>
      <c r="G7396" s="32">
        <f t="shared" si="6850"/>
        <v>0</v>
      </c>
      <c r="H7396" s="32">
        <f t="shared" ref="H7396" si="6851">H7397+H7399</f>
        <v>0</v>
      </c>
      <c r="I7396" s="34">
        <v>2</v>
      </c>
    </row>
    <row r="7397" spans="1:10">
      <c r="A7397" s="210">
        <v>322</v>
      </c>
      <c r="B7397" s="211" t="s">
        <v>42</v>
      </c>
      <c r="C7397" s="30">
        <f t="shared" si="6848"/>
        <v>0</v>
      </c>
      <c r="D7397" s="30">
        <v>368561</v>
      </c>
      <c r="F7397" s="30">
        <f t="shared" ref="F7397:H7397" si="6852">F7398</f>
        <v>0</v>
      </c>
      <c r="G7397" s="30">
        <f t="shared" si="6852"/>
        <v>0</v>
      </c>
      <c r="H7397" s="30">
        <f t="shared" si="6852"/>
        <v>0</v>
      </c>
      <c r="I7397" s="34">
        <v>3</v>
      </c>
    </row>
    <row r="7398" spans="1:10">
      <c r="A7398" s="212">
        <v>3222</v>
      </c>
      <c r="B7398" s="216" t="s">
        <v>91</v>
      </c>
      <c r="C7398" s="29"/>
      <c r="D7398" s="175">
        <v>368561</v>
      </c>
      <c r="F7398" s="175"/>
      <c r="G7398" s="175"/>
      <c r="H7398" s="175"/>
      <c r="I7398" s="34">
        <v>4</v>
      </c>
    </row>
    <row r="7399" spans="1:10" ht="15">
      <c r="A7399" s="210">
        <v>329</v>
      </c>
      <c r="B7399" s="211" t="s">
        <v>23</v>
      </c>
      <c r="C7399" s="792">
        <f>C7400</f>
        <v>0</v>
      </c>
      <c r="D7399" s="792">
        <v>199529</v>
      </c>
      <c r="F7399" s="792">
        <f>F7400</f>
        <v>0</v>
      </c>
      <c r="G7399" s="792">
        <f>G7400</f>
        <v>0</v>
      </c>
      <c r="H7399" s="792">
        <f>H7400</f>
        <v>0</v>
      </c>
      <c r="I7399" s="870">
        <v>3</v>
      </c>
    </row>
    <row r="7400" spans="1:10">
      <c r="A7400" s="212">
        <v>3292</v>
      </c>
      <c r="B7400" s="216" t="s">
        <v>112</v>
      </c>
      <c r="C7400" s="965"/>
      <c r="D7400" s="863">
        <v>199529</v>
      </c>
      <c r="F7400" s="966"/>
      <c r="G7400" s="966"/>
      <c r="H7400" s="966"/>
      <c r="I7400" s="870">
        <v>4</v>
      </c>
    </row>
    <row r="7401" spans="1:10" ht="28.5">
      <c r="A7401" s="430">
        <v>27773</v>
      </c>
      <c r="B7401" s="439" t="s">
        <v>495</v>
      </c>
      <c r="C7401" s="198">
        <f>SUM(C7402+C7500)</f>
        <v>43428161</v>
      </c>
      <c r="D7401" s="198">
        <v>49104704</v>
      </c>
      <c r="F7401" s="198">
        <f>SUM(F7402+F7500)</f>
        <v>0</v>
      </c>
      <c r="G7401" s="198">
        <f>SUM(G7402+G7500)</f>
        <v>0</v>
      </c>
      <c r="H7401" s="198">
        <f>SUM(H7402+H7500)</f>
        <v>0</v>
      </c>
      <c r="I7401" s="432" t="s">
        <v>5</v>
      </c>
    </row>
    <row r="7402" spans="1:10" ht="28.5">
      <c r="A7402" s="200">
        <v>3602</v>
      </c>
      <c r="B7402" s="201" t="s">
        <v>82</v>
      </c>
      <c r="C7402" s="202">
        <f>SUM(C7403+C7459)</f>
        <v>1996842</v>
      </c>
      <c r="D7402" s="202">
        <v>1600000</v>
      </c>
      <c r="F7402" s="202">
        <f>SUM(F7403+F7459)</f>
        <v>0</v>
      </c>
      <c r="G7402" s="202">
        <f>SUM(G7403+G7459)</f>
        <v>0</v>
      </c>
      <c r="H7402" s="202">
        <f>SUM(H7403+H7459)</f>
        <v>0</v>
      </c>
      <c r="I7402" s="34" t="s">
        <v>7</v>
      </c>
    </row>
    <row r="7403" spans="1:10" ht="42.75">
      <c r="A7403" s="203" t="s">
        <v>467</v>
      </c>
      <c r="B7403" s="204" t="s">
        <v>496</v>
      </c>
      <c r="C7403" s="205">
        <f>SUM(C7404+C7422+C7428+C7432+C7440)</f>
        <v>1996842</v>
      </c>
      <c r="D7403" s="205">
        <v>1600000</v>
      </c>
      <c r="F7403" s="205">
        <f>SUM(F7404+F7422+F7428+F7432+F7440)</f>
        <v>0</v>
      </c>
      <c r="G7403" s="205">
        <f>SUM(G7404+G7422+G7428+G7432+G7440)</f>
        <v>0</v>
      </c>
      <c r="H7403" s="205">
        <f>SUM(H7404+H7422+H7428+H7432+H7440)</f>
        <v>0</v>
      </c>
      <c r="I7403" s="34" t="s">
        <v>8</v>
      </c>
    </row>
    <row r="7404" spans="1:10">
      <c r="A7404" s="206">
        <v>11</v>
      </c>
      <c r="B7404" s="207" t="s">
        <v>14</v>
      </c>
      <c r="C7404" s="31">
        <f>SUM(C7405+C7408+C7411+C7416+C7419)</f>
        <v>1996842</v>
      </c>
      <c r="D7404" s="31">
        <v>1600000</v>
      </c>
      <c r="F7404" s="31">
        <f>SUM(F7405+F7408+F7411+F7416+F7419)</f>
        <v>0</v>
      </c>
      <c r="G7404" s="31">
        <f>SUM(G7405+G7408+G7411+G7416+G7419)</f>
        <v>0</v>
      </c>
      <c r="H7404" s="31">
        <f>SUM(H7405+H7408+H7411+H7416+H7419)</f>
        <v>0</v>
      </c>
      <c r="I7404" s="34" t="s">
        <v>15</v>
      </c>
    </row>
    <row r="7405" spans="1:10">
      <c r="A7405" s="208">
        <v>32</v>
      </c>
      <c r="B7405" s="209" t="s">
        <v>16</v>
      </c>
      <c r="C7405" s="182">
        <f t="shared" ref="C7405:C7406" si="6853">C7406</f>
        <v>399308</v>
      </c>
      <c r="D7405" s="32">
        <v>399308</v>
      </c>
      <c r="F7405" s="32">
        <f t="shared" ref="F7405:H7406" si="6854">F7406</f>
        <v>0</v>
      </c>
      <c r="G7405" s="32">
        <f t="shared" si="6854"/>
        <v>0</v>
      </c>
      <c r="H7405" s="32">
        <f t="shared" si="6854"/>
        <v>0</v>
      </c>
      <c r="I7405" s="34">
        <v>2</v>
      </c>
      <c r="J7405" s="26"/>
    </row>
    <row r="7406" spans="1:10">
      <c r="A7406" s="210">
        <v>323</v>
      </c>
      <c r="B7406" s="492" t="s">
        <v>17</v>
      </c>
      <c r="C7406" s="30">
        <f t="shared" si="6853"/>
        <v>399308</v>
      </c>
      <c r="D7406" s="30">
        <v>399308</v>
      </c>
      <c r="F7406" s="30">
        <f t="shared" si="6854"/>
        <v>0</v>
      </c>
      <c r="G7406" s="30">
        <f t="shared" si="6854"/>
        <v>0</v>
      </c>
      <c r="H7406" s="30">
        <f t="shared" si="6854"/>
        <v>0</v>
      </c>
      <c r="I7406" s="34">
        <v>3</v>
      </c>
      <c r="J7406" s="26"/>
    </row>
    <row r="7407" spans="1:10">
      <c r="A7407" s="212">
        <v>3232</v>
      </c>
      <c r="B7407" s="493" t="s">
        <v>105</v>
      </c>
      <c r="C7407" s="29">
        <v>399308</v>
      </c>
      <c r="D7407" s="175">
        <v>399308</v>
      </c>
      <c r="F7407" s="175"/>
      <c r="G7407" s="175"/>
      <c r="H7407" s="175"/>
      <c r="I7407" s="34">
        <v>4</v>
      </c>
      <c r="J7407" s="26"/>
    </row>
    <row r="7408" spans="1:10">
      <c r="A7408" s="208">
        <v>34</v>
      </c>
      <c r="B7408" s="209" t="s">
        <v>114</v>
      </c>
      <c r="C7408" s="182">
        <f>C7409</f>
        <v>137764</v>
      </c>
      <c r="D7408" s="32">
        <v>137764</v>
      </c>
      <c r="F7408" s="32">
        <f>F7409</f>
        <v>0</v>
      </c>
      <c r="G7408" s="32">
        <f>G7409</f>
        <v>0</v>
      </c>
      <c r="H7408" s="32">
        <f>H7409</f>
        <v>0</v>
      </c>
      <c r="I7408" s="34">
        <v>2</v>
      </c>
      <c r="J7408" s="26"/>
    </row>
    <row r="7409" spans="1:10">
      <c r="A7409" s="210">
        <v>342</v>
      </c>
      <c r="B7409" s="211" t="s">
        <v>155</v>
      </c>
      <c r="C7409" s="30">
        <f t="shared" ref="C7409" si="6855">C7410</f>
        <v>137764</v>
      </c>
      <c r="D7409" s="30">
        <v>137764</v>
      </c>
      <c r="F7409" s="30">
        <f t="shared" ref="F7409:H7409" si="6856">F7410</f>
        <v>0</v>
      </c>
      <c r="G7409" s="30">
        <f t="shared" si="6856"/>
        <v>0</v>
      </c>
      <c r="H7409" s="30">
        <f t="shared" si="6856"/>
        <v>0</v>
      </c>
      <c r="I7409" s="34">
        <v>3</v>
      </c>
      <c r="J7409" s="26"/>
    </row>
    <row r="7410" spans="1:10" ht="42.75">
      <c r="A7410" s="212">
        <v>3423</v>
      </c>
      <c r="B7410" s="216" t="s">
        <v>157</v>
      </c>
      <c r="C7410" s="29">
        <v>137764</v>
      </c>
      <c r="D7410" s="175">
        <v>137764</v>
      </c>
      <c r="F7410" s="175"/>
      <c r="G7410" s="175"/>
      <c r="H7410" s="175"/>
      <c r="I7410" s="34">
        <v>4</v>
      </c>
      <c r="J7410" s="26"/>
    </row>
    <row r="7411" spans="1:10" ht="28.5">
      <c r="A7411" s="208">
        <v>42</v>
      </c>
      <c r="B7411" s="209" t="s">
        <v>30</v>
      </c>
      <c r="C7411" s="182">
        <f t="shared" ref="C7411" si="6857">SUM(C7412)</f>
        <v>1062928</v>
      </c>
      <c r="D7411" s="32">
        <v>1062928</v>
      </c>
      <c r="F7411" s="32">
        <f t="shared" ref="F7411:H7411" si="6858">SUM(F7412)</f>
        <v>0</v>
      </c>
      <c r="G7411" s="32">
        <f t="shared" si="6858"/>
        <v>0</v>
      </c>
      <c r="H7411" s="32">
        <f t="shared" si="6858"/>
        <v>0</v>
      </c>
      <c r="I7411" s="34">
        <v>2</v>
      </c>
    </row>
    <row r="7412" spans="1:10">
      <c r="A7412" s="210">
        <v>422</v>
      </c>
      <c r="B7412" s="211" t="s">
        <v>57</v>
      </c>
      <c r="C7412" s="30">
        <f>SUM(C7413:C7415)</f>
        <v>1062928</v>
      </c>
      <c r="D7412" s="30">
        <v>1062928</v>
      </c>
      <c r="F7412" s="30">
        <f>SUM(F7413:F7415)</f>
        <v>0</v>
      </c>
      <c r="G7412" s="30">
        <f>SUM(G7413:G7415)</f>
        <v>0</v>
      </c>
      <c r="H7412" s="30">
        <f>SUM(H7413:H7415)</f>
        <v>0</v>
      </c>
      <c r="I7412" s="34">
        <v>3</v>
      </c>
    </row>
    <row r="7413" spans="1:10">
      <c r="A7413" s="248">
        <v>4221</v>
      </c>
      <c r="B7413" s="493" t="s">
        <v>65</v>
      </c>
      <c r="C7413" s="75">
        <v>19360</v>
      </c>
      <c r="D7413" s="175">
        <v>0</v>
      </c>
      <c r="F7413" s="75"/>
      <c r="G7413" s="75"/>
      <c r="H7413" s="75"/>
      <c r="I7413" s="471">
        <v>4</v>
      </c>
      <c r="J7413" s="194"/>
    </row>
    <row r="7414" spans="1:10">
      <c r="A7414" s="212">
        <v>4224</v>
      </c>
      <c r="B7414" s="493" t="s">
        <v>58</v>
      </c>
      <c r="C7414" s="144">
        <v>998418</v>
      </c>
      <c r="D7414" s="175">
        <v>1062928</v>
      </c>
      <c r="F7414" s="75"/>
      <c r="G7414" s="75"/>
      <c r="H7414" s="75"/>
      <c r="I7414" s="471">
        <v>4</v>
      </c>
      <c r="J7414" s="194"/>
    </row>
    <row r="7415" spans="1:10">
      <c r="A7415" s="212">
        <v>4227</v>
      </c>
      <c r="B7415" s="493" t="s">
        <v>88</v>
      </c>
      <c r="C7415" s="144">
        <v>45150</v>
      </c>
      <c r="D7415" s="175">
        <v>0</v>
      </c>
      <c r="F7415" s="75"/>
      <c r="G7415" s="75"/>
      <c r="H7415" s="75"/>
      <c r="I7415" s="471">
        <v>4</v>
      </c>
      <c r="J7415" s="194"/>
    </row>
    <row r="7416" spans="1:10" ht="28.5">
      <c r="A7416" s="208">
        <v>45</v>
      </c>
      <c r="B7416" s="209" t="s">
        <v>74</v>
      </c>
      <c r="C7416" s="182">
        <f t="shared" ref="C7416:C7417" si="6859">SUM(C7417)</f>
        <v>0</v>
      </c>
      <c r="D7416" s="32">
        <v>0</v>
      </c>
      <c r="F7416" s="32">
        <f t="shared" ref="F7416:H7417" si="6860">SUM(F7417)</f>
        <v>0</v>
      </c>
      <c r="G7416" s="32">
        <f t="shared" si="6860"/>
        <v>0</v>
      </c>
      <c r="H7416" s="32">
        <f t="shared" si="6860"/>
        <v>0</v>
      </c>
      <c r="I7416" s="34">
        <v>2</v>
      </c>
    </row>
    <row r="7417" spans="1:10">
      <c r="A7417" s="210">
        <v>451</v>
      </c>
      <c r="B7417" s="211" t="s">
        <v>75</v>
      </c>
      <c r="C7417" s="30">
        <f t="shared" si="6859"/>
        <v>0</v>
      </c>
      <c r="D7417" s="30">
        <v>0</v>
      </c>
      <c r="F7417" s="30">
        <f t="shared" si="6860"/>
        <v>0</v>
      </c>
      <c r="G7417" s="30">
        <f t="shared" si="6860"/>
        <v>0</v>
      </c>
      <c r="H7417" s="30">
        <f t="shared" si="6860"/>
        <v>0</v>
      </c>
      <c r="I7417" s="34">
        <v>3</v>
      </c>
    </row>
    <row r="7418" spans="1:10">
      <c r="A7418" s="212">
        <v>4511</v>
      </c>
      <c r="B7418" s="216" t="s">
        <v>75</v>
      </c>
      <c r="C7418" s="29"/>
      <c r="D7418" s="175">
        <v>0</v>
      </c>
      <c r="F7418" s="175"/>
      <c r="G7418" s="175"/>
      <c r="H7418" s="175"/>
      <c r="I7418" s="34">
        <v>4</v>
      </c>
    </row>
    <row r="7419" spans="1:10" ht="28.5">
      <c r="A7419" s="208">
        <v>54</v>
      </c>
      <c r="B7419" s="209" t="s">
        <v>160</v>
      </c>
      <c r="C7419" s="494">
        <f t="shared" ref="C7419:C7420" si="6861">C7420</f>
        <v>396842</v>
      </c>
      <c r="D7419" s="680">
        <v>0</v>
      </c>
      <c r="F7419" s="680">
        <f t="shared" ref="F7419:H7420" si="6862">F7420</f>
        <v>0</v>
      </c>
      <c r="G7419" s="680">
        <f t="shared" si="6862"/>
        <v>0</v>
      </c>
      <c r="H7419" s="680">
        <f t="shared" si="6862"/>
        <v>0</v>
      </c>
      <c r="I7419" s="34">
        <v>2</v>
      </c>
    </row>
    <row r="7420" spans="1:10" ht="42.75">
      <c r="A7420" s="210">
        <v>544</v>
      </c>
      <c r="B7420" s="211" t="s">
        <v>161</v>
      </c>
      <c r="C7420" s="495">
        <f t="shared" si="6861"/>
        <v>396842</v>
      </c>
      <c r="D7420" s="150">
        <v>0</v>
      </c>
      <c r="F7420" s="150">
        <f t="shared" si="6862"/>
        <v>0</v>
      </c>
      <c r="G7420" s="150">
        <f t="shared" si="6862"/>
        <v>0</v>
      </c>
      <c r="H7420" s="150">
        <f t="shared" si="6862"/>
        <v>0</v>
      </c>
      <c r="I7420" s="34">
        <v>3</v>
      </c>
    </row>
    <row r="7421" spans="1:10" ht="42.75">
      <c r="A7421" s="212">
        <v>5443</v>
      </c>
      <c r="B7421" s="216" t="s">
        <v>281</v>
      </c>
      <c r="C7421" s="169">
        <v>396842</v>
      </c>
      <c r="D7421" s="175">
        <v>0</v>
      </c>
      <c r="F7421" s="681"/>
      <c r="G7421" s="681"/>
      <c r="H7421" s="681"/>
      <c r="I7421" s="34">
        <v>4</v>
      </c>
    </row>
    <row r="7422" spans="1:10">
      <c r="A7422" s="206">
        <v>43</v>
      </c>
      <c r="B7422" s="496" t="s">
        <v>40</v>
      </c>
      <c r="C7422" s="41">
        <f>C7423</f>
        <v>0</v>
      </c>
      <c r="D7422" s="41">
        <v>0</v>
      </c>
      <c r="F7422" s="41">
        <f>F7423</f>
        <v>0</v>
      </c>
      <c r="G7422" s="41">
        <f>G7423</f>
        <v>0</v>
      </c>
      <c r="H7422" s="41">
        <f>H7423</f>
        <v>0</v>
      </c>
      <c r="I7422" s="470" t="s">
        <v>41</v>
      </c>
      <c r="J7422" s="194"/>
    </row>
    <row r="7423" spans="1:10" ht="28.5">
      <c r="A7423" s="208">
        <v>42</v>
      </c>
      <c r="B7423" s="497" t="s">
        <v>30</v>
      </c>
      <c r="C7423" s="77">
        <f>SUM(C7424)</f>
        <v>0</v>
      </c>
      <c r="D7423" s="665">
        <v>0</v>
      </c>
      <c r="F7423" s="665">
        <f>SUM(F7424)</f>
        <v>0</v>
      </c>
      <c r="G7423" s="665">
        <f>SUM(G7424)</f>
        <v>0</v>
      </c>
      <c r="H7423" s="665">
        <f>SUM(H7424)</f>
        <v>0</v>
      </c>
      <c r="I7423" s="470">
        <v>2</v>
      </c>
      <c r="J7423" s="194"/>
    </row>
    <row r="7424" spans="1:10">
      <c r="A7424" s="210">
        <v>422</v>
      </c>
      <c r="B7424" s="492" t="s">
        <v>57</v>
      </c>
      <c r="C7424" s="42">
        <f>SUM(C7425:C7427)</f>
        <v>0</v>
      </c>
      <c r="D7424" s="42">
        <v>0</v>
      </c>
      <c r="F7424" s="42">
        <f>SUM(F7425:F7427)</f>
        <v>0</v>
      </c>
      <c r="G7424" s="42">
        <f>SUM(G7425:G7427)</f>
        <v>0</v>
      </c>
      <c r="H7424" s="42">
        <f>SUM(H7425:H7427)</f>
        <v>0</v>
      </c>
      <c r="I7424" s="470">
        <v>3</v>
      </c>
      <c r="J7424" s="194"/>
    </row>
    <row r="7425" spans="1:10">
      <c r="A7425" s="248">
        <v>4221</v>
      </c>
      <c r="B7425" s="493" t="s">
        <v>65</v>
      </c>
      <c r="C7425" s="75">
        <v>0</v>
      </c>
      <c r="D7425" s="175">
        <v>0</v>
      </c>
      <c r="F7425" s="75"/>
      <c r="G7425" s="75"/>
      <c r="H7425" s="75"/>
      <c r="I7425" s="470">
        <v>4</v>
      </c>
      <c r="J7425" s="194"/>
    </row>
    <row r="7426" spans="1:10">
      <c r="A7426" s="212">
        <v>4224</v>
      </c>
      <c r="B7426" s="493" t="s">
        <v>58</v>
      </c>
      <c r="C7426" s="144">
        <v>0</v>
      </c>
      <c r="D7426" s="175">
        <v>0</v>
      </c>
      <c r="F7426" s="75"/>
      <c r="G7426" s="75"/>
      <c r="H7426" s="75"/>
      <c r="I7426" s="470">
        <v>4</v>
      </c>
      <c r="J7426" s="194"/>
    </row>
    <row r="7427" spans="1:10">
      <c r="A7427" s="212">
        <v>4227</v>
      </c>
      <c r="B7427" s="493" t="s">
        <v>88</v>
      </c>
      <c r="C7427" s="144">
        <v>0</v>
      </c>
      <c r="D7427" s="175">
        <v>0</v>
      </c>
      <c r="F7427" s="75"/>
      <c r="G7427" s="75"/>
      <c r="H7427" s="75"/>
      <c r="I7427" s="470">
        <v>4</v>
      </c>
      <c r="J7427" s="194"/>
    </row>
    <row r="7428" spans="1:10">
      <c r="A7428" s="206">
        <v>52</v>
      </c>
      <c r="B7428" s="207" t="s">
        <v>319</v>
      </c>
      <c r="C7428" s="31">
        <f t="shared" ref="C7428:C7430" si="6863">C7429</f>
        <v>0</v>
      </c>
      <c r="D7428" s="31">
        <v>0</v>
      </c>
      <c r="F7428" s="31">
        <f t="shared" ref="F7428:H7430" si="6864">F7429</f>
        <v>0</v>
      </c>
      <c r="G7428" s="31">
        <f t="shared" si="6864"/>
        <v>0</v>
      </c>
      <c r="H7428" s="31">
        <f t="shared" si="6864"/>
        <v>0</v>
      </c>
      <c r="I7428" s="34" t="s">
        <v>53</v>
      </c>
    </row>
    <row r="7429" spans="1:10" ht="28.5">
      <c r="A7429" s="208">
        <v>45</v>
      </c>
      <c r="B7429" s="209" t="s">
        <v>74</v>
      </c>
      <c r="C7429" s="182">
        <f t="shared" si="6863"/>
        <v>0</v>
      </c>
      <c r="D7429" s="32">
        <v>0</v>
      </c>
      <c r="F7429" s="32">
        <f t="shared" si="6864"/>
        <v>0</v>
      </c>
      <c r="G7429" s="32">
        <f t="shared" si="6864"/>
        <v>0</v>
      </c>
      <c r="H7429" s="32">
        <f t="shared" si="6864"/>
        <v>0</v>
      </c>
      <c r="I7429" s="34">
        <v>2</v>
      </c>
    </row>
    <row r="7430" spans="1:10">
      <c r="A7430" s="210">
        <v>451</v>
      </c>
      <c r="B7430" s="211" t="s">
        <v>75</v>
      </c>
      <c r="C7430" s="30">
        <f t="shared" si="6863"/>
        <v>0</v>
      </c>
      <c r="D7430" s="30">
        <v>0</v>
      </c>
      <c r="F7430" s="30">
        <f t="shared" si="6864"/>
        <v>0</v>
      </c>
      <c r="G7430" s="30">
        <f t="shared" si="6864"/>
        <v>0</v>
      </c>
      <c r="H7430" s="30">
        <f t="shared" si="6864"/>
        <v>0</v>
      </c>
      <c r="I7430" s="34">
        <v>3</v>
      </c>
    </row>
    <row r="7431" spans="1:10">
      <c r="A7431" s="212">
        <v>4511</v>
      </c>
      <c r="B7431" s="216" t="s">
        <v>75</v>
      </c>
      <c r="C7431" s="39">
        <v>0</v>
      </c>
      <c r="D7431" s="175">
        <v>0</v>
      </c>
      <c r="F7431" s="636"/>
      <c r="G7431" s="636"/>
      <c r="H7431" s="636"/>
      <c r="I7431" s="34">
        <v>4</v>
      </c>
    </row>
    <row r="7432" spans="1:10">
      <c r="A7432" s="206">
        <v>61</v>
      </c>
      <c r="B7432" s="496" t="s">
        <v>80</v>
      </c>
      <c r="C7432" s="68">
        <f>C7433</f>
        <v>0</v>
      </c>
      <c r="D7432" s="670">
        <v>0</v>
      </c>
      <c r="F7432" s="670">
        <f>F7433</f>
        <v>0</v>
      </c>
      <c r="G7432" s="670">
        <f>G7433</f>
        <v>0</v>
      </c>
      <c r="H7432" s="670">
        <f>H7433</f>
        <v>0</v>
      </c>
      <c r="I7432" s="470" t="s">
        <v>81</v>
      </c>
      <c r="J7432" s="194"/>
    </row>
    <row r="7433" spans="1:10" ht="28.5">
      <c r="A7433" s="208">
        <v>42</v>
      </c>
      <c r="B7433" s="497" t="s">
        <v>30</v>
      </c>
      <c r="C7433" s="77">
        <f>SUM(C7434)</f>
        <v>0</v>
      </c>
      <c r="D7433" s="665">
        <v>0</v>
      </c>
      <c r="F7433" s="665">
        <f>SUM(F7434)</f>
        <v>0</v>
      </c>
      <c r="G7433" s="665">
        <f>SUM(G7434)</f>
        <v>0</v>
      </c>
      <c r="H7433" s="665">
        <f>SUM(H7434)</f>
        <v>0</v>
      </c>
      <c r="I7433" s="470">
        <v>2</v>
      </c>
      <c r="J7433" s="194"/>
    </row>
    <row r="7434" spans="1:10">
      <c r="A7434" s="210">
        <v>422</v>
      </c>
      <c r="B7434" s="492" t="s">
        <v>57</v>
      </c>
      <c r="C7434" s="42">
        <f>SUM(C7435:C7439)</f>
        <v>0</v>
      </c>
      <c r="D7434" s="42">
        <v>0</v>
      </c>
      <c r="F7434" s="42">
        <f>SUM(F7435:F7439)</f>
        <v>0</v>
      </c>
      <c r="G7434" s="42">
        <f>SUM(G7435:G7439)</f>
        <v>0</v>
      </c>
      <c r="H7434" s="42">
        <f>SUM(H7435:H7439)</f>
        <v>0</v>
      </c>
      <c r="I7434" s="470">
        <v>3</v>
      </c>
      <c r="J7434" s="194"/>
    </row>
    <row r="7435" spans="1:10">
      <c r="A7435" s="248">
        <v>4221</v>
      </c>
      <c r="B7435" s="493" t="s">
        <v>65</v>
      </c>
      <c r="C7435" s="75"/>
      <c r="D7435" s="175">
        <v>0</v>
      </c>
      <c r="F7435" s="75"/>
      <c r="G7435" s="75"/>
      <c r="H7435" s="75"/>
      <c r="I7435" s="470">
        <v>4</v>
      </c>
      <c r="J7435" s="194"/>
    </row>
    <row r="7436" spans="1:10">
      <c r="A7436" s="248">
        <v>4222</v>
      </c>
      <c r="B7436" s="493" t="s">
        <v>73</v>
      </c>
      <c r="C7436" s="75"/>
      <c r="D7436" s="175">
        <v>0</v>
      </c>
      <c r="F7436" s="75"/>
      <c r="G7436" s="75"/>
      <c r="H7436" s="75"/>
      <c r="I7436" s="470">
        <v>4</v>
      </c>
      <c r="J7436" s="194"/>
    </row>
    <row r="7437" spans="1:10">
      <c r="A7437" s="248">
        <v>4223</v>
      </c>
      <c r="B7437" s="493" t="s">
        <v>86</v>
      </c>
      <c r="C7437" s="75"/>
      <c r="D7437" s="175">
        <v>0</v>
      </c>
      <c r="F7437" s="75"/>
      <c r="G7437" s="75"/>
      <c r="H7437" s="75"/>
      <c r="I7437" s="470">
        <v>4</v>
      </c>
      <c r="J7437" s="194"/>
    </row>
    <row r="7438" spans="1:10">
      <c r="A7438" s="212">
        <v>4224</v>
      </c>
      <c r="B7438" s="493" t="s">
        <v>58</v>
      </c>
      <c r="C7438" s="144"/>
      <c r="D7438" s="175">
        <v>0</v>
      </c>
      <c r="F7438" s="75"/>
      <c r="G7438" s="75"/>
      <c r="H7438" s="75"/>
      <c r="I7438" s="470">
        <v>4</v>
      </c>
      <c r="J7438" s="194"/>
    </row>
    <row r="7439" spans="1:10">
      <c r="A7439" s="212">
        <v>4227</v>
      </c>
      <c r="B7439" s="493" t="s">
        <v>88</v>
      </c>
      <c r="C7439" s="144"/>
      <c r="D7439" s="175">
        <v>0</v>
      </c>
      <c r="F7439" s="75"/>
      <c r="G7439" s="75"/>
      <c r="H7439" s="75"/>
      <c r="I7439" s="470">
        <v>4</v>
      </c>
      <c r="J7439" s="194"/>
    </row>
    <row r="7440" spans="1:10" ht="28.5">
      <c r="A7440" s="206">
        <v>71</v>
      </c>
      <c r="B7440" s="207" t="s">
        <v>349</v>
      </c>
      <c r="C7440" s="41">
        <f>C7441+C7444+C7456</f>
        <v>0</v>
      </c>
      <c r="D7440" s="41">
        <v>0</v>
      </c>
      <c r="F7440" s="41">
        <f>F7441+F7444+F7456</f>
        <v>0</v>
      </c>
      <c r="G7440" s="41">
        <f>G7441+G7444+G7456</f>
        <v>0</v>
      </c>
      <c r="H7440" s="41">
        <f>H7441+H7444+H7456</f>
        <v>0</v>
      </c>
      <c r="I7440" s="470" t="s">
        <v>145</v>
      </c>
      <c r="J7440" s="194"/>
    </row>
    <row r="7441" spans="1:10" ht="28.5">
      <c r="A7441" s="208">
        <v>41</v>
      </c>
      <c r="B7441" s="497" t="s">
        <v>70</v>
      </c>
      <c r="C7441" s="77">
        <f>SUM(C7442)</f>
        <v>0</v>
      </c>
      <c r="D7441" s="665">
        <v>0</v>
      </c>
      <c r="F7441" s="665">
        <f>SUM(F7442)</f>
        <v>0</v>
      </c>
      <c r="G7441" s="665">
        <f>SUM(G7442)</f>
        <v>0</v>
      </c>
      <c r="H7441" s="665">
        <f>SUM(H7442)</f>
        <v>0</v>
      </c>
      <c r="I7441" s="470">
        <v>2</v>
      </c>
      <c r="J7441" s="194"/>
    </row>
    <row r="7442" spans="1:10">
      <c r="A7442" s="210">
        <v>412</v>
      </c>
      <c r="B7442" s="492" t="s">
        <v>71</v>
      </c>
      <c r="C7442" s="42">
        <f>SUM(C7443:C7443)</f>
        <v>0</v>
      </c>
      <c r="D7442" s="42">
        <v>0</v>
      </c>
      <c r="F7442" s="42">
        <f>SUM(F7443:F7443)</f>
        <v>0</v>
      </c>
      <c r="G7442" s="42">
        <f>SUM(G7443:G7443)</f>
        <v>0</v>
      </c>
      <c r="H7442" s="42">
        <f>SUM(H7443:H7443)</f>
        <v>0</v>
      </c>
      <c r="I7442" s="470">
        <v>3</v>
      </c>
      <c r="J7442" s="194"/>
    </row>
    <row r="7443" spans="1:10">
      <c r="A7443" s="248">
        <v>4123</v>
      </c>
      <c r="B7443" s="493" t="s">
        <v>72</v>
      </c>
      <c r="C7443" s="75"/>
      <c r="D7443" s="175">
        <v>0</v>
      </c>
      <c r="F7443" s="75"/>
      <c r="G7443" s="75"/>
      <c r="H7443" s="75"/>
      <c r="I7443" s="470">
        <v>4</v>
      </c>
      <c r="J7443" s="194"/>
    </row>
    <row r="7444" spans="1:10" ht="28.5">
      <c r="A7444" s="208">
        <v>42</v>
      </c>
      <c r="B7444" s="497" t="s">
        <v>30</v>
      </c>
      <c r="C7444" s="77">
        <f>C7445+C7452+C7454</f>
        <v>0</v>
      </c>
      <c r="D7444" s="665">
        <v>0</v>
      </c>
      <c r="F7444" s="665">
        <f>F7445+F7452+F7454</f>
        <v>0</v>
      </c>
      <c r="G7444" s="665">
        <f>G7445+G7452+G7454</f>
        <v>0</v>
      </c>
      <c r="H7444" s="665">
        <f>H7445+H7452+H7454</f>
        <v>0</v>
      </c>
      <c r="I7444" s="470">
        <v>2</v>
      </c>
      <c r="J7444" s="194"/>
    </row>
    <row r="7445" spans="1:10">
      <c r="A7445" s="210">
        <v>422</v>
      </c>
      <c r="B7445" s="492" t="s">
        <v>57</v>
      </c>
      <c r="C7445" s="42">
        <f>SUM(C7446:C7451)</f>
        <v>0</v>
      </c>
      <c r="D7445" s="42">
        <v>0</v>
      </c>
      <c r="F7445" s="42">
        <f>SUM(F7446:F7451)</f>
        <v>0</v>
      </c>
      <c r="G7445" s="42">
        <f>SUM(G7446:G7451)</f>
        <v>0</v>
      </c>
      <c r="H7445" s="42">
        <f>SUM(H7446:H7451)</f>
        <v>0</v>
      </c>
      <c r="I7445" s="470">
        <v>3</v>
      </c>
      <c r="J7445" s="194"/>
    </row>
    <row r="7446" spans="1:10">
      <c r="A7446" s="248">
        <v>4221</v>
      </c>
      <c r="B7446" s="493" t="s">
        <v>65</v>
      </c>
      <c r="C7446" s="75"/>
      <c r="D7446" s="175">
        <v>0</v>
      </c>
      <c r="F7446" s="75"/>
      <c r="G7446" s="75"/>
      <c r="H7446" s="75"/>
      <c r="I7446" s="470">
        <v>4</v>
      </c>
      <c r="J7446" s="194"/>
    </row>
    <row r="7447" spans="1:10">
      <c r="A7447" s="248">
        <v>4222</v>
      </c>
      <c r="B7447" s="493" t="s">
        <v>73</v>
      </c>
      <c r="C7447" s="75"/>
      <c r="D7447" s="175">
        <v>0</v>
      </c>
      <c r="F7447" s="75"/>
      <c r="G7447" s="75"/>
      <c r="H7447" s="75"/>
      <c r="I7447" s="470">
        <v>4</v>
      </c>
      <c r="J7447" s="194"/>
    </row>
    <row r="7448" spans="1:10">
      <c r="A7448" s="248">
        <v>4223</v>
      </c>
      <c r="B7448" s="493" t="s">
        <v>86</v>
      </c>
      <c r="C7448" s="75"/>
      <c r="D7448" s="175">
        <v>0</v>
      </c>
      <c r="F7448" s="75"/>
      <c r="G7448" s="75"/>
      <c r="H7448" s="75"/>
      <c r="I7448" s="470">
        <v>4</v>
      </c>
      <c r="J7448" s="194"/>
    </row>
    <row r="7449" spans="1:10">
      <c r="A7449" s="212">
        <v>4224</v>
      </c>
      <c r="B7449" s="493" t="s">
        <v>58</v>
      </c>
      <c r="C7449" s="144"/>
      <c r="D7449" s="175">
        <v>0</v>
      </c>
      <c r="F7449" s="75"/>
      <c r="G7449" s="75"/>
      <c r="H7449" s="75"/>
      <c r="I7449" s="470">
        <v>4</v>
      </c>
      <c r="J7449" s="194"/>
    </row>
    <row r="7450" spans="1:10">
      <c r="A7450" s="212">
        <v>4225</v>
      </c>
      <c r="B7450" s="493" t="s">
        <v>87</v>
      </c>
      <c r="C7450" s="144"/>
      <c r="D7450" s="175">
        <v>0</v>
      </c>
      <c r="F7450" s="75"/>
      <c r="G7450" s="75"/>
      <c r="H7450" s="75"/>
      <c r="I7450" s="470">
        <v>4</v>
      </c>
      <c r="J7450" s="194"/>
    </row>
    <row r="7451" spans="1:10">
      <c r="A7451" s="212">
        <v>4227</v>
      </c>
      <c r="B7451" s="493" t="s">
        <v>88</v>
      </c>
      <c r="C7451" s="144"/>
      <c r="D7451" s="175">
        <v>0</v>
      </c>
      <c r="F7451" s="75"/>
      <c r="G7451" s="75"/>
      <c r="H7451" s="75"/>
      <c r="I7451" s="470">
        <v>4</v>
      </c>
      <c r="J7451" s="194"/>
    </row>
    <row r="7452" spans="1:10">
      <c r="A7452" s="210">
        <v>423</v>
      </c>
      <c r="B7452" s="492" t="s">
        <v>98</v>
      </c>
      <c r="C7452" s="42">
        <f>C7453</f>
        <v>0</v>
      </c>
      <c r="D7452" s="42">
        <v>0</v>
      </c>
      <c r="F7452" s="42">
        <f>F7453</f>
        <v>0</v>
      </c>
      <c r="G7452" s="42">
        <f>G7453</f>
        <v>0</v>
      </c>
      <c r="H7452" s="42">
        <f>H7453</f>
        <v>0</v>
      </c>
      <c r="I7452" s="470">
        <v>3</v>
      </c>
      <c r="J7452" s="194"/>
    </row>
    <row r="7453" spans="1:10">
      <c r="A7453" s="248">
        <v>4231</v>
      </c>
      <c r="B7453" s="493" t="s">
        <v>106</v>
      </c>
      <c r="C7453" s="75"/>
      <c r="D7453" s="175">
        <v>0</v>
      </c>
      <c r="F7453" s="75"/>
      <c r="G7453" s="75"/>
      <c r="H7453" s="75"/>
      <c r="I7453" s="470">
        <v>4</v>
      </c>
      <c r="J7453" s="194"/>
    </row>
    <row r="7454" spans="1:10">
      <c r="A7454" s="210">
        <v>426</v>
      </c>
      <c r="B7454" s="492" t="s">
        <v>31</v>
      </c>
      <c r="C7454" s="42">
        <f>C7455</f>
        <v>0</v>
      </c>
      <c r="D7454" s="42">
        <v>0</v>
      </c>
      <c r="F7454" s="42">
        <f>F7455</f>
        <v>0</v>
      </c>
      <c r="G7454" s="42">
        <f>G7455</f>
        <v>0</v>
      </c>
      <c r="H7454" s="42">
        <f>H7455</f>
        <v>0</v>
      </c>
      <c r="I7454" s="470">
        <v>3</v>
      </c>
      <c r="J7454" s="194"/>
    </row>
    <row r="7455" spans="1:10">
      <c r="A7455" s="248">
        <v>4262</v>
      </c>
      <c r="B7455" s="493" t="s">
        <v>32</v>
      </c>
      <c r="C7455" s="75"/>
      <c r="D7455" s="175">
        <v>0</v>
      </c>
      <c r="F7455" s="75"/>
      <c r="G7455" s="75"/>
      <c r="H7455" s="75"/>
      <c r="I7455" s="470">
        <v>4</v>
      </c>
      <c r="J7455" s="194"/>
    </row>
    <row r="7456" spans="1:10" ht="28.5">
      <c r="A7456" s="208">
        <v>45</v>
      </c>
      <c r="B7456" s="497" t="s">
        <v>74</v>
      </c>
      <c r="C7456" s="77">
        <f t="shared" ref="C7456:C7457" si="6865">C7457</f>
        <v>0</v>
      </c>
      <c r="D7456" s="665">
        <v>0</v>
      </c>
      <c r="F7456" s="665">
        <f t="shared" ref="F7456:H7457" si="6866">F7457</f>
        <v>0</v>
      </c>
      <c r="G7456" s="665">
        <f t="shared" si="6866"/>
        <v>0</v>
      </c>
      <c r="H7456" s="665">
        <f t="shared" si="6866"/>
        <v>0</v>
      </c>
      <c r="I7456" s="470">
        <v>2</v>
      </c>
      <c r="J7456" s="194"/>
    </row>
    <row r="7457" spans="1:10">
      <c r="A7457" s="210">
        <v>451</v>
      </c>
      <c r="B7457" s="492" t="s">
        <v>75</v>
      </c>
      <c r="C7457" s="42">
        <f t="shared" si="6865"/>
        <v>0</v>
      </c>
      <c r="D7457" s="42">
        <v>0</v>
      </c>
      <c r="F7457" s="42">
        <f t="shared" si="6866"/>
        <v>0</v>
      </c>
      <c r="G7457" s="42">
        <f t="shared" si="6866"/>
        <v>0</v>
      </c>
      <c r="H7457" s="42">
        <f t="shared" si="6866"/>
        <v>0</v>
      </c>
      <c r="I7457" s="470">
        <v>3</v>
      </c>
      <c r="J7457" s="194"/>
    </row>
    <row r="7458" spans="1:10">
      <c r="A7458" s="212">
        <v>4511</v>
      </c>
      <c r="B7458" s="493" t="s">
        <v>75</v>
      </c>
      <c r="C7458" s="144"/>
      <c r="D7458" s="175">
        <v>0</v>
      </c>
      <c r="F7458" s="75"/>
      <c r="G7458" s="75"/>
      <c r="H7458" s="75"/>
      <c r="I7458" s="470">
        <v>4</v>
      </c>
      <c r="J7458" s="194"/>
    </row>
    <row r="7459" spans="1:10" ht="28.5">
      <c r="A7459" s="203" t="s">
        <v>329</v>
      </c>
      <c r="B7459" s="204" t="s">
        <v>176</v>
      </c>
      <c r="C7459" s="205">
        <f t="shared" ref="C7459" si="6867">SUM(C7460+C7480)</f>
        <v>0</v>
      </c>
      <c r="D7459" s="205">
        <v>0</v>
      </c>
      <c r="F7459" s="205">
        <f t="shared" ref="F7459:G7459" si="6868">SUM(F7460+F7480)</f>
        <v>0</v>
      </c>
      <c r="G7459" s="205">
        <f t="shared" si="6868"/>
        <v>0</v>
      </c>
      <c r="H7459" s="205">
        <f t="shared" ref="H7459" si="6869">SUM(H7460+H7480)</f>
        <v>0</v>
      </c>
      <c r="I7459" s="34" t="s">
        <v>8</v>
      </c>
    </row>
    <row r="7460" spans="1:10">
      <c r="A7460" s="206">
        <v>12</v>
      </c>
      <c r="B7460" s="207" t="s">
        <v>61</v>
      </c>
      <c r="C7460" s="31">
        <f t="shared" ref="C7460" si="6870">SUM(C7461+C7466+C7475)</f>
        <v>0</v>
      </c>
      <c r="D7460" s="31">
        <v>0</v>
      </c>
      <c r="F7460" s="31">
        <f t="shared" ref="F7460:G7460" si="6871">SUM(F7461+F7466+F7475)</f>
        <v>0</v>
      </c>
      <c r="G7460" s="31">
        <f t="shared" si="6871"/>
        <v>0</v>
      </c>
      <c r="H7460" s="31">
        <f t="shared" ref="H7460" si="6872">SUM(H7461+H7466+H7475)</f>
        <v>0</v>
      </c>
      <c r="I7460" s="34" t="s">
        <v>62</v>
      </c>
    </row>
    <row r="7461" spans="1:10">
      <c r="A7461" s="208">
        <v>31</v>
      </c>
      <c r="B7461" s="209" t="s">
        <v>44</v>
      </c>
      <c r="C7461" s="182">
        <f t="shared" ref="C7461" si="6873">SUM(C7462+C7464)</f>
        <v>0</v>
      </c>
      <c r="D7461" s="32">
        <v>0</v>
      </c>
      <c r="F7461" s="32">
        <f t="shared" ref="F7461:G7461" si="6874">SUM(F7462+F7464)</f>
        <v>0</v>
      </c>
      <c r="G7461" s="32">
        <f t="shared" si="6874"/>
        <v>0</v>
      </c>
      <c r="H7461" s="32">
        <f t="shared" ref="H7461" si="6875">SUM(H7462+H7464)</f>
        <v>0</v>
      </c>
      <c r="I7461" s="34">
        <v>2</v>
      </c>
    </row>
    <row r="7462" spans="1:10">
      <c r="A7462" s="210">
        <v>311</v>
      </c>
      <c r="B7462" s="211" t="s">
        <v>45</v>
      </c>
      <c r="C7462" s="30">
        <f t="shared" ref="C7462" si="6876">SUM(C7463)</f>
        <v>0</v>
      </c>
      <c r="D7462" s="30">
        <v>0</v>
      </c>
      <c r="F7462" s="30">
        <f t="shared" ref="F7462:H7462" si="6877">SUM(F7463)</f>
        <v>0</v>
      </c>
      <c r="G7462" s="30">
        <f t="shared" si="6877"/>
        <v>0</v>
      </c>
      <c r="H7462" s="30">
        <f t="shared" si="6877"/>
        <v>0</v>
      </c>
      <c r="I7462" s="34">
        <v>3</v>
      </c>
    </row>
    <row r="7463" spans="1:10">
      <c r="A7463" s="212">
        <v>3111</v>
      </c>
      <c r="B7463" s="216" t="s">
        <v>46</v>
      </c>
      <c r="C7463" s="29"/>
      <c r="D7463" s="175">
        <v>0</v>
      </c>
      <c r="F7463" s="175"/>
      <c r="G7463" s="175"/>
      <c r="H7463" s="175"/>
      <c r="I7463" s="34">
        <v>4</v>
      </c>
    </row>
    <row r="7464" spans="1:10">
      <c r="A7464" s="210">
        <v>313</v>
      </c>
      <c r="B7464" s="211" t="s">
        <v>48</v>
      </c>
      <c r="C7464" s="30">
        <f t="shared" ref="C7464" si="6878">SUM(C7465)</f>
        <v>0</v>
      </c>
      <c r="D7464" s="30">
        <v>0</v>
      </c>
      <c r="F7464" s="30">
        <f t="shared" ref="F7464:H7464" si="6879">SUM(F7465)</f>
        <v>0</v>
      </c>
      <c r="G7464" s="30">
        <f t="shared" si="6879"/>
        <v>0</v>
      </c>
      <c r="H7464" s="30">
        <f t="shared" si="6879"/>
        <v>0</v>
      </c>
      <c r="I7464" s="34">
        <v>3</v>
      </c>
    </row>
    <row r="7465" spans="1:10">
      <c r="A7465" s="212">
        <v>3132</v>
      </c>
      <c r="B7465" s="216" t="s">
        <v>49</v>
      </c>
      <c r="C7465" s="29"/>
      <c r="D7465" s="175">
        <v>0</v>
      </c>
      <c r="F7465" s="175"/>
      <c r="G7465" s="175"/>
      <c r="H7465" s="175"/>
      <c r="I7465" s="34">
        <v>4</v>
      </c>
    </row>
    <row r="7466" spans="1:10">
      <c r="A7466" s="208">
        <v>32</v>
      </c>
      <c r="B7466" s="209" t="s">
        <v>16</v>
      </c>
      <c r="C7466" s="182">
        <f t="shared" ref="C7466" si="6880">SUM(C7467+C7469+C7473)</f>
        <v>0</v>
      </c>
      <c r="D7466" s="32">
        <v>0</v>
      </c>
      <c r="F7466" s="32">
        <f t="shared" ref="F7466:G7466" si="6881">SUM(F7467+F7469+F7473)</f>
        <v>0</v>
      </c>
      <c r="G7466" s="32">
        <f t="shared" si="6881"/>
        <v>0</v>
      </c>
      <c r="H7466" s="32">
        <f t="shared" ref="H7466" si="6882">SUM(H7467+H7469+H7473)</f>
        <v>0</v>
      </c>
      <c r="I7466" s="34">
        <v>2</v>
      </c>
    </row>
    <row r="7467" spans="1:10">
      <c r="A7467" s="210">
        <v>322</v>
      </c>
      <c r="B7467" s="211" t="s">
        <v>42</v>
      </c>
      <c r="C7467" s="30">
        <f t="shared" ref="C7467" si="6883">SUM(C7468)</f>
        <v>0</v>
      </c>
      <c r="D7467" s="30">
        <v>0</v>
      </c>
      <c r="F7467" s="30">
        <f t="shared" ref="F7467:H7467" si="6884">SUM(F7468)</f>
        <v>0</v>
      </c>
      <c r="G7467" s="30">
        <f t="shared" si="6884"/>
        <v>0</v>
      </c>
      <c r="H7467" s="30">
        <f t="shared" si="6884"/>
        <v>0</v>
      </c>
      <c r="I7467" s="34">
        <v>3</v>
      </c>
    </row>
    <row r="7468" spans="1:10">
      <c r="A7468" s="212">
        <v>3225</v>
      </c>
      <c r="B7468" s="216" t="s">
        <v>92</v>
      </c>
      <c r="C7468" s="29"/>
      <c r="D7468" s="175">
        <v>0</v>
      </c>
      <c r="F7468" s="175"/>
      <c r="G7468" s="175"/>
      <c r="H7468" s="175"/>
      <c r="I7468" s="34">
        <v>4</v>
      </c>
    </row>
    <row r="7469" spans="1:10">
      <c r="A7469" s="210">
        <v>323</v>
      </c>
      <c r="B7469" s="211" t="s">
        <v>17</v>
      </c>
      <c r="C7469" s="30">
        <f t="shared" ref="C7469" si="6885">SUM(C7470:C7472)</f>
        <v>0</v>
      </c>
      <c r="D7469" s="30">
        <v>0</v>
      </c>
      <c r="F7469" s="30">
        <f t="shared" ref="F7469:G7469" si="6886">SUM(F7470:F7472)</f>
        <v>0</v>
      </c>
      <c r="G7469" s="30">
        <f t="shared" si="6886"/>
        <v>0</v>
      </c>
      <c r="H7469" s="30">
        <f t="shared" ref="H7469" si="6887">SUM(H7470:H7472)</f>
        <v>0</v>
      </c>
      <c r="I7469" s="34">
        <v>3</v>
      </c>
    </row>
    <row r="7470" spans="1:10">
      <c r="A7470" s="212">
        <v>3233</v>
      </c>
      <c r="B7470" s="216" t="s">
        <v>19</v>
      </c>
      <c r="C7470" s="29"/>
      <c r="D7470" s="175">
        <v>0</v>
      </c>
      <c r="F7470" s="175"/>
      <c r="G7470" s="175"/>
      <c r="H7470" s="175"/>
      <c r="I7470" s="34">
        <v>4</v>
      </c>
    </row>
    <row r="7471" spans="1:10">
      <c r="A7471" s="212">
        <v>3237</v>
      </c>
      <c r="B7471" s="216" t="s">
        <v>20</v>
      </c>
      <c r="C7471" s="29"/>
      <c r="D7471" s="175">
        <v>0</v>
      </c>
      <c r="F7471" s="175"/>
      <c r="G7471" s="175"/>
      <c r="H7471" s="175"/>
      <c r="I7471" s="34">
        <v>4</v>
      </c>
    </row>
    <row r="7472" spans="1:10">
      <c r="A7472" s="212">
        <v>3239</v>
      </c>
      <c r="B7472" s="216" t="s">
        <v>21</v>
      </c>
      <c r="C7472" s="29"/>
      <c r="D7472" s="175">
        <v>0</v>
      </c>
      <c r="F7472" s="175"/>
      <c r="G7472" s="175"/>
      <c r="H7472" s="175"/>
      <c r="I7472" s="34">
        <v>4</v>
      </c>
    </row>
    <row r="7473" spans="1:9">
      <c r="A7473" s="210">
        <v>329</v>
      </c>
      <c r="B7473" s="211" t="s">
        <v>23</v>
      </c>
      <c r="C7473" s="30">
        <f t="shared" ref="C7473" si="6888">SUM(C7474)</f>
        <v>0</v>
      </c>
      <c r="D7473" s="30">
        <v>0</v>
      </c>
      <c r="F7473" s="30">
        <f t="shared" ref="F7473:H7473" si="6889">SUM(F7474)</f>
        <v>0</v>
      </c>
      <c r="G7473" s="30">
        <f t="shared" si="6889"/>
        <v>0</v>
      </c>
      <c r="H7473" s="30">
        <f t="shared" si="6889"/>
        <v>0</v>
      </c>
      <c r="I7473" s="34">
        <v>3</v>
      </c>
    </row>
    <row r="7474" spans="1:9">
      <c r="A7474" s="212">
        <v>3293</v>
      </c>
      <c r="B7474" s="216" t="s">
        <v>29</v>
      </c>
      <c r="C7474" s="29"/>
      <c r="D7474" s="175">
        <v>0</v>
      </c>
      <c r="F7474" s="175"/>
      <c r="G7474" s="175"/>
      <c r="H7474" s="175"/>
      <c r="I7474" s="34">
        <v>4</v>
      </c>
    </row>
    <row r="7475" spans="1:9" ht="28.5">
      <c r="A7475" s="208">
        <v>42</v>
      </c>
      <c r="B7475" s="209" t="s">
        <v>30</v>
      </c>
      <c r="C7475" s="182">
        <f t="shared" ref="C7475" si="6890">SUM(C7476)</f>
        <v>0</v>
      </c>
      <c r="D7475" s="32">
        <v>0</v>
      </c>
      <c r="F7475" s="32">
        <f t="shared" ref="F7475:H7475" si="6891">SUM(F7476)</f>
        <v>0</v>
      </c>
      <c r="G7475" s="32">
        <f t="shared" si="6891"/>
        <v>0</v>
      </c>
      <c r="H7475" s="32">
        <f t="shared" si="6891"/>
        <v>0</v>
      </c>
      <c r="I7475" s="34">
        <v>2</v>
      </c>
    </row>
    <row r="7476" spans="1:9">
      <c r="A7476" s="210">
        <v>422</v>
      </c>
      <c r="B7476" s="211" t="s">
        <v>57</v>
      </c>
      <c r="C7476" s="30">
        <f t="shared" ref="C7476" si="6892">SUM(C7477:C7479)</f>
        <v>0</v>
      </c>
      <c r="D7476" s="30">
        <v>0</v>
      </c>
      <c r="F7476" s="30">
        <f t="shared" ref="F7476:G7476" si="6893">SUM(F7477:F7479)</f>
        <v>0</v>
      </c>
      <c r="G7476" s="30">
        <f t="shared" si="6893"/>
        <v>0</v>
      </c>
      <c r="H7476" s="30">
        <f t="shared" ref="H7476" si="6894">SUM(H7477:H7479)</f>
        <v>0</v>
      </c>
      <c r="I7476" s="34">
        <v>3</v>
      </c>
    </row>
    <row r="7477" spans="1:9">
      <c r="A7477" s="212">
        <v>4221</v>
      </c>
      <c r="B7477" s="216" t="s">
        <v>65</v>
      </c>
      <c r="C7477" s="29"/>
      <c r="D7477" s="175">
        <v>0</v>
      </c>
      <c r="F7477" s="175"/>
      <c r="G7477" s="175"/>
      <c r="H7477" s="175"/>
      <c r="I7477" s="34">
        <v>4</v>
      </c>
    </row>
    <row r="7478" spans="1:9">
      <c r="A7478" s="212">
        <v>4223</v>
      </c>
      <c r="B7478" s="216" t="s">
        <v>86</v>
      </c>
      <c r="C7478" s="29"/>
      <c r="D7478" s="175">
        <v>0</v>
      </c>
      <c r="F7478" s="175"/>
      <c r="G7478" s="175"/>
      <c r="H7478" s="175"/>
      <c r="I7478" s="34">
        <v>4</v>
      </c>
    </row>
    <row r="7479" spans="1:9">
      <c r="A7479" s="212">
        <v>4224</v>
      </c>
      <c r="B7479" s="216" t="s">
        <v>58</v>
      </c>
      <c r="C7479" s="29"/>
      <c r="D7479" s="175">
        <v>0</v>
      </c>
      <c r="F7479" s="175"/>
      <c r="G7479" s="175"/>
      <c r="H7479" s="175"/>
      <c r="I7479" s="34">
        <v>4</v>
      </c>
    </row>
    <row r="7480" spans="1:9">
      <c r="A7480" s="206">
        <v>563</v>
      </c>
      <c r="B7480" s="207" t="s">
        <v>326</v>
      </c>
      <c r="C7480" s="31">
        <f t="shared" ref="C7480" si="6895">SUM(C7481+C7486+C7495)</f>
        <v>0</v>
      </c>
      <c r="D7480" s="31">
        <v>0</v>
      </c>
      <c r="F7480" s="31">
        <f t="shared" ref="F7480:G7480" si="6896">SUM(F7481+F7486+F7495)</f>
        <v>0</v>
      </c>
      <c r="G7480" s="31">
        <f t="shared" si="6896"/>
        <v>0</v>
      </c>
      <c r="H7480" s="31">
        <f t="shared" ref="H7480" si="6897">SUM(H7481+H7486+H7495)</f>
        <v>0</v>
      </c>
      <c r="I7480" s="34" t="s">
        <v>104</v>
      </c>
    </row>
    <row r="7481" spans="1:9">
      <c r="A7481" s="208">
        <v>31</v>
      </c>
      <c r="B7481" s="209" t="s">
        <v>44</v>
      </c>
      <c r="C7481" s="182">
        <f t="shared" ref="C7481" si="6898">SUM(C7482+C7484)</f>
        <v>0</v>
      </c>
      <c r="D7481" s="32">
        <v>0</v>
      </c>
      <c r="F7481" s="32">
        <f t="shared" ref="F7481:G7481" si="6899">SUM(F7482+F7484)</f>
        <v>0</v>
      </c>
      <c r="G7481" s="32">
        <f t="shared" si="6899"/>
        <v>0</v>
      </c>
      <c r="H7481" s="32">
        <f t="shared" ref="H7481" si="6900">SUM(H7482+H7484)</f>
        <v>0</v>
      </c>
      <c r="I7481" s="34">
        <v>2</v>
      </c>
    </row>
    <row r="7482" spans="1:9">
      <c r="A7482" s="210">
        <v>311</v>
      </c>
      <c r="B7482" s="211" t="s">
        <v>45</v>
      </c>
      <c r="C7482" s="30">
        <f t="shared" ref="C7482" si="6901">SUM(C7483)</f>
        <v>0</v>
      </c>
      <c r="D7482" s="30">
        <v>0</v>
      </c>
      <c r="F7482" s="30">
        <f t="shared" ref="F7482:H7482" si="6902">SUM(F7483)</f>
        <v>0</v>
      </c>
      <c r="G7482" s="30">
        <f t="shared" si="6902"/>
        <v>0</v>
      </c>
      <c r="H7482" s="30">
        <f t="shared" si="6902"/>
        <v>0</v>
      </c>
      <c r="I7482" s="34">
        <v>3</v>
      </c>
    </row>
    <row r="7483" spans="1:9">
      <c r="A7483" s="212">
        <v>3111</v>
      </c>
      <c r="B7483" s="216" t="s">
        <v>46</v>
      </c>
      <c r="C7483" s="29"/>
      <c r="D7483" s="175">
        <v>0</v>
      </c>
      <c r="F7483" s="175"/>
      <c r="G7483" s="175"/>
      <c r="H7483" s="175"/>
      <c r="I7483" s="34">
        <v>4</v>
      </c>
    </row>
    <row r="7484" spans="1:9">
      <c r="A7484" s="210">
        <v>313</v>
      </c>
      <c r="B7484" s="211" t="s">
        <v>48</v>
      </c>
      <c r="C7484" s="30">
        <f t="shared" ref="C7484" si="6903">SUM(C7485)</f>
        <v>0</v>
      </c>
      <c r="D7484" s="30">
        <v>0</v>
      </c>
      <c r="F7484" s="30">
        <f t="shared" ref="F7484:H7484" si="6904">SUM(F7485)</f>
        <v>0</v>
      </c>
      <c r="G7484" s="30">
        <f t="shared" si="6904"/>
        <v>0</v>
      </c>
      <c r="H7484" s="30">
        <f t="shared" si="6904"/>
        <v>0</v>
      </c>
      <c r="I7484" s="34">
        <v>3</v>
      </c>
    </row>
    <row r="7485" spans="1:9">
      <c r="A7485" s="212">
        <v>3132</v>
      </c>
      <c r="B7485" s="216" t="s">
        <v>49</v>
      </c>
      <c r="C7485" s="29"/>
      <c r="D7485" s="175">
        <v>0</v>
      </c>
      <c r="F7485" s="175"/>
      <c r="G7485" s="175"/>
      <c r="H7485" s="175"/>
      <c r="I7485" s="34">
        <v>4</v>
      </c>
    </row>
    <row r="7486" spans="1:9">
      <c r="A7486" s="208">
        <v>32</v>
      </c>
      <c r="B7486" s="209" t="s">
        <v>16</v>
      </c>
      <c r="C7486" s="182">
        <f t="shared" ref="C7486" si="6905">SUM(C7487+C7489+C7493)</f>
        <v>0</v>
      </c>
      <c r="D7486" s="32">
        <v>0</v>
      </c>
      <c r="F7486" s="32">
        <f t="shared" ref="F7486:G7486" si="6906">SUM(F7487+F7489+F7493)</f>
        <v>0</v>
      </c>
      <c r="G7486" s="32">
        <f t="shared" si="6906"/>
        <v>0</v>
      </c>
      <c r="H7486" s="32">
        <f t="shared" ref="H7486" si="6907">SUM(H7487+H7489+H7493)</f>
        <v>0</v>
      </c>
      <c r="I7486" s="34">
        <v>2</v>
      </c>
    </row>
    <row r="7487" spans="1:9">
      <c r="A7487" s="210">
        <v>322</v>
      </c>
      <c r="B7487" s="211" t="s">
        <v>42</v>
      </c>
      <c r="C7487" s="30">
        <f t="shared" ref="C7487" si="6908">SUM(C7488)</f>
        <v>0</v>
      </c>
      <c r="D7487" s="30">
        <v>0</v>
      </c>
      <c r="F7487" s="30">
        <f t="shared" ref="F7487:H7487" si="6909">SUM(F7488)</f>
        <v>0</v>
      </c>
      <c r="G7487" s="30">
        <f t="shared" si="6909"/>
        <v>0</v>
      </c>
      <c r="H7487" s="30">
        <f t="shared" si="6909"/>
        <v>0</v>
      </c>
      <c r="I7487" s="34">
        <v>3</v>
      </c>
    </row>
    <row r="7488" spans="1:9">
      <c r="A7488" s="212">
        <v>3225</v>
      </c>
      <c r="B7488" s="216" t="s">
        <v>92</v>
      </c>
      <c r="C7488" s="29"/>
      <c r="D7488" s="175">
        <v>0</v>
      </c>
      <c r="F7488" s="175"/>
      <c r="G7488" s="175"/>
      <c r="H7488" s="175"/>
      <c r="I7488" s="34">
        <v>4</v>
      </c>
    </row>
    <row r="7489" spans="1:10">
      <c r="A7489" s="210">
        <v>323</v>
      </c>
      <c r="B7489" s="211" t="s">
        <v>17</v>
      </c>
      <c r="C7489" s="30">
        <f t="shared" ref="C7489" si="6910">SUM(C7490:C7492)</f>
        <v>0</v>
      </c>
      <c r="D7489" s="30">
        <v>0</v>
      </c>
      <c r="F7489" s="30">
        <f t="shared" ref="F7489:G7489" si="6911">SUM(F7490:F7492)</f>
        <v>0</v>
      </c>
      <c r="G7489" s="30">
        <f t="shared" si="6911"/>
        <v>0</v>
      </c>
      <c r="H7489" s="30">
        <f t="shared" ref="H7489" si="6912">SUM(H7490:H7492)</f>
        <v>0</v>
      </c>
      <c r="I7489" s="34">
        <v>3</v>
      </c>
    </row>
    <row r="7490" spans="1:10">
      <c r="A7490" s="212">
        <v>3233</v>
      </c>
      <c r="B7490" s="216" t="s">
        <v>19</v>
      </c>
      <c r="C7490" s="29"/>
      <c r="D7490" s="175">
        <v>0</v>
      </c>
      <c r="F7490" s="175"/>
      <c r="G7490" s="175"/>
      <c r="H7490" s="175"/>
      <c r="I7490" s="34">
        <v>4</v>
      </c>
    </row>
    <row r="7491" spans="1:10">
      <c r="A7491" s="212">
        <v>3237</v>
      </c>
      <c r="B7491" s="216" t="s">
        <v>20</v>
      </c>
      <c r="C7491" s="29"/>
      <c r="D7491" s="175">
        <v>0</v>
      </c>
      <c r="F7491" s="175"/>
      <c r="G7491" s="175"/>
      <c r="H7491" s="175"/>
      <c r="I7491" s="34">
        <v>4</v>
      </c>
    </row>
    <row r="7492" spans="1:10">
      <c r="A7492" s="212">
        <v>3239</v>
      </c>
      <c r="B7492" s="216" t="s">
        <v>21</v>
      </c>
      <c r="C7492" s="29"/>
      <c r="D7492" s="175">
        <v>0</v>
      </c>
      <c r="F7492" s="175"/>
      <c r="G7492" s="175"/>
      <c r="H7492" s="175"/>
      <c r="I7492" s="34">
        <v>4</v>
      </c>
    </row>
    <row r="7493" spans="1:10">
      <c r="A7493" s="210">
        <v>329</v>
      </c>
      <c r="B7493" s="211" t="s">
        <v>23</v>
      </c>
      <c r="C7493" s="30">
        <f t="shared" ref="C7493" si="6913">SUM(C7494)</f>
        <v>0</v>
      </c>
      <c r="D7493" s="30">
        <v>0</v>
      </c>
      <c r="F7493" s="30">
        <f t="shared" ref="F7493:H7493" si="6914">SUM(F7494)</f>
        <v>0</v>
      </c>
      <c r="G7493" s="30">
        <f t="shared" si="6914"/>
        <v>0</v>
      </c>
      <c r="H7493" s="30">
        <f t="shared" si="6914"/>
        <v>0</v>
      </c>
      <c r="I7493" s="34">
        <v>3</v>
      </c>
    </row>
    <row r="7494" spans="1:10">
      <c r="A7494" s="212">
        <v>3293</v>
      </c>
      <c r="B7494" s="216" t="s">
        <v>29</v>
      </c>
      <c r="C7494" s="29"/>
      <c r="D7494" s="175">
        <v>0</v>
      </c>
      <c r="F7494" s="175"/>
      <c r="G7494" s="175"/>
      <c r="H7494" s="175"/>
      <c r="I7494" s="34">
        <v>4</v>
      </c>
    </row>
    <row r="7495" spans="1:10" ht="28.5">
      <c r="A7495" s="208">
        <v>42</v>
      </c>
      <c r="B7495" s="209" t="s">
        <v>30</v>
      </c>
      <c r="C7495" s="182">
        <f t="shared" ref="C7495" si="6915">SUM(C7496)</f>
        <v>0</v>
      </c>
      <c r="D7495" s="32">
        <v>0</v>
      </c>
      <c r="F7495" s="32">
        <f t="shared" ref="F7495:H7495" si="6916">SUM(F7496)</f>
        <v>0</v>
      </c>
      <c r="G7495" s="32">
        <f t="shared" si="6916"/>
        <v>0</v>
      </c>
      <c r="H7495" s="32">
        <f t="shared" si="6916"/>
        <v>0</v>
      </c>
      <c r="I7495" s="34">
        <v>2</v>
      </c>
    </row>
    <row r="7496" spans="1:10">
      <c r="A7496" s="210">
        <v>422</v>
      </c>
      <c r="B7496" s="211" t="s">
        <v>57</v>
      </c>
      <c r="C7496" s="30">
        <f t="shared" ref="C7496" si="6917">SUM(C7497:C7499)</f>
        <v>0</v>
      </c>
      <c r="D7496" s="30">
        <v>0</v>
      </c>
      <c r="F7496" s="30">
        <f t="shared" ref="F7496:G7496" si="6918">SUM(F7497:F7499)</f>
        <v>0</v>
      </c>
      <c r="G7496" s="30">
        <f t="shared" si="6918"/>
        <v>0</v>
      </c>
      <c r="H7496" s="30">
        <f t="shared" ref="H7496" si="6919">SUM(H7497:H7499)</f>
        <v>0</v>
      </c>
      <c r="I7496" s="34">
        <v>3</v>
      </c>
    </row>
    <row r="7497" spans="1:10">
      <c r="A7497" s="212">
        <v>4221</v>
      </c>
      <c r="B7497" s="216" t="s">
        <v>65</v>
      </c>
      <c r="C7497" s="29"/>
      <c r="D7497" s="175">
        <v>0</v>
      </c>
      <c r="F7497" s="175"/>
      <c r="G7497" s="175"/>
      <c r="H7497" s="175"/>
      <c r="I7497" s="34">
        <v>4</v>
      </c>
    </row>
    <row r="7498" spans="1:10">
      <c r="A7498" s="212">
        <v>4223</v>
      </c>
      <c r="B7498" s="216" t="s">
        <v>86</v>
      </c>
      <c r="C7498" s="29"/>
      <c r="D7498" s="175">
        <v>0</v>
      </c>
      <c r="F7498" s="175"/>
      <c r="G7498" s="175"/>
      <c r="H7498" s="175"/>
      <c r="I7498" s="34">
        <v>4</v>
      </c>
    </row>
    <row r="7499" spans="1:10">
      <c r="A7499" s="212">
        <v>4224</v>
      </c>
      <c r="B7499" s="216" t="s">
        <v>58</v>
      </c>
      <c r="C7499" s="29"/>
      <c r="D7499" s="175">
        <v>0</v>
      </c>
      <c r="F7499" s="175"/>
      <c r="G7499" s="175"/>
      <c r="H7499" s="175"/>
      <c r="I7499" s="34">
        <v>4</v>
      </c>
    </row>
    <row r="7500" spans="1:10" ht="28.5">
      <c r="A7500" s="200">
        <v>3605</v>
      </c>
      <c r="B7500" s="201" t="s">
        <v>125</v>
      </c>
      <c r="C7500" s="202">
        <f t="shared" ref="C7500" si="6920">C7501</f>
        <v>41431319</v>
      </c>
      <c r="D7500" s="202">
        <v>47504704</v>
      </c>
      <c r="F7500" s="202">
        <f t="shared" ref="F7500:G7500" si="6921">F7501+F7707</f>
        <v>0</v>
      </c>
      <c r="G7500" s="202">
        <f t="shared" si="6921"/>
        <v>0</v>
      </c>
      <c r="H7500" s="202">
        <f t="shared" ref="H7500" si="6922">H7501+H7707</f>
        <v>0</v>
      </c>
      <c r="I7500" s="34" t="s">
        <v>7</v>
      </c>
    </row>
    <row r="7501" spans="1:10" ht="28.5">
      <c r="A7501" s="203" t="s">
        <v>468</v>
      </c>
      <c r="B7501" s="204" t="s">
        <v>137</v>
      </c>
      <c r="C7501" s="205">
        <f>SUM(C7514+C7574+C7625+C7643+C7502+C7688)</f>
        <v>41431319</v>
      </c>
      <c r="D7501" s="205">
        <v>47176640</v>
      </c>
      <c r="F7501" s="205">
        <f>SUM(F7514+F7574+F7625+F7643+F7502+F7688)</f>
        <v>0</v>
      </c>
      <c r="G7501" s="205">
        <f>SUM(G7514+G7574+G7625+G7643+G7502+G7688)</f>
        <v>0</v>
      </c>
      <c r="H7501" s="205">
        <f>SUM(H7514+H7574+H7625+H7643+H7502+H7688)</f>
        <v>0</v>
      </c>
      <c r="I7501" s="34" t="s">
        <v>8</v>
      </c>
    </row>
    <row r="7502" spans="1:10">
      <c r="A7502" s="206">
        <v>11</v>
      </c>
      <c r="B7502" s="207" t="s">
        <v>14</v>
      </c>
      <c r="C7502" s="31">
        <f>C7503+C7506+C7509</f>
        <v>0</v>
      </c>
      <c r="D7502" s="31">
        <v>0</v>
      </c>
      <c r="F7502" s="31">
        <f>F7503+F7506+F7509</f>
        <v>0</v>
      </c>
      <c r="G7502" s="31">
        <f>G7503+G7506+G7509</f>
        <v>0</v>
      </c>
      <c r="H7502" s="31">
        <f>H7503+H7506+H7509</f>
        <v>0</v>
      </c>
      <c r="I7502" s="34" t="s">
        <v>15</v>
      </c>
    </row>
    <row r="7503" spans="1:10">
      <c r="A7503" s="208">
        <v>32</v>
      </c>
      <c r="B7503" s="209" t="s">
        <v>16</v>
      </c>
      <c r="C7503" s="182">
        <f t="shared" ref="C7503:C7504" si="6923">C7504</f>
        <v>0</v>
      </c>
      <c r="D7503" s="32">
        <v>0</v>
      </c>
      <c r="F7503" s="32">
        <f t="shared" ref="F7503:H7504" si="6924">F7504</f>
        <v>0</v>
      </c>
      <c r="G7503" s="32">
        <f t="shared" si="6924"/>
        <v>0</v>
      </c>
      <c r="H7503" s="32">
        <f t="shared" si="6924"/>
        <v>0</v>
      </c>
      <c r="I7503" s="34">
        <v>2</v>
      </c>
    </row>
    <row r="7504" spans="1:10">
      <c r="A7504" s="210">
        <v>323</v>
      </c>
      <c r="B7504" s="492" t="s">
        <v>17</v>
      </c>
      <c r="C7504" s="40">
        <f t="shared" si="6923"/>
        <v>0</v>
      </c>
      <c r="D7504" s="671">
        <v>0</v>
      </c>
      <c r="F7504" s="671">
        <f t="shared" si="6924"/>
        <v>0</v>
      </c>
      <c r="G7504" s="671">
        <f t="shared" si="6924"/>
        <v>0</v>
      </c>
      <c r="H7504" s="671">
        <f t="shared" si="6924"/>
        <v>0</v>
      </c>
      <c r="I7504" s="471">
        <v>3</v>
      </c>
      <c r="J7504" s="194"/>
    </row>
    <row r="7505" spans="1:10">
      <c r="A7505" s="212">
        <v>3232</v>
      </c>
      <c r="B7505" s="493" t="s">
        <v>105</v>
      </c>
      <c r="C7505" s="144">
        <v>0</v>
      </c>
      <c r="D7505" s="175">
        <v>0</v>
      </c>
      <c r="F7505" s="75"/>
      <c r="G7505" s="75"/>
      <c r="H7505" s="75"/>
      <c r="I7505" s="471">
        <v>4</v>
      </c>
      <c r="J7505" s="194"/>
    </row>
    <row r="7506" spans="1:10">
      <c r="A7506" s="208">
        <v>34</v>
      </c>
      <c r="B7506" s="497" t="s">
        <v>114</v>
      </c>
      <c r="C7506" s="66">
        <f t="shared" ref="C7506:C7507" si="6925">C7507</f>
        <v>0</v>
      </c>
      <c r="D7506" s="666">
        <v>0</v>
      </c>
      <c r="F7506" s="666">
        <f t="shared" ref="F7506:H7507" si="6926">F7507</f>
        <v>0</v>
      </c>
      <c r="G7506" s="666">
        <f t="shared" si="6926"/>
        <v>0</v>
      </c>
      <c r="H7506" s="666">
        <f t="shared" si="6926"/>
        <v>0</v>
      </c>
      <c r="I7506" s="471">
        <v>2</v>
      </c>
      <c r="J7506" s="194"/>
    </row>
    <row r="7507" spans="1:10">
      <c r="A7507" s="210">
        <v>342</v>
      </c>
      <c r="B7507" s="492" t="s">
        <v>428</v>
      </c>
      <c r="C7507" s="40">
        <f t="shared" si="6925"/>
        <v>0</v>
      </c>
      <c r="D7507" s="671">
        <v>0</v>
      </c>
      <c r="F7507" s="671">
        <f t="shared" si="6926"/>
        <v>0</v>
      </c>
      <c r="G7507" s="671">
        <f t="shared" si="6926"/>
        <v>0</v>
      </c>
      <c r="H7507" s="671">
        <f t="shared" si="6926"/>
        <v>0</v>
      </c>
      <c r="I7507" s="471">
        <v>3</v>
      </c>
      <c r="J7507" s="194"/>
    </row>
    <row r="7508" spans="1:10" ht="42.75">
      <c r="A7508" s="212">
        <v>3423</v>
      </c>
      <c r="B7508" s="493" t="s">
        <v>157</v>
      </c>
      <c r="C7508" s="144">
        <v>0</v>
      </c>
      <c r="D7508" s="175">
        <v>0</v>
      </c>
      <c r="F7508" s="75"/>
      <c r="G7508" s="75"/>
      <c r="H7508" s="75"/>
      <c r="I7508" s="471">
        <v>4</v>
      </c>
      <c r="J7508" s="194"/>
    </row>
    <row r="7509" spans="1:10" ht="28.5">
      <c r="A7509" s="208">
        <v>54</v>
      </c>
      <c r="B7509" s="497" t="s">
        <v>378</v>
      </c>
      <c r="C7509" s="66">
        <f t="shared" ref="C7509:C7510" si="6927">C7510</f>
        <v>0</v>
      </c>
      <c r="D7509" s="666">
        <v>0</v>
      </c>
      <c r="F7509" s="666">
        <f t="shared" ref="F7509:H7510" si="6928">F7510</f>
        <v>0</v>
      </c>
      <c r="G7509" s="666">
        <f t="shared" si="6928"/>
        <v>0</v>
      </c>
      <c r="H7509" s="666">
        <f t="shared" si="6928"/>
        <v>0</v>
      </c>
      <c r="I7509" s="471">
        <v>2</v>
      </c>
      <c r="J7509" s="194"/>
    </row>
    <row r="7510" spans="1:10" ht="42.75">
      <c r="A7510" s="210">
        <v>544</v>
      </c>
      <c r="B7510" s="492" t="s">
        <v>161</v>
      </c>
      <c r="C7510" s="40">
        <f t="shared" si="6927"/>
        <v>0</v>
      </c>
      <c r="D7510" s="671">
        <v>0</v>
      </c>
      <c r="F7510" s="671">
        <f t="shared" si="6928"/>
        <v>0</v>
      </c>
      <c r="G7510" s="671">
        <f t="shared" si="6928"/>
        <v>0</v>
      </c>
      <c r="H7510" s="671">
        <f t="shared" si="6928"/>
        <v>0</v>
      </c>
      <c r="I7510" s="471">
        <v>3</v>
      </c>
      <c r="J7510" s="194"/>
    </row>
    <row r="7511" spans="1:10" ht="42.75">
      <c r="A7511" s="212">
        <v>5443</v>
      </c>
      <c r="B7511" s="493" t="s">
        <v>281</v>
      </c>
      <c r="C7511" s="144"/>
      <c r="D7511" s="175">
        <v>0</v>
      </c>
      <c r="F7511" s="75"/>
      <c r="G7511" s="75"/>
      <c r="H7511" s="75"/>
      <c r="I7511" s="471">
        <v>4</v>
      </c>
      <c r="J7511" s="194"/>
    </row>
    <row r="7512" spans="1:10">
      <c r="A7512" s="210">
        <v>322</v>
      </c>
      <c r="B7512" s="211" t="s">
        <v>42</v>
      </c>
      <c r="C7512" s="30">
        <f t="shared" ref="C7512" si="6929">C7513</f>
        <v>0</v>
      </c>
      <c r="D7512" s="30">
        <v>0</v>
      </c>
      <c r="F7512" s="30">
        <f t="shared" ref="F7512:H7512" si="6930">F7513</f>
        <v>0</v>
      </c>
      <c r="G7512" s="30">
        <f t="shared" si="6930"/>
        <v>0</v>
      </c>
      <c r="H7512" s="30">
        <f t="shared" si="6930"/>
        <v>0</v>
      </c>
      <c r="I7512" s="34">
        <v>3</v>
      </c>
    </row>
    <row r="7513" spans="1:10">
      <c r="A7513" s="212">
        <v>3222</v>
      </c>
      <c r="B7513" s="216" t="s">
        <v>91</v>
      </c>
      <c r="C7513" s="29"/>
      <c r="D7513" s="175">
        <v>0</v>
      </c>
      <c r="F7513" s="175"/>
      <c r="G7513" s="175"/>
      <c r="H7513" s="175"/>
      <c r="I7513" s="34">
        <v>4</v>
      </c>
    </row>
    <row r="7514" spans="1:10">
      <c r="A7514" s="206">
        <v>31</v>
      </c>
      <c r="B7514" s="207" t="s">
        <v>63</v>
      </c>
      <c r="C7514" s="31">
        <f>SUM(C7515+C7522+C7549+C7557+C7560+C7554)</f>
        <v>344550</v>
      </c>
      <c r="D7514" s="31">
        <v>331650</v>
      </c>
      <c r="F7514" s="31">
        <f>SUM(F7515+F7522+F7549+F7557+F7560+F7554)</f>
        <v>0</v>
      </c>
      <c r="G7514" s="31">
        <f>SUM(G7515+G7522+G7549+G7557+G7560+G7554)</f>
        <v>0</v>
      </c>
      <c r="H7514" s="31">
        <f>SUM(H7515+H7522+H7549+H7557+H7560+H7554)</f>
        <v>0</v>
      </c>
      <c r="I7514" s="34" t="s">
        <v>64</v>
      </c>
    </row>
    <row r="7515" spans="1:10">
      <c r="A7515" s="208">
        <v>31</v>
      </c>
      <c r="B7515" s="209" t="s">
        <v>44</v>
      </c>
      <c r="C7515" s="182">
        <f t="shared" ref="C7515" si="6931">SUM(C7516+C7518+C7520)</f>
        <v>0</v>
      </c>
      <c r="D7515" s="32">
        <v>1745</v>
      </c>
      <c r="F7515" s="32">
        <f t="shared" ref="F7515:G7515" si="6932">SUM(F7516+F7518+F7520)</f>
        <v>0</v>
      </c>
      <c r="G7515" s="32">
        <f t="shared" si="6932"/>
        <v>0</v>
      </c>
      <c r="H7515" s="32">
        <f t="shared" ref="H7515" si="6933">SUM(H7516+H7518+H7520)</f>
        <v>0</v>
      </c>
      <c r="I7515" s="34">
        <v>2</v>
      </c>
    </row>
    <row r="7516" spans="1:10">
      <c r="A7516" s="210">
        <v>311</v>
      </c>
      <c r="B7516" s="211" t="s">
        <v>45</v>
      </c>
      <c r="C7516" s="30">
        <f t="shared" ref="C7516" si="6934">SUM(C7517)</f>
        <v>0</v>
      </c>
      <c r="D7516" s="30">
        <v>1500</v>
      </c>
      <c r="F7516" s="30">
        <f t="shared" ref="F7516:H7516" si="6935">SUM(F7517)</f>
        <v>0</v>
      </c>
      <c r="G7516" s="30">
        <f t="shared" si="6935"/>
        <v>0</v>
      </c>
      <c r="H7516" s="30">
        <f t="shared" si="6935"/>
        <v>0</v>
      </c>
      <c r="I7516" s="34">
        <v>3</v>
      </c>
    </row>
    <row r="7517" spans="1:10">
      <c r="A7517" s="212">
        <v>3111</v>
      </c>
      <c r="B7517" s="216" t="s">
        <v>46</v>
      </c>
      <c r="C7517" s="29"/>
      <c r="D7517" s="175">
        <v>1500</v>
      </c>
      <c r="F7517" s="175"/>
      <c r="G7517" s="175"/>
      <c r="H7517" s="175"/>
      <c r="I7517" s="34">
        <v>4</v>
      </c>
    </row>
    <row r="7518" spans="1:10">
      <c r="A7518" s="210">
        <v>312</v>
      </c>
      <c r="B7518" s="211" t="s">
        <v>67</v>
      </c>
      <c r="C7518" s="30">
        <f t="shared" ref="C7518" si="6936">SUM(C7519)</f>
        <v>0</v>
      </c>
      <c r="D7518" s="30">
        <v>0</v>
      </c>
      <c r="F7518" s="30">
        <f t="shared" ref="F7518:H7518" si="6937">SUM(F7519)</f>
        <v>0</v>
      </c>
      <c r="G7518" s="30">
        <f t="shared" si="6937"/>
        <v>0</v>
      </c>
      <c r="H7518" s="30">
        <f t="shared" si="6937"/>
        <v>0</v>
      </c>
      <c r="I7518" s="34">
        <v>3</v>
      </c>
    </row>
    <row r="7519" spans="1:10">
      <c r="A7519" s="212">
        <v>3121</v>
      </c>
      <c r="B7519" s="216" t="s">
        <v>67</v>
      </c>
      <c r="C7519" s="29"/>
      <c r="D7519" s="175">
        <v>0</v>
      </c>
      <c r="F7519" s="175"/>
      <c r="G7519" s="175"/>
      <c r="H7519" s="175"/>
      <c r="I7519" s="34">
        <v>4</v>
      </c>
    </row>
    <row r="7520" spans="1:10">
      <c r="A7520" s="210">
        <v>313</v>
      </c>
      <c r="B7520" s="211" t="s">
        <v>48</v>
      </c>
      <c r="C7520" s="30">
        <f t="shared" ref="C7520" si="6938">SUM(C7521:C7521)</f>
        <v>0</v>
      </c>
      <c r="D7520" s="30">
        <v>245</v>
      </c>
      <c r="F7520" s="30">
        <f t="shared" ref="F7520:H7520" si="6939">SUM(F7521:F7521)</f>
        <v>0</v>
      </c>
      <c r="G7520" s="30">
        <f t="shared" si="6939"/>
        <v>0</v>
      </c>
      <c r="H7520" s="30">
        <f t="shared" si="6939"/>
        <v>0</v>
      </c>
      <c r="I7520" s="34">
        <v>3</v>
      </c>
    </row>
    <row r="7521" spans="1:9">
      <c r="A7521" s="212">
        <v>3132</v>
      </c>
      <c r="B7521" s="216" t="s">
        <v>49</v>
      </c>
      <c r="C7521" s="29"/>
      <c r="D7521" s="175">
        <v>245</v>
      </c>
      <c r="F7521" s="175"/>
      <c r="G7521" s="175"/>
      <c r="H7521" s="175"/>
      <c r="I7521" s="34">
        <v>4</v>
      </c>
    </row>
    <row r="7522" spans="1:9">
      <c r="A7522" s="208">
        <v>32</v>
      </c>
      <c r="B7522" s="209" t="s">
        <v>16</v>
      </c>
      <c r="C7522" s="182">
        <f t="shared" ref="C7522" si="6940">SUM(C7523+C7526+C7531+C7540+C7542)</f>
        <v>290850</v>
      </c>
      <c r="D7522" s="32">
        <v>228605</v>
      </c>
      <c r="F7522" s="32">
        <f t="shared" ref="F7522:G7522" si="6941">SUM(F7523+F7526+F7531+F7540+F7542)</f>
        <v>0</v>
      </c>
      <c r="G7522" s="32">
        <f t="shared" si="6941"/>
        <v>0</v>
      </c>
      <c r="H7522" s="32">
        <f t="shared" ref="H7522" si="6942">SUM(H7523+H7526+H7531+H7540+H7542)</f>
        <v>0</v>
      </c>
      <c r="I7522" s="34">
        <v>2</v>
      </c>
    </row>
    <row r="7523" spans="1:9">
      <c r="A7523" s="210">
        <v>321</v>
      </c>
      <c r="B7523" s="211" t="s">
        <v>27</v>
      </c>
      <c r="C7523" s="30">
        <f t="shared" ref="C7523" si="6943">SUM(C7524:C7525)</f>
        <v>0</v>
      </c>
      <c r="D7523" s="30">
        <v>0</v>
      </c>
      <c r="F7523" s="30">
        <f t="shared" ref="F7523:G7523" si="6944">SUM(F7524:F7525)</f>
        <v>0</v>
      </c>
      <c r="G7523" s="30">
        <f t="shared" si="6944"/>
        <v>0</v>
      </c>
      <c r="H7523" s="30">
        <f t="shared" ref="H7523" si="6945">SUM(H7524:H7525)</f>
        <v>0</v>
      </c>
      <c r="I7523" s="34">
        <v>3</v>
      </c>
    </row>
    <row r="7524" spans="1:9">
      <c r="A7524" s="212">
        <v>3211</v>
      </c>
      <c r="B7524" s="216" t="s">
        <v>28</v>
      </c>
      <c r="C7524" s="29"/>
      <c r="D7524" s="175">
        <v>0</v>
      </c>
      <c r="F7524" s="175"/>
      <c r="G7524" s="175"/>
      <c r="H7524" s="175"/>
      <c r="I7524" s="34">
        <v>4</v>
      </c>
    </row>
    <row r="7525" spans="1:9">
      <c r="A7525" s="212">
        <v>3213</v>
      </c>
      <c r="B7525" s="216" t="s">
        <v>54</v>
      </c>
      <c r="C7525" s="29"/>
      <c r="D7525" s="175">
        <v>0</v>
      </c>
      <c r="F7525" s="175"/>
      <c r="G7525" s="175"/>
      <c r="H7525" s="175"/>
      <c r="I7525" s="34">
        <v>4</v>
      </c>
    </row>
    <row r="7526" spans="1:9">
      <c r="A7526" s="210">
        <v>322</v>
      </c>
      <c r="B7526" s="211" t="s">
        <v>42</v>
      </c>
      <c r="C7526" s="30">
        <f t="shared" ref="C7526" si="6946">SUM(C7527:C7530)</f>
        <v>0</v>
      </c>
      <c r="D7526" s="30">
        <v>0</v>
      </c>
      <c r="F7526" s="30">
        <f t="shared" ref="F7526:G7526" si="6947">SUM(F7527:F7530)</f>
        <v>0</v>
      </c>
      <c r="G7526" s="30">
        <f t="shared" si="6947"/>
        <v>0</v>
      </c>
      <c r="H7526" s="30">
        <f t="shared" ref="H7526" si="6948">SUM(H7527:H7530)</f>
        <v>0</v>
      </c>
      <c r="I7526" s="34">
        <v>3</v>
      </c>
    </row>
    <row r="7527" spans="1:9">
      <c r="A7527" s="212">
        <v>3221</v>
      </c>
      <c r="B7527" s="216" t="s">
        <v>43</v>
      </c>
      <c r="C7527" s="29"/>
      <c r="D7527" s="175">
        <v>0</v>
      </c>
      <c r="F7527" s="175"/>
      <c r="G7527" s="175"/>
      <c r="H7527" s="175"/>
      <c r="I7527" s="34">
        <v>4</v>
      </c>
    </row>
    <row r="7528" spans="1:9">
      <c r="A7528" s="212">
        <v>3222</v>
      </c>
      <c r="B7528" s="216" t="s">
        <v>91</v>
      </c>
      <c r="C7528" s="29"/>
      <c r="D7528" s="175">
        <v>0</v>
      </c>
      <c r="F7528" s="175"/>
      <c r="G7528" s="175"/>
      <c r="H7528" s="175"/>
      <c r="I7528" s="34">
        <v>4</v>
      </c>
    </row>
    <row r="7529" spans="1:9">
      <c r="A7529" s="212">
        <v>3223</v>
      </c>
      <c r="B7529" s="216" t="s">
        <v>109</v>
      </c>
      <c r="C7529" s="29"/>
      <c r="D7529" s="175">
        <v>0</v>
      </c>
      <c r="F7529" s="175"/>
      <c r="G7529" s="175"/>
      <c r="H7529" s="175"/>
      <c r="I7529" s="34">
        <v>4</v>
      </c>
    </row>
    <row r="7530" spans="1:9">
      <c r="A7530" s="212">
        <v>3225</v>
      </c>
      <c r="B7530" s="216" t="s">
        <v>92</v>
      </c>
      <c r="C7530" s="29"/>
      <c r="D7530" s="175">
        <v>0</v>
      </c>
      <c r="F7530" s="175"/>
      <c r="G7530" s="175"/>
      <c r="H7530" s="175"/>
      <c r="I7530" s="34">
        <v>4</v>
      </c>
    </row>
    <row r="7531" spans="1:9">
      <c r="A7531" s="210">
        <v>323</v>
      </c>
      <c r="B7531" s="211" t="s">
        <v>17</v>
      </c>
      <c r="C7531" s="30">
        <f t="shared" ref="C7531" si="6949">SUM(C7532:C7539)</f>
        <v>33900</v>
      </c>
      <c r="D7531" s="30">
        <v>33900</v>
      </c>
      <c r="F7531" s="30">
        <f t="shared" ref="F7531:G7531" si="6950">SUM(F7532:F7539)</f>
        <v>0</v>
      </c>
      <c r="G7531" s="30">
        <f t="shared" si="6950"/>
        <v>0</v>
      </c>
      <c r="H7531" s="30">
        <f t="shared" ref="H7531" si="6951">SUM(H7532:H7539)</f>
        <v>0</v>
      </c>
      <c r="I7531" s="34">
        <v>3</v>
      </c>
    </row>
    <row r="7532" spans="1:9">
      <c r="A7532" s="212">
        <v>3231</v>
      </c>
      <c r="B7532" s="216" t="s">
        <v>18</v>
      </c>
      <c r="C7532" s="29"/>
      <c r="D7532" s="175">
        <v>0</v>
      </c>
      <c r="F7532" s="175"/>
      <c r="G7532" s="175"/>
      <c r="H7532" s="175"/>
      <c r="I7532" s="34">
        <v>4</v>
      </c>
    </row>
    <row r="7533" spans="1:9">
      <c r="A7533" s="212">
        <v>3232</v>
      </c>
      <c r="B7533" s="216" t="s">
        <v>105</v>
      </c>
      <c r="C7533" s="29"/>
      <c r="D7533" s="175">
        <v>0</v>
      </c>
      <c r="F7533" s="175"/>
      <c r="G7533" s="175"/>
      <c r="H7533" s="175"/>
      <c r="I7533" s="34">
        <v>4</v>
      </c>
    </row>
    <row r="7534" spans="1:9">
      <c r="A7534" s="212">
        <v>3234</v>
      </c>
      <c r="B7534" s="216" t="s">
        <v>111</v>
      </c>
      <c r="C7534" s="29"/>
      <c r="D7534" s="175">
        <v>0</v>
      </c>
      <c r="F7534" s="175"/>
      <c r="G7534" s="175"/>
      <c r="H7534" s="175"/>
      <c r="I7534" s="34">
        <v>4</v>
      </c>
    </row>
    <row r="7535" spans="1:9">
      <c r="A7535" s="212">
        <v>3235</v>
      </c>
      <c r="B7535" s="216" t="s">
        <v>68</v>
      </c>
      <c r="C7535" s="29"/>
      <c r="D7535" s="175">
        <v>0</v>
      </c>
      <c r="F7535" s="175"/>
      <c r="G7535" s="175"/>
      <c r="H7535" s="175"/>
      <c r="I7535" s="34">
        <v>4</v>
      </c>
    </row>
    <row r="7536" spans="1:9">
      <c r="A7536" s="212">
        <v>3236</v>
      </c>
      <c r="B7536" s="216" t="s">
        <v>56</v>
      </c>
      <c r="C7536" s="29"/>
      <c r="D7536" s="175">
        <v>0</v>
      </c>
      <c r="F7536" s="175"/>
      <c r="G7536" s="175"/>
      <c r="H7536" s="175"/>
      <c r="I7536" s="34">
        <v>4</v>
      </c>
    </row>
    <row r="7537" spans="1:9">
      <c r="A7537" s="212">
        <v>3237</v>
      </c>
      <c r="B7537" s="216" t="s">
        <v>20</v>
      </c>
      <c r="C7537" s="29"/>
      <c r="D7537" s="175">
        <v>0</v>
      </c>
      <c r="F7537" s="175"/>
      <c r="G7537" s="175"/>
      <c r="H7537" s="175"/>
      <c r="I7537" s="34">
        <v>4</v>
      </c>
    </row>
    <row r="7538" spans="1:9">
      <c r="A7538" s="212">
        <v>3238</v>
      </c>
      <c r="B7538" s="216" t="s">
        <v>51</v>
      </c>
      <c r="C7538" s="29"/>
      <c r="D7538" s="175">
        <v>0</v>
      </c>
      <c r="F7538" s="175"/>
      <c r="G7538" s="175"/>
      <c r="H7538" s="175"/>
      <c r="I7538" s="34">
        <v>4</v>
      </c>
    </row>
    <row r="7539" spans="1:9">
      <c r="A7539" s="212">
        <v>3239</v>
      </c>
      <c r="B7539" s="216" t="s">
        <v>21</v>
      </c>
      <c r="C7539" s="474">
        <v>33900</v>
      </c>
      <c r="D7539" s="175">
        <v>33900</v>
      </c>
      <c r="F7539" s="672"/>
      <c r="G7539" s="672"/>
      <c r="H7539" s="672"/>
      <c r="I7539" s="34">
        <v>4</v>
      </c>
    </row>
    <row r="7540" spans="1:9" ht="28.5">
      <c r="A7540" s="210">
        <v>324</v>
      </c>
      <c r="B7540" s="211" t="s">
        <v>22</v>
      </c>
      <c r="C7540" s="30">
        <f t="shared" ref="C7540" si="6952">SUM(C7541)</f>
        <v>0</v>
      </c>
      <c r="D7540" s="30">
        <v>0</v>
      </c>
      <c r="F7540" s="30">
        <f t="shared" ref="F7540:H7540" si="6953">SUM(F7541)</f>
        <v>0</v>
      </c>
      <c r="G7540" s="30">
        <f t="shared" si="6953"/>
        <v>0</v>
      </c>
      <c r="H7540" s="30">
        <f t="shared" si="6953"/>
        <v>0</v>
      </c>
      <c r="I7540" s="34">
        <v>3</v>
      </c>
    </row>
    <row r="7541" spans="1:9" ht="28.5">
      <c r="A7541" s="212">
        <v>3241</v>
      </c>
      <c r="B7541" s="216" t="s">
        <v>22</v>
      </c>
      <c r="C7541" s="29"/>
      <c r="D7541" s="175">
        <v>0</v>
      </c>
      <c r="F7541" s="175"/>
      <c r="G7541" s="175"/>
      <c r="H7541" s="175"/>
      <c r="I7541" s="34">
        <v>4</v>
      </c>
    </row>
    <row r="7542" spans="1:9">
      <c r="A7542" s="210">
        <v>329</v>
      </c>
      <c r="B7542" s="211" t="s">
        <v>23</v>
      </c>
      <c r="C7542" s="30">
        <f t="shared" ref="C7542" si="6954">SUM(C7543:C7548)</f>
        <v>256950</v>
      </c>
      <c r="D7542" s="30">
        <v>194705</v>
      </c>
      <c r="F7542" s="30">
        <f t="shared" ref="F7542:G7542" si="6955">SUM(F7543:F7548)</f>
        <v>0</v>
      </c>
      <c r="G7542" s="30">
        <f t="shared" si="6955"/>
        <v>0</v>
      </c>
      <c r="H7542" s="30">
        <f t="shared" ref="H7542" si="6956">SUM(H7543:H7548)</f>
        <v>0</v>
      </c>
      <c r="I7542" s="34">
        <v>3</v>
      </c>
    </row>
    <row r="7543" spans="1:9">
      <c r="A7543" s="212">
        <v>3292</v>
      </c>
      <c r="B7543" s="216" t="s">
        <v>112</v>
      </c>
      <c r="C7543" s="474">
        <v>173000</v>
      </c>
      <c r="D7543" s="175">
        <v>109105</v>
      </c>
      <c r="F7543" s="672"/>
      <c r="G7543" s="672"/>
      <c r="H7543" s="672"/>
      <c r="I7543" s="34">
        <v>4</v>
      </c>
    </row>
    <row r="7544" spans="1:9">
      <c r="A7544" s="212">
        <v>3293</v>
      </c>
      <c r="B7544" s="216" t="s">
        <v>29</v>
      </c>
      <c r="C7544" s="29"/>
      <c r="D7544" s="175">
        <v>0</v>
      </c>
      <c r="F7544" s="175"/>
      <c r="G7544" s="175"/>
      <c r="H7544" s="175"/>
      <c r="I7544" s="34">
        <v>4</v>
      </c>
    </row>
    <row r="7545" spans="1:9">
      <c r="A7545" s="212">
        <v>3294</v>
      </c>
      <c r="B7545" s="216" t="s">
        <v>55</v>
      </c>
      <c r="C7545" s="474">
        <v>5000</v>
      </c>
      <c r="D7545" s="175">
        <v>6650</v>
      </c>
      <c r="F7545" s="672"/>
      <c r="G7545" s="672"/>
      <c r="H7545" s="672"/>
      <c r="I7545" s="34">
        <v>4</v>
      </c>
    </row>
    <row r="7546" spans="1:9">
      <c r="A7546" s="212">
        <v>3295</v>
      </c>
      <c r="B7546" s="216" t="s">
        <v>113</v>
      </c>
      <c r="C7546" s="474">
        <v>6250</v>
      </c>
      <c r="D7546" s="175">
        <v>6250</v>
      </c>
      <c r="F7546" s="672"/>
      <c r="G7546" s="672"/>
      <c r="H7546" s="672"/>
      <c r="I7546" s="34">
        <v>4</v>
      </c>
    </row>
    <row r="7547" spans="1:9">
      <c r="A7547" s="212">
        <v>3296</v>
      </c>
      <c r="B7547" s="216" t="s">
        <v>120</v>
      </c>
      <c r="C7547" s="29"/>
      <c r="D7547" s="175">
        <v>0</v>
      </c>
      <c r="F7547" s="175"/>
      <c r="G7547" s="175"/>
      <c r="H7547" s="175"/>
      <c r="I7547" s="34">
        <v>4</v>
      </c>
    </row>
    <row r="7548" spans="1:9">
      <c r="A7548" s="212">
        <v>3299</v>
      </c>
      <c r="B7548" s="216" t="s">
        <v>23</v>
      </c>
      <c r="C7548" s="474">
        <v>72700</v>
      </c>
      <c r="D7548" s="175">
        <v>72700</v>
      </c>
      <c r="F7548" s="672"/>
      <c r="G7548" s="672"/>
      <c r="H7548" s="672"/>
      <c r="I7548" s="34">
        <v>4</v>
      </c>
    </row>
    <row r="7549" spans="1:9">
      <c r="A7549" s="208">
        <v>34</v>
      </c>
      <c r="B7549" s="209" t="s">
        <v>114</v>
      </c>
      <c r="C7549" s="182">
        <f t="shared" ref="C7549" si="6957">SUM(C7550)</f>
        <v>15700</v>
      </c>
      <c r="D7549" s="32">
        <v>17800</v>
      </c>
      <c r="F7549" s="32">
        <f t="shared" ref="F7549:H7549" si="6958">SUM(F7550)</f>
        <v>0</v>
      </c>
      <c r="G7549" s="32">
        <f t="shared" si="6958"/>
        <v>0</v>
      </c>
      <c r="H7549" s="32">
        <f t="shared" si="6958"/>
        <v>0</v>
      </c>
      <c r="I7549" s="34">
        <v>2</v>
      </c>
    </row>
    <row r="7550" spans="1:9">
      <c r="A7550" s="210">
        <v>343</v>
      </c>
      <c r="B7550" s="211" t="s">
        <v>115</v>
      </c>
      <c r="C7550" s="30">
        <f t="shared" ref="C7550" si="6959">SUM(C7551:C7553)</f>
        <v>15700</v>
      </c>
      <c r="D7550" s="30">
        <v>17800</v>
      </c>
      <c r="F7550" s="30">
        <f t="shared" ref="F7550:G7550" si="6960">SUM(F7551:F7553)</f>
        <v>0</v>
      </c>
      <c r="G7550" s="30">
        <f t="shared" si="6960"/>
        <v>0</v>
      </c>
      <c r="H7550" s="30">
        <f t="shared" ref="H7550" si="6961">SUM(H7551:H7553)</f>
        <v>0</v>
      </c>
      <c r="I7550" s="34">
        <v>3</v>
      </c>
    </row>
    <row r="7551" spans="1:9">
      <c r="A7551" s="212">
        <v>3431</v>
      </c>
      <c r="B7551" s="216" t="s">
        <v>116</v>
      </c>
      <c r="C7551" s="474">
        <v>15600</v>
      </c>
      <c r="D7551" s="175">
        <v>17700</v>
      </c>
      <c r="F7551" s="672"/>
      <c r="G7551" s="672"/>
      <c r="H7551" s="672"/>
      <c r="I7551" s="34">
        <v>4</v>
      </c>
    </row>
    <row r="7552" spans="1:9" ht="28.5">
      <c r="A7552" s="212">
        <v>3432</v>
      </c>
      <c r="B7552" s="493" t="s">
        <v>135</v>
      </c>
      <c r="C7552" s="474">
        <v>100</v>
      </c>
      <c r="D7552" s="175">
        <v>100</v>
      </c>
      <c r="F7552" s="672"/>
      <c r="G7552" s="672"/>
      <c r="H7552" s="672"/>
      <c r="I7552" s="73">
        <v>4</v>
      </c>
    </row>
    <row r="7553" spans="1:10">
      <c r="A7553" s="212">
        <v>3433</v>
      </c>
      <c r="B7553" s="216" t="s">
        <v>117</v>
      </c>
      <c r="C7553" s="29"/>
      <c r="D7553" s="175">
        <v>0</v>
      </c>
      <c r="F7553" s="175"/>
      <c r="G7553" s="175"/>
      <c r="H7553" s="175"/>
      <c r="I7553" s="34">
        <v>4</v>
      </c>
    </row>
    <row r="7554" spans="1:10" ht="28.5">
      <c r="A7554" s="208">
        <v>37</v>
      </c>
      <c r="B7554" s="497" t="s">
        <v>34</v>
      </c>
      <c r="C7554" s="77">
        <f t="shared" ref="C7554:C7555" si="6962">SUM(C7555)</f>
        <v>38000</v>
      </c>
      <c r="D7554" s="665">
        <v>38000</v>
      </c>
      <c r="F7554" s="665">
        <f t="shared" ref="F7554:H7555" si="6963">SUM(F7555)</f>
        <v>0</v>
      </c>
      <c r="G7554" s="665">
        <f t="shared" si="6963"/>
        <v>0</v>
      </c>
      <c r="H7554" s="665">
        <f t="shared" si="6963"/>
        <v>0</v>
      </c>
      <c r="I7554" s="470">
        <v>2</v>
      </c>
      <c r="J7554" s="194"/>
    </row>
    <row r="7555" spans="1:10" ht="28.5">
      <c r="A7555" s="210">
        <v>372</v>
      </c>
      <c r="B7555" s="492" t="s">
        <v>35</v>
      </c>
      <c r="C7555" s="42">
        <f t="shared" si="6962"/>
        <v>38000</v>
      </c>
      <c r="D7555" s="42">
        <v>38000</v>
      </c>
      <c r="F7555" s="42">
        <f t="shared" si="6963"/>
        <v>0</v>
      </c>
      <c r="G7555" s="42">
        <f t="shared" si="6963"/>
        <v>0</v>
      </c>
      <c r="H7555" s="42">
        <f t="shared" si="6963"/>
        <v>0</v>
      </c>
      <c r="I7555" s="470">
        <v>3</v>
      </c>
      <c r="J7555" s="194"/>
    </row>
    <row r="7556" spans="1:10">
      <c r="A7556" s="212">
        <v>3721</v>
      </c>
      <c r="B7556" s="493" t="s">
        <v>69</v>
      </c>
      <c r="C7556" s="144">
        <v>38000</v>
      </c>
      <c r="D7556" s="175">
        <v>38000</v>
      </c>
      <c r="F7556" s="75"/>
      <c r="G7556" s="75"/>
      <c r="H7556" s="75"/>
      <c r="I7556" s="470">
        <v>4</v>
      </c>
      <c r="J7556" s="194"/>
    </row>
    <row r="7557" spans="1:10">
      <c r="A7557" s="208">
        <v>38</v>
      </c>
      <c r="B7557" s="209" t="s">
        <v>11</v>
      </c>
      <c r="C7557" s="182">
        <f t="shared" ref="C7557:C7558" si="6964">SUM(C7558)</f>
        <v>0</v>
      </c>
      <c r="D7557" s="32">
        <v>0</v>
      </c>
      <c r="F7557" s="32">
        <f t="shared" ref="F7557:H7558" si="6965">SUM(F7558)</f>
        <v>0</v>
      </c>
      <c r="G7557" s="32">
        <f t="shared" si="6965"/>
        <v>0</v>
      </c>
      <c r="H7557" s="32">
        <f t="shared" si="6965"/>
        <v>0</v>
      </c>
      <c r="I7557" s="34">
        <v>2</v>
      </c>
    </row>
    <row r="7558" spans="1:10">
      <c r="A7558" s="210">
        <v>383</v>
      </c>
      <c r="B7558" s="211" t="s">
        <v>121</v>
      </c>
      <c r="C7558" s="30">
        <f t="shared" si="6964"/>
        <v>0</v>
      </c>
      <c r="D7558" s="30">
        <v>0</v>
      </c>
      <c r="F7558" s="30">
        <f t="shared" si="6965"/>
        <v>0</v>
      </c>
      <c r="G7558" s="30">
        <f t="shared" si="6965"/>
        <v>0</v>
      </c>
      <c r="H7558" s="30">
        <f t="shared" si="6965"/>
        <v>0</v>
      </c>
      <c r="I7558" s="34">
        <v>3</v>
      </c>
    </row>
    <row r="7559" spans="1:10">
      <c r="A7559" s="212">
        <v>3834</v>
      </c>
      <c r="B7559" s="216" t="s">
        <v>123</v>
      </c>
      <c r="C7559" s="29"/>
      <c r="D7559" s="175">
        <v>0</v>
      </c>
      <c r="F7559" s="175"/>
      <c r="G7559" s="175"/>
      <c r="H7559" s="175"/>
      <c r="I7559" s="34">
        <v>4</v>
      </c>
    </row>
    <row r="7560" spans="1:10" ht="28.5">
      <c r="A7560" s="208">
        <v>42</v>
      </c>
      <c r="B7560" s="209" t="s">
        <v>30</v>
      </c>
      <c r="C7560" s="182">
        <f t="shared" ref="C7560" si="6966">SUM(C7561+C7563+C7570+C7572)</f>
        <v>0</v>
      </c>
      <c r="D7560" s="32">
        <v>45500</v>
      </c>
      <c r="F7560" s="32">
        <f t="shared" ref="F7560:G7560" si="6967">SUM(F7561+F7563+F7570+F7572)</f>
        <v>0</v>
      </c>
      <c r="G7560" s="32">
        <f t="shared" si="6967"/>
        <v>0</v>
      </c>
      <c r="H7560" s="32">
        <f t="shared" ref="H7560" si="6968">SUM(H7561+H7563+H7570+H7572)</f>
        <v>0</v>
      </c>
      <c r="I7560" s="34">
        <v>2</v>
      </c>
    </row>
    <row r="7561" spans="1:10">
      <c r="A7561" s="210">
        <v>421</v>
      </c>
      <c r="B7561" s="211" t="s">
        <v>96</v>
      </c>
      <c r="C7561" s="30">
        <f t="shared" ref="C7561" si="6969">SUM(C7562)</f>
        <v>0</v>
      </c>
      <c r="D7561" s="30">
        <v>0</v>
      </c>
      <c r="F7561" s="30">
        <f t="shared" ref="F7561:H7561" si="6970">SUM(F7562)</f>
        <v>0</v>
      </c>
      <c r="G7561" s="30">
        <f t="shared" si="6970"/>
        <v>0</v>
      </c>
      <c r="H7561" s="30">
        <f t="shared" si="6970"/>
        <v>0</v>
      </c>
      <c r="I7561" s="34">
        <v>3</v>
      </c>
    </row>
    <row r="7562" spans="1:10">
      <c r="A7562" s="212">
        <v>4212</v>
      </c>
      <c r="B7562" s="216" t="s">
        <v>97</v>
      </c>
      <c r="C7562" s="29"/>
      <c r="D7562" s="175">
        <v>0</v>
      </c>
      <c r="F7562" s="175"/>
      <c r="G7562" s="175"/>
      <c r="H7562" s="175"/>
      <c r="I7562" s="34">
        <v>4</v>
      </c>
    </row>
    <row r="7563" spans="1:10">
      <c r="A7563" s="210">
        <v>422</v>
      </c>
      <c r="B7563" s="211" t="s">
        <v>57</v>
      </c>
      <c r="C7563" s="30">
        <f t="shared" ref="C7563" si="6971">SUM(C7564:C7569)</f>
        <v>0</v>
      </c>
      <c r="D7563" s="30">
        <v>45500</v>
      </c>
      <c r="F7563" s="30">
        <f t="shared" ref="F7563:G7563" si="6972">SUM(F7564:F7569)</f>
        <v>0</v>
      </c>
      <c r="G7563" s="30">
        <f t="shared" si="6972"/>
        <v>0</v>
      </c>
      <c r="H7563" s="30">
        <f t="shared" ref="H7563" si="6973">SUM(H7564:H7569)</f>
        <v>0</v>
      </c>
      <c r="I7563" s="34">
        <v>3</v>
      </c>
    </row>
    <row r="7564" spans="1:10">
      <c r="A7564" s="212">
        <v>4221</v>
      </c>
      <c r="B7564" s="216" t="s">
        <v>65</v>
      </c>
      <c r="C7564" s="29"/>
      <c r="D7564" s="175">
        <v>13500</v>
      </c>
      <c r="F7564" s="175"/>
      <c r="G7564" s="175"/>
      <c r="H7564" s="175"/>
      <c r="I7564" s="34">
        <v>4</v>
      </c>
    </row>
    <row r="7565" spans="1:10">
      <c r="A7565" s="212">
        <v>4222</v>
      </c>
      <c r="B7565" s="216" t="s">
        <v>73</v>
      </c>
      <c r="C7565" s="29"/>
      <c r="D7565" s="175">
        <v>0</v>
      </c>
      <c r="F7565" s="175"/>
      <c r="G7565" s="175"/>
      <c r="H7565" s="175"/>
      <c r="I7565" s="34">
        <v>4</v>
      </c>
    </row>
    <row r="7566" spans="1:10">
      <c r="A7566" s="212">
        <v>4223</v>
      </c>
      <c r="B7566" s="216" t="s">
        <v>86</v>
      </c>
      <c r="C7566" s="29"/>
      <c r="D7566" s="175">
        <v>3000</v>
      </c>
      <c r="F7566" s="175"/>
      <c r="G7566" s="175"/>
      <c r="H7566" s="175"/>
      <c r="I7566" s="34">
        <v>4</v>
      </c>
    </row>
    <row r="7567" spans="1:10">
      <c r="A7567" s="212">
        <v>4224</v>
      </c>
      <c r="B7567" s="216" t="s">
        <v>58</v>
      </c>
      <c r="C7567" s="29"/>
      <c r="D7567" s="175">
        <v>15500</v>
      </c>
      <c r="F7567" s="175"/>
      <c r="G7567" s="175"/>
      <c r="H7567" s="175"/>
      <c r="I7567" s="34">
        <v>4</v>
      </c>
    </row>
    <row r="7568" spans="1:10">
      <c r="A7568" s="212">
        <v>4225</v>
      </c>
      <c r="B7568" s="216" t="s">
        <v>87</v>
      </c>
      <c r="C7568" s="29"/>
      <c r="D7568" s="175">
        <v>8500</v>
      </c>
      <c r="F7568" s="175"/>
      <c r="G7568" s="175"/>
      <c r="H7568" s="175"/>
      <c r="I7568" s="34">
        <v>4</v>
      </c>
    </row>
    <row r="7569" spans="1:9">
      <c r="A7569" s="212">
        <v>4227</v>
      </c>
      <c r="B7569" s="216" t="s">
        <v>88</v>
      </c>
      <c r="C7569" s="29"/>
      <c r="D7569" s="175">
        <v>5000</v>
      </c>
      <c r="F7569" s="175"/>
      <c r="G7569" s="175"/>
      <c r="H7569" s="175"/>
      <c r="I7569" s="34">
        <v>4</v>
      </c>
    </row>
    <row r="7570" spans="1:9" ht="28.5">
      <c r="A7570" s="210">
        <v>424</v>
      </c>
      <c r="B7570" s="211" t="s">
        <v>138</v>
      </c>
      <c r="C7570" s="30">
        <f t="shared" ref="C7570" si="6974">SUM(C7571)</f>
        <v>0</v>
      </c>
      <c r="D7570" s="30">
        <v>0</v>
      </c>
      <c r="F7570" s="30">
        <f t="shared" ref="F7570:H7570" si="6975">SUM(F7571)</f>
        <v>0</v>
      </c>
      <c r="G7570" s="30">
        <f t="shared" si="6975"/>
        <v>0</v>
      </c>
      <c r="H7570" s="30">
        <f t="shared" si="6975"/>
        <v>0</v>
      </c>
      <c r="I7570" s="34">
        <v>3</v>
      </c>
    </row>
    <row r="7571" spans="1:9">
      <c r="A7571" s="212">
        <v>4241</v>
      </c>
      <c r="B7571" s="216" t="s">
        <v>139</v>
      </c>
      <c r="C7571" s="29"/>
      <c r="D7571" s="175">
        <v>0</v>
      </c>
      <c r="F7571" s="175"/>
      <c r="G7571" s="175"/>
      <c r="H7571" s="175"/>
      <c r="I7571" s="34">
        <v>4</v>
      </c>
    </row>
    <row r="7572" spans="1:9">
      <c r="A7572" s="210">
        <v>426</v>
      </c>
      <c r="B7572" s="211" t="s">
        <v>31</v>
      </c>
      <c r="C7572" s="30">
        <f t="shared" ref="C7572" si="6976">SUM(C7573)</f>
        <v>0</v>
      </c>
      <c r="D7572" s="30">
        <v>0</v>
      </c>
      <c r="F7572" s="30">
        <f t="shared" ref="F7572:H7572" si="6977">SUM(F7573)</f>
        <v>0</v>
      </c>
      <c r="G7572" s="30">
        <f t="shared" si="6977"/>
        <v>0</v>
      </c>
      <c r="H7572" s="30">
        <f t="shared" si="6977"/>
        <v>0</v>
      </c>
      <c r="I7572" s="34">
        <v>3</v>
      </c>
    </row>
    <row r="7573" spans="1:9">
      <c r="A7573" s="212">
        <v>4262</v>
      </c>
      <c r="B7573" s="216" t="s">
        <v>32</v>
      </c>
      <c r="C7573" s="29"/>
      <c r="D7573" s="175">
        <v>0</v>
      </c>
      <c r="F7573" s="175"/>
      <c r="G7573" s="175"/>
      <c r="H7573" s="175"/>
      <c r="I7573" s="34">
        <v>4</v>
      </c>
    </row>
    <row r="7574" spans="1:9">
      <c r="A7574" s="206">
        <v>43</v>
      </c>
      <c r="B7574" s="207" t="s">
        <v>40</v>
      </c>
      <c r="C7574" s="31">
        <f>SUM(C7575+C7585+C7617+C7622)</f>
        <v>39359445</v>
      </c>
      <c r="D7574" s="31">
        <v>44587720</v>
      </c>
      <c r="F7574" s="31">
        <f>SUM(F7575+F7585+F7617+F7622)</f>
        <v>0</v>
      </c>
      <c r="G7574" s="31">
        <f>SUM(G7575+G7585+G7617+G7622)</f>
        <v>0</v>
      </c>
      <c r="H7574" s="31">
        <f>SUM(H7575+H7585+H7617+H7622)</f>
        <v>0</v>
      </c>
      <c r="I7574" s="34" t="s">
        <v>41</v>
      </c>
    </row>
    <row r="7575" spans="1:9">
      <c r="A7575" s="208">
        <v>31</v>
      </c>
      <c r="B7575" s="209" t="s">
        <v>44</v>
      </c>
      <c r="C7575" s="182">
        <f t="shared" ref="C7575" si="6978">SUM(C7576+C7580+C7582)</f>
        <v>27703172</v>
      </c>
      <c r="D7575" s="32">
        <v>31699955</v>
      </c>
      <c r="F7575" s="32">
        <f t="shared" ref="F7575:G7575" si="6979">SUM(F7576+F7580+F7582)</f>
        <v>0</v>
      </c>
      <c r="G7575" s="32">
        <f t="shared" si="6979"/>
        <v>0</v>
      </c>
      <c r="H7575" s="32">
        <f t="shared" ref="H7575" si="6980">SUM(H7576+H7580+H7582)</f>
        <v>0</v>
      </c>
      <c r="I7575" s="34">
        <v>2</v>
      </c>
    </row>
    <row r="7576" spans="1:9">
      <c r="A7576" s="210">
        <v>311</v>
      </c>
      <c r="B7576" s="211" t="s">
        <v>45</v>
      </c>
      <c r="C7576" s="30">
        <f t="shared" ref="C7576" si="6981">SUM(C7577:C7579)</f>
        <v>23685543</v>
      </c>
      <c r="D7576" s="30">
        <v>27173500</v>
      </c>
      <c r="F7576" s="30">
        <f t="shared" ref="F7576:G7576" si="6982">SUM(F7577:F7579)</f>
        <v>0</v>
      </c>
      <c r="G7576" s="30">
        <f t="shared" si="6982"/>
        <v>0</v>
      </c>
      <c r="H7576" s="30">
        <f t="shared" ref="H7576" si="6983">SUM(H7577:H7579)</f>
        <v>0</v>
      </c>
      <c r="I7576" s="34">
        <v>3</v>
      </c>
    </row>
    <row r="7577" spans="1:9">
      <c r="A7577" s="212">
        <v>3111</v>
      </c>
      <c r="B7577" s="216" t="s">
        <v>46</v>
      </c>
      <c r="C7577" s="474">
        <v>18925543</v>
      </c>
      <c r="D7577" s="175">
        <v>22863500</v>
      </c>
      <c r="F7577" s="672"/>
      <c r="G7577" s="672"/>
      <c r="H7577" s="672"/>
      <c r="I7577" s="34">
        <v>4</v>
      </c>
    </row>
    <row r="7578" spans="1:9">
      <c r="A7578" s="212">
        <v>3113</v>
      </c>
      <c r="B7578" s="216" t="s">
        <v>66</v>
      </c>
      <c r="C7578" s="474">
        <v>2460000</v>
      </c>
      <c r="D7578" s="175">
        <v>3510000</v>
      </c>
      <c r="F7578" s="672"/>
      <c r="G7578" s="672"/>
      <c r="H7578" s="672"/>
      <c r="I7578" s="34">
        <v>4</v>
      </c>
    </row>
    <row r="7579" spans="1:9">
      <c r="A7579" s="212">
        <v>3114</v>
      </c>
      <c r="B7579" s="216" t="s">
        <v>47</v>
      </c>
      <c r="C7579" s="474">
        <v>2300000</v>
      </c>
      <c r="D7579" s="175">
        <v>800000</v>
      </c>
      <c r="F7579" s="672"/>
      <c r="G7579" s="672"/>
      <c r="H7579" s="672"/>
      <c r="I7579" s="34">
        <v>4</v>
      </c>
    </row>
    <row r="7580" spans="1:9">
      <c r="A7580" s="210">
        <v>312</v>
      </c>
      <c r="B7580" s="211" t="s">
        <v>67</v>
      </c>
      <c r="C7580" s="30">
        <f t="shared" ref="C7580" si="6984">SUM(C7581)</f>
        <v>900000</v>
      </c>
      <c r="D7580" s="30">
        <v>1003300</v>
      </c>
      <c r="F7580" s="30">
        <f t="shared" ref="F7580:H7580" si="6985">SUM(F7581)</f>
        <v>0</v>
      </c>
      <c r="G7580" s="30">
        <f t="shared" si="6985"/>
        <v>0</v>
      </c>
      <c r="H7580" s="30">
        <f t="shared" si="6985"/>
        <v>0</v>
      </c>
      <c r="I7580" s="34">
        <v>3</v>
      </c>
    </row>
    <row r="7581" spans="1:9">
      <c r="A7581" s="212">
        <v>3121</v>
      </c>
      <c r="B7581" s="216" t="s">
        <v>67</v>
      </c>
      <c r="C7581" s="474">
        <v>900000</v>
      </c>
      <c r="D7581" s="175">
        <v>1003300</v>
      </c>
      <c r="F7581" s="672"/>
      <c r="G7581" s="672"/>
      <c r="H7581" s="672"/>
      <c r="I7581" s="34">
        <v>4</v>
      </c>
    </row>
    <row r="7582" spans="1:9">
      <c r="A7582" s="210">
        <v>313</v>
      </c>
      <c r="B7582" s="211" t="s">
        <v>48</v>
      </c>
      <c r="C7582" s="30">
        <f t="shared" ref="C7582" si="6986">SUM(C7583:C7584)</f>
        <v>3117629</v>
      </c>
      <c r="D7582" s="30">
        <v>3523155</v>
      </c>
      <c r="F7582" s="30">
        <f t="shared" ref="F7582:G7582" si="6987">SUM(F7583:F7584)</f>
        <v>0</v>
      </c>
      <c r="G7582" s="30">
        <f t="shared" si="6987"/>
        <v>0</v>
      </c>
      <c r="H7582" s="30">
        <f t="shared" ref="H7582" si="6988">SUM(H7583:H7584)</f>
        <v>0</v>
      </c>
      <c r="I7582" s="34">
        <v>3</v>
      </c>
    </row>
    <row r="7583" spans="1:9">
      <c r="A7583" s="212">
        <v>3132</v>
      </c>
      <c r="B7583" s="216" t="s">
        <v>49</v>
      </c>
      <c r="C7583" s="474">
        <v>3115879</v>
      </c>
      <c r="D7583" s="175">
        <v>3521405</v>
      </c>
      <c r="F7583" s="672"/>
      <c r="G7583" s="672"/>
      <c r="H7583" s="672"/>
      <c r="I7583" s="34">
        <v>4</v>
      </c>
    </row>
    <row r="7584" spans="1:9" ht="28.5">
      <c r="A7584" s="212">
        <v>3133</v>
      </c>
      <c r="B7584" s="216" t="s">
        <v>119</v>
      </c>
      <c r="C7584" s="474">
        <v>1750</v>
      </c>
      <c r="D7584" s="175">
        <v>1750</v>
      </c>
      <c r="F7584" s="672"/>
      <c r="G7584" s="672"/>
      <c r="H7584" s="672"/>
      <c r="I7584" s="34">
        <v>4</v>
      </c>
    </row>
    <row r="7585" spans="1:10">
      <c r="A7585" s="208">
        <v>32</v>
      </c>
      <c r="B7585" s="209" t="s">
        <v>16</v>
      </c>
      <c r="C7585" s="182">
        <f>SUM(C7586+C7591+C7598+C7607+C7609)</f>
        <v>11548968</v>
      </c>
      <c r="D7585" s="32">
        <v>12690460</v>
      </c>
      <c r="F7585" s="32">
        <f>SUM(F7586+F7591+F7598+F7607+F7609)</f>
        <v>0</v>
      </c>
      <c r="G7585" s="32">
        <f>SUM(G7586+G7591+G7598+G7607+G7609)</f>
        <v>0</v>
      </c>
      <c r="H7585" s="32">
        <f>SUM(H7586+H7591+H7598+H7607+H7609)</f>
        <v>0</v>
      </c>
      <c r="I7585" s="34">
        <v>2</v>
      </c>
    </row>
    <row r="7586" spans="1:10">
      <c r="A7586" s="210">
        <v>321</v>
      </c>
      <c r="B7586" s="211" t="s">
        <v>27</v>
      </c>
      <c r="C7586" s="30">
        <f t="shared" ref="C7586" si="6989">SUM(C7587:C7590)</f>
        <v>558000</v>
      </c>
      <c r="D7586" s="30">
        <v>470000</v>
      </c>
      <c r="F7586" s="30">
        <f t="shared" ref="F7586:G7586" si="6990">SUM(F7587:F7590)</f>
        <v>0</v>
      </c>
      <c r="G7586" s="30">
        <f t="shared" si="6990"/>
        <v>0</v>
      </c>
      <c r="H7586" s="30">
        <f t="shared" ref="H7586" si="6991">SUM(H7587:H7590)</f>
        <v>0</v>
      </c>
      <c r="I7586" s="34">
        <v>3</v>
      </c>
    </row>
    <row r="7587" spans="1:10">
      <c r="A7587" s="212">
        <v>3211</v>
      </c>
      <c r="B7587" s="216" t="s">
        <v>28</v>
      </c>
      <c r="C7587" s="474">
        <v>3900</v>
      </c>
      <c r="D7587" s="175">
        <v>5900</v>
      </c>
      <c r="F7587" s="672"/>
      <c r="G7587" s="672"/>
      <c r="H7587" s="672"/>
      <c r="I7587" s="34">
        <v>4</v>
      </c>
    </row>
    <row r="7588" spans="1:10" ht="28.5">
      <c r="A7588" s="212">
        <v>3212</v>
      </c>
      <c r="B7588" s="216" t="s">
        <v>50</v>
      </c>
      <c r="C7588" s="474">
        <v>540000</v>
      </c>
      <c r="D7588" s="175">
        <v>440000</v>
      </c>
      <c r="F7588" s="672"/>
      <c r="G7588" s="672"/>
      <c r="H7588" s="672"/>
      <c r="I7588" s="34">
        <v>4</v>
      </c>
    </row>
    <row r="7589" spans="1:10">
      <c r="A7589" s="212">
        <v>3213</v>
      </c>
      <c r="B7589" s="216" t="s">
        <v>54</v>
      </c>
      <c r="C7589" s="474">
        <v>14000</v>
      </c>
      <c r="D7589" s="175">
        <v>24000</v>
      </c>
      <c r="F7589" s="672"/>
      <c r="G7589" s="672"/>
      <c r="H7589" s="672"/>
      <c r="I7589" s="34">
        <v>4</v>
      </c>
    </row>
    <row r="7590" spans="1:10">
      <c r="A7590" s="212">
        <v>3214</v>
      </c>
      <c r="B7590" s="216" t="s">
        <v>108</v>
      </c>
      <c r="C7590" s="474">
        <v>100</v>
      </c>
      <c r="D7590" s="175">
        <v>100</v>
      </c>
      <c r="F7590" s="672"/>
      <c r="G7590" s="672"/>
      <c r="H7590" s="672"/>
      <c r="I7590" s="34">
        <v>4</v>
      </c>
    </row>
    <row r="7591" spans="1:10">
      <c r="A7591" s="210">
        <v>322</v>
      </c>
      <c r="B7591" s="211" t="s">
        <v>42</v>
      </c>
      <c r="C7591" s="30">
        <f>SUM(C7592:C7597)</f>
        <v>9348726</v>
      </c>
      <c r="D7591" s="30">
        <v>10042565</v>
      </c>
      <c r="F7591" s="30">
        <f>SUM(F7592:F7597)</f>
        <v>0</v>
      </c>
      <c r="G7591" s="30">
        <f>SUM(G7592:G7597)</f>
        <v>0</v>
      </c>
      <c r="H7591" s="30">
        <f>SUM(H7592:H7597)</f>
        <v>0</v>
      </c>
      <c r="I7591" s="34">
        <v>3</v>
      </c>
    </row>
    <row r="7592" spans="1:10">
      <c r="A7592" s="212">
        <v>3221</v>
      </c>
      <c r="B7592" s="493" t="s">
        <v>43</v>
      </c>
      <c r="C7592" s="144">
        <v>175050</v>
      </c>
      <c r="D7592" s="175">
        <v>167000</v>
      </c>
      <c r="F7592" s="75"/>
      <c r="G7592" s="75"/>
      <c r="H7592" s="75"/>
      <c r="I7592" s="471">
        <v>4</v>
      </c>
      <c r="J7592" s="194"/>
    </row>
    <row r="7593" spans="1:10">
      <c r="A7593" s="212">
        <v>3222</v>
      </c>
      <c r="B7593" s="493" t="s">
        <v>91</v>
      </c>
      <c r="C7593" s="144">
        <v>7927576</v>
      </c>
      <c r="D7593" s="175">
        <v>8767465</v>
      </c>
      <c r="F7593" s="75"/>
      <c r="G7593" s="75"/>
      <c r="H7593" s="75"/>
      <c r="I7593" s="471">
        <v>4</v>
      </c>
      <c r="J7593" s="194"/>
    </row>
    <row r="7594" spans="1:10">
      <c r="A7594" s="212">
        <v>3223</v>
      </c>
      <c r="B7594" s="493" t="s">
        <v>109</v>
      </c>
      <c r="C7594" s="144">
        <v>1040000</v>
      </c>
      <c r="D7594" s="175">
        <v>920000</v>
      </c>
      <c r="F7594" s="75"/>
      <c r="G7594" s="75"/>
      <c r="H7594" s="75"/>
      <c r="I7594" s="471">
        <v>4</v>
      </c>
      <c r="J7594" s="194"/>
    </row>
    <row r="7595" spans="1:10" ht="28.5">
      <c r="A7595" s="212">
        <v>3224</v>
      </c>
      <c r="B7595" s="493" t="s">
        <v>110</v>
      </c>
      <c r="C7595" s="144">
        <v>65100</v>
      </c>
      <c r="D7595" s="175">
        <v>65100</v>
      </c>
      <c r="F7595" s="75"/>
      <c r="G7595" s="75"/>
      <c r="H7595" s="75"/>
      <c r="I7595" s="73">
        <v>4</v>
      </c>
      <c r="J7595" s="194"/>
    </row>
    <row r="7596" spans="1:10">
      <c r="A7596" s="212">
        <v>3225</v>
      </c>
      <c r="B7596" s="493" t="s">
        <v>92</v>
      </c>
      <c r="C7596" s="144">
        <v>76000</v>
      </c>
      <c r="D7596" s="175">
        <v>121000</v>
      </c>
      <c r="F7596" s="75"/>
      <c r="G7596" s="75"/>
      <c r="H7596" s="75"/>
      <c r="I7596" s="471">
        <v>4</v>
      </c>
      <c r="J7596" s="194"/>
    </row>
    <row r="7597" spans="1:10">
      <c r="A7597" s="212">
        <v>3227</v>
      </c>
      <c r="B7597" s="493" t="s">
        <v>93</v>
      </c>
      <c r="C7597" s="144">
        <v>65000</v>
      </c>
      <c r="D7597" s="175">
        <v>2000</v>
      </c>
      <c r="F7597" s="75"/>
      <c r="G7597" s="75"/>
      <c r="H7597" s="75"/>
      <c r="I7597" s="73">
        <v>4</v>
      </c>
      <c r="J7597" s="194"/>
    </row>
    <row r="7598" spans="1:10">
      <c r="A7598" s="210">
        <v>323</v>
      </c>
      <c r="B7598" s="211" t="s">
        <v>17</v>
      </c>
      <c r="C7598" s="30">
        <f>SUM(C7599:C7606)</f>
        <v>1516042</v>
      </c>
      <c r="D7598" s="30">
        <v>1815100</v>
      </c>
      <c r="F7598" s="30">
        <f>SUM(F7599:F7606)</f>
        <v>0</v>
      </c>
      <c r="G7598" s="30">
        <f>SUM(G7599:G7606)</f>
        <v>0</v>
      </c>
      <c r="H7598" s="30">
        <f>SUM(H7599:H7606)</f>
        <v>0</v>
      </c>
      <c r="I7598" s="34">
        <v>3</v>
      </c>
    </row>
    <row r="7599" spans="1:10">
      <c r="A7599" s="212">
        <v>3231</v>
      </c>
      <c r="B7599" s="493" t="s">
        <v>18</v>
      </c>
      <c r="C7599" s="144">
        <v>43500</v>
      </c>
      <c r="D7599" s="175">
        <v>46000</v>
      </c>
      <c r="F7599" s="75"/>
      <c r="G7599" s="75"/>
      <c r="H7599" s="75"/>
      <c r="I7599" s="471">
        <v>4</v>
      </c>
      <c r="J7599" s="194"/>
    </row>
    <row r="7600" spans="1:10">
      <c r="A7600" s="212">
        <v>3232</v>
      </c>
      <c r="B7600" s="493" t="s">
        <v>105</v>
      </c>
      <c r="C7600" s="144">
        <v>75792</v>
      </c>
      <c r="D7600" s="175">
        <v>197600</v>
      </c>
      <c r="F7600" s="75"/>
      <c r="G7600" s="75"/>
      <c r="H7600" s="75"/>
      <c r="I7600" s="471">
        <v>4</v>
      </c>
      <c r="J7600" s="194"/>
    </row>
    <row r="7601" spans="1:10">
      <c r="A7601" s="212">
        <v>3234</v>
      </c>
      <c r="B7601" s="493" t="s">
        <v>111</v>
      </c>
      <c r="C7601" s="144">
        <v>429500</v>
      </c>
      <c r="D7601" s="175">
        <v>486500</v>
      </c>
      <c r="F7601" s="75"/>
      <c r="G7601" s="75"/>
      <c r="H7601" s="75"/>
      <c r="I7601" s="471">
        <v>4</v>
      </c>
      <c r="J7601" s="194"/>
    </row>
    <row r="7602" spans="1:10">
      <c r="A7602" s="212">
        <v>3235</v>
      </c>
      <c r="B7602" s="493" t="s">
        <v>68</v>
      </c>
      <c r="C7602" s="144">
        <v>1800</v>
      </c>
      <c r="D7602" s="175">
        <v>10200</v>
      </c>
      <c r="F7602" s="75"/>
      <c r="G7602" s="75"/>
      <c r="H7602" s="75"/>
      <c r="I7602" s="471">
        <v>4</v>
      </c>
      <c r="J7602" s="194"/>
    </row>
    <row r="7603" spans="1:10">
      <c r="A7603" s="212">
        <v>3236</v>
      </c>
      <c r="B7603" s="493" t="s">
        <v>56</v>
      </c>
      <c r="C7603" s="144">
        <v>494000</v>
      </c>
      <c r="D7603" s="175">
        <v>602150</v>
      </c>
      <c r="F7603" s="75"/>
      <c r="G7603" s="75"/>
      <c r="H7603" s="75"/>
      <c r="I7603" s="471">
        <v>4</v>
      </c>
      <c r="J7603" s="194"/>
    </row>
    <row r="7604" spans="1:10">
      <c r="A7604" s="212">
        <v>3237</v>
      </c>
      <c r="B7604" s="493" t="s">
        <v>20</v>
      </c>
      <c r="C7604" s="144">
        <v>180400</v>
      </c>
      <c r="D7604" s="175">
        <v>181600</v>
      </c>
      <c r="F7604" s="75"/>
      <c r="G7604" s="75"/>
      <c r="H7604" s="75"/>
      <c r="I7604" s="471">
        <v>4</v>
      </c>
      <c r="J7604" s="194"/>
    </row>
    <row r="7605" spans="1:10">
      <c r="A7605" s="212">
        <v>3238</v>
      </c>
      <c r="B7605" s="493" t="s">
        <v>51</v>
      </c>
      <c r="C7605" s="144">
        <v>266200</v>
      </c>
      <c r="D7605" s="175">
        <v>266200</v>
      </c>
      <c r="F7605" s="75"/>
      <c r="G7605" s="75"/>
      <c r="H7605" s="75"/>
      <c r="I7605" s="471">
        <v>4</v>
      </c>
      <c r="J7605" s="194"/>
    </row>
    <row r="7606" spans="1:10">
      <c r="A7606" s="212">
        <v>3239</v>
      </c>
      <c r="B7606" s="493" t="s">
        <v>21</v>
      </c>
      <c r="C7606" s="144">
        <v>24850</v>
      </c>
      <c r="D7606" s="175">
        <v>24850</v>
      </c>
      <c r="F7606" s="75"/>
      <c r="G7606" s="75"/>
      <c r="H7606" s="75"/>
      <c r="I7606" s="471">
        <v>4</v>
      </c>
      <c r="J7606" s="194"/>
    </row>
    <row r="7607" spans="1:10" ht="28.5">
      <c r="A7607" s="210">
        <v>324</v>
      </c>
      <c r="B7607" s="211" t="s">
        <v>22</v>
      </c>
      <c r="C7607" s="30">
        <f t="shared" ref="C7607" si="6992">SUM(C7608)</f>
        <v>11000</v>
      </c>
      <c r="D7607" s="30">
        <v>11000</v>
      </c>
      <c r="F7607" s="30">
        <f t="shared" ref="F7607:H7607" si="6993">SUM(F7608)</f>
        <v>0</v>
      </c>
      <c r="G7607" s="30">
        <f t="shared" si="6993"/>
        <v>0</v>
      </c>
      <c r="H7607" s="30">
        <f t="shared" si="6993"/>
        <v>0</v>
      </c>
      <c r="I7607" s="34">
        <v>3</v>
      </c>
    </row>
    <row r="7608" spans="1:10" ht="28.5">
      <c r="A7608" s="212">
        <v>3241</v>
      </c>
      <c r="B7608" s="216" t="s">
        <v>22</v>
      </c>
      <c r="C7608" s="474">
        <v>11000</v>
      </c>
      <c r="D7608" s="175">
        <v>11000</v>
      </c>
      <c r="F7608" s="672"/>
      <c r="G7608" s="672"/>
      <c r="H7608" s="672"/>
      <c r="I7608" s="34">
        <v>4</v>
      </c>
    </row>
    <row r="7609" spans="1:10">
      <c r="A7609" s="210">
        <v>329</v>
      </c>
      <c r="B7609" s="211" t="s">
        <v>23</v>
      </c>
      <c r="C7609" s="30">
        <f t="shared" ref="C7609" si="6994">SUM(C7610:C7616)</f>
        <v>115200</v>
      </c>
      <c r="D7609" s="30">
        <v>351795</v>
      </c>
      <c r="F7609" s="30">
        <f t="shared" ref="F7609:G7609" si="6995">SUM(F7610:F7616)</f>
        <v>0</v>
      </c>
      <c r="G7609" s="30">
        <f t="shared" si="6995"/>
        <v>0</v>
      </c>
      <c r="H7609" s="30">
        <f t="shared" ref="H7609" si="6996">SUM(H7610:H7616)</f>
        <v>0</v>
      </c>
      <c r="I7609" s="34">
        <v>3</v>
      </c>
    </row>
    <row r="7610" spans="1:10" ht="28.5">
      <c r="A7610" s="212">
        <v>3291</v>
      </c>
      <c r="B7610" s="216" t="s">
        <v>24</v>
      </c>
      <c r="C7610" s="474">
        <v>13000</v>
      </c>
      <c r="D7610" s="175">
        <v>13000</v>
      </c>
      <c r="F7610" s="672"/>
      <c r="G7610" s="672"/>
      <c r="H7610" s="672"/>
      <c r="I7610" s="34">
        <v>4</v>
      </c>
    </row>
    <row r="7611" spans="1:10">
      <c r="A7611" s="212">
        <v>3292</v>
      </c>
      <c r="B7611" s="216" t="s">
        <v>112</v>
      </c>
      <c r="C7611" s="29"/>
      <c r="D7611" s="175">
        <v>172395</v>
      </c>
      <c r="F7611" s="175"/>
      <c r="G7611" s="175"/>
      <c r="H7611" s="175"/>
      <c r="I7611" s="34">
        <v>4</v>
      </c>
    </row>
    <row r="7612" spans="1:10">
      <c r="A7612" s="212">
        <v>3293</v>
      </c>
      <c r="B7612" s="216" t="s">
        <v>29</v>
      </c>
      <c r="C7612" s="474">
        <v>200</v>
      </c>
      <c r="D7612" s="175">
        <v>200</v>
      </c>
      <c r="F7612" s="672"/>
      <c r="G7612" s="672"/>
      <c r="H7612" s="672"/>
      <c r="I7612" s="34">
        <v>4</v>
      </c>
    </row>
    <row r="7613" spans="1:10">
      <c r="A7613" s="212">
        <v>3294</v>
      </c>
      <c r="B7613" s="216" t="s">
        <v>55</v>
      </c>
      <c r="C7613" s="29"/>
      <c r="D7613" s="175">
        <v>0</v>
      </c>
      <c r="F7613" s="175"/>
      <c r="G7613" s="175"/>
      <c r="H7613" s="175"/>
      <c r="I7613" s="34">
        <v>4</v>
      </c>
    </row>
    <row r="7614" spans="1:10">
      <c r="A7614" s="212">
        <v>3295</v>
      </c>
      <c r="B7614" s="216" t="s">
        <v>113</v>
      </c>
      <c r="C7614" s="474">
        <v>30000</v>
      </c>
      <c r="D7614" s="175">
        <v>19200</v>
      </c>
      <c r="F7614" s="672"/>
      <c r="G7614" s="672"/>
      <c r="H7614" s="672"/>
      <c r="I7614" s="34">
        <v>4</v>
      </c>
    </row>
    <row r="7615" spans="1:10">
      <c r="A7615" s="212">
        <v>3296</v>
      </c>
      <c r="B7615" s="216" t="s">
        <v>120</v>
      </c>
      <c r="C7615" s="474">
        <v>72000</v>
      </c>
      <c r="D7615" s="175">
        <v>87000</v>
      </c>
      <c r="F7615" s="672"/>
      <c r="G7615" s="672"/>
      <c r="H7615" s="672"/>
      <c r="I7615" s="34">
        <v>4</v>
      </c>
    </row>
    <row r="7616" spans="1:10">
      <c r="A7616" s="212">
        <v>3299</v>
      </c>
      <c r="B7616" s="216" t="s">
        <v>23</v>
      </c>
      <c r="C7616" s="29"/>
      <c r="D7616" s="175">
        <v>60000</v>
      </c>
      <c r="F7616" s="175"/>
      <c r="G7616" s="175"/>
      <c r="H7616" s="175"/>
      <c r="I7616" s="34">
        <v>4</v>
      </c>
    </row>
    <row r="7617" spans="1:9">
      <c r="A7617" s="208">
        <v>34</v>
      </c>
      <c r="B7617" s="209" t="s">
        <v>114</v>
      </c>
      <c r="C7617" s="182">
        <f t="shared" ref="C7617" si="6997">SUM(C7618)</f>
        <v>101200</v>
      </c>
      <c r="D7617" s="32">
        <v>191200</v>
      </c>
      <c r="F7617" s="32">
        <f t="shared" ref="F7617:H7617" si="6998">SUM(F7618)</f>
        <v>0</v>
      </c>
      <c r="G7617" s="32">
        <f t="shared" si="6998"/>
        <v>0</v>
      </c>
      <c r="H7617" s="32">
        <f t="shared" si="6998"/>
        <v>0</v>
      </c>
      <c r="I7617" s="34">
        <v>2</v>
      </c>
    </row>
    <row r="7618" spans="1:9">
      <c r="A7618" s="210">
        <v>343</v>
      </c>
      <c r="B7618" s="211" t="s">
        <v>115</v>
      </c>
      <c r="C7618" s="30">
        <f t="shared" ref="C7618" si="6999">SUM(C7619:C7621)</f>
        <v>101200</v>
      </c>
      <c r="D7618" s="30">
        <v>191200</v>
      </c>
      <c r="F7618" s="30">
        <f t="shared" ref="F7618:G7618" si="7000">SUM(F7619:F7621)</f>
        <v>0</v>
      </c>
      <c r="G7618" s="30">
        <f t="shared" si="7000"/>
        <v>0</v>
      </c>
      <c r="H7618" s="30">
        <f t="shared" ref="H7618" si="7001">SUM(H7619:H7621)</f>
        <v>0</v>
      </c>
      <c r="I7618" s="34">
        <v>3</v>
      </c>
    </row>
    <row r="7619" spans="1:9">
      <c r="A7619" s="212">
        <v>3431</v>
      </c>
      <c r="B7619" s="216" t="s">
        <v>116</v>
      </c>
      <c r="C7619" s="29"/>
      <c r="D7619" s="175">
        <v>0</v>
      </c>
      <c r="F7619" s="175"/>
      <c r="G7619" s="175"/>
      <c r="H7619" s="175"/>
      <c r="I7619" s="34">
        <v>4</v>
      </c>
    </row>
    <row r="7620" spans="1:9" ht="28.5">
      <c r="A7620" s="212">
        <v>3432</v>
      </c>
      <c r="B7620" s="216" t="s">
        <v>135</v>
      </c>
      <c r="C7620" s="29"/>
      <c r="D7620" s="175">
        <v>0</v>
      </c>
      <c r="F7620" s="175"/>
      <c r="G7620" s="175"/>
      <c r="H7620" s="175"/>
      <c r="I7620" s="34">
        <v>4</v>
      </c>
    </row>
    <row r="7621" spans="1:9">
      <c r="A7621" s="212">
        <v>3433</v>
      </c>
      <c r="B7621" s="216" t="s">
        <v>117</v>
      </c>
      <c r="C7621" s="474">
        <v>101200</v>
      </c>
      <c r="D7621" s="175">
        <v>191200</v>
      </c>
      <c r="F7621" s="672"/>
      <c r="G7621" s="672"/>
      <c r="H7621" s="672"/>
      <c r="I7621" s="34">
        <v>4</v>
      </c>
    </row>
    <row r="7622" spans="1:9">
      <c r="A7622" s="208">
        <v>38</v>
      </c>
      <c r="B7622" s="209" t="s">
        <v>11</v>
      </c>
      <c r="C7622" s="182">
        <f t="shared" ref="C7622:C7623" si="7002">SUM(C7623)</f>
        <v>6105</v>
      </c>
      <c r="D7622" s="32">
        <v>6105</v>
      </c>
      <c r="F7622" s="32">
        <f t="shared" ref="F7622:H7623" si="7003">SUM(F7623)</f>
        <v>0</v>
      </c>
      <c r="G7622" s="32">
        <f t="shared" si="7003"/>
        <v>0</v>
      </c>
      <c r="H7622" s="32">
        <f t="shared" si="7003"/>
        <v>0</v>
      </c>
      <c r="I7622" s="34">
        <v>2</v>
      </c>
    </row>
    <row r="7623" spans="1:9">
      <c r="A7623" s="210">
        <v>383</v>
      </c>
      <c r="B7623" s="211" t="s">
        <v>121</v>
      </c>
      <c r="C7623" s="30">
        <f t="shared" si="7002"/>
        <v>6105</v>
      </c>
      <c r="D7623" s="30">
        <v>6105</v>
      </c>
      <c r="F7623" s="30">
        <f t="shared" si="7003"/>
        <v>0</v>
      </c>
      <c r="G7623" s="30">
        <f t="shared" si="7003"/>
        <v>0</v>
      </c>
      <c r="H7623" s="30">
        <f t="shared" si="7003"/>
        <v>0</v>
      </c>
      <c r="I7623" s="34">
        <v>3</v>
      </c>
    </row>
    <row r="7624" spans="1:9">
      <c r="A7624" s="212">
        <v>3831</v>
      </c>
      <c r="B7624" s="493" t="s">
        <v>122</v>
      </c>
      <c r="C7624" s="474">
        <v>6105</v>
      </c>
      <c r="D7624" s="175">
        <v>6105</v>
      </c>
      <c r="F7624" s="672"/>
      <c r="G7624" s="672"/>
      <c r="H7624" s="672"/>
      <c r="I7624" s="34">
        <v>4</v>
      </c>
    </row>
    <row r="7625" spans="1:9">
      <c r="A7625" s="206">
        <v>52</v>
      </c>
      <c r="B7625" s="207" t="s">
        <v>52</v>
      </c>
      <c r="C7625" s="31">
        <f t="shared" ref="C7625" si="7004">SUM(C7626+C7634)</f>
        <v>1421324</v>
      </c>
      <c r="D7625" s="31">
        <v>1895970</v>
      </c>
      <c r="F7625" s="31">
        <f t="shared" ref="F7625:G7625" si="7005">SUM(F7626+F7634)</f>
        <v>0</v>
      </c>
      <c r="G7625" s="31">
        <f t="shared" si="7005"/>
        <v>0</v>
      </c>
      <c r="H7625" s="31">
        <f t="shared" ref="H7625" si="7006">SUM(H7626+H7634)</f>
        <v>0</v>
      </c>
      <c r="I7625" s="34" t="s">
        <v>53</v>
      </c>
    </row>
    <row r="7626" spans="1:9">
      <c r="A7626" s="208">
        <v>31</v>
      </c>
      <c r="B7626" s="209" t="s">
        <v>44</v>
      </c>
      <c r="C7626" s="182">
        <f t="shared" ref="C7626" si="7007">SUM(C7627+C7630+C7632)</f>
        <v>375000</v>
      </c>
      <c r="D7626" s="32">
        <v>385000</v>
      </c>
      <c r="F7626" s="32">
        <f t="shared" ref="F7626:G7626" si="7008">SUM(F7627+F7630+F7632)</f>
        <v>0</v>
      </c>
      <c r="G7626" s="32">
        <f t="shared" si="7008"/>
        <v>0</v>
      </c>
      <c r="H7626" s="32">
        <f t="shared" ref="H7626" si="7009">SUM(H7627+H7630+H7632)</f>
        <v>0</v>
      </c>
      <c r="I7626" s="34">
        <v>2</v>
      </c>
    </row>
    <row r="7627" spans="1:9">
      <c r="A7627" s="210">
        <v>311</v>
      </c>
      <c r="B7627" s="211" t="s">
        <v>45</v>
      </c>
      <c r="C7627" s="30">
        <f>SUM(C7628:C7629)</f>
        <v>350000</v>
      </c>
      <c r="D7627" s="30">
        <v>360000</v>
      </c>
      <c r="F7627" s="30">
        <f>SUM(F7628:F7629)</f>
        <v>0</v>
      </c>
      <c r="G7627" s="30">
        <f>SUM(G7628:G7629)</f>
        <v>0</v>
      </c>
      <c r="H7627" s="30">
        <f>SUM(H7628:H7629)</f>
        <v>0</v>
      </c>
      <c r="I7627" s="34">
        <v>3</v>
      </c>
    </row>
    <row r="7628" spans="1:9">
      <c r="A7628" s="212">
        <v>3111</v>
      </c>
      <c r="B7628" s="216" t="s">
        <v>46</v>
      </c>
      <c r="C7628" s="474">
        <v>300000</v>
      </c>
      <c r="D7628" s="175">
        <v>260000</v>
      </c>
      <c r="F7628" s="672"/>
      <c r="G7628" s="672"/>
      <c r="H7628" s="672"/>
      <c r="I7628" s="34">
        <v>4</v>
      </c>
    </row>
    <row r="7629" spans="1:9">
      <c r="A7629" s="212">
        <v>3114</v>
      </c>
      <c r="B7629" s="493" t="s">
        <v>47</v>
      </c>
      <c r="C7629" s="474">
        <v>50000</v>
      </c>
      <c r="D7629" s="175">
        <v>100000</v>
      </c>
      <c r="F7629" s="672"/>
      <c r="G7629" s="672"/>
      <c r="H7629" s="672"/>
      <c r="I7629" s="73">
        <v>4</v>
      </c>
    </row>
    <row r="7630" spans="1:9">
      <c r="A7630" s="210">
        <v>312</v>
      </c>
      <c r="B7630" s="211" t="s">
        <v>67</v>
      </c>
      <c r="C7630" s="30">
        <f t="shared" ref="C7630" si="7010">SUM(C7631)</f>
        <v>0</v>
      </c>
      <c r="D7630" s="30">
        <v>0</v>
      </c>
      <c r="F7630" s="30">
        <f t="shared" ref="F7630:H7630" si="7011">SUM(F7631)</f>
        <v>0</v>
      </c>
      <c r="G7630" s="30">
        <f t="shared" si="7011"/>
        <v>0</v>
      </c>
      <c r="H7630" s="30">
        <f t="shared" si="7011"/>
        <v>0</v>
      </c>
      <c r="I7630" s="34">
        <v>3</v>
      </c>
    </row>
    <row r="7631" spans="1:9">
      <c r="A7631" s="212">
        <v>3121</v>
      </c>
      <c r="B7631" s="216" t="s">
        <v>67</v>
      </c>
      <c r="C7631" s="29"/>
      <c r="D7631" s="175">
        <v>0</v>
      </c>
      <c r="F7631" s="175"/>
      <c r="G7631" s="175"/>
      <c r="H7631" s="175"/>
      <c r="I7631" s="34">
        <v>4</v>
      </c>
    </row>
    <row r="7632" spans="1:9">
      <c r="A7632" s="210">
        <v>313</v>
      </c>
      <c r="B7632" s="211" t="s">
        <v>48</v>
      </c>
      <c r="C7632" s="30">
        <f t="shared" ref="C7632" si="7012">SUM(C7633)</f>
        <v>25000</v>
      </c>
      <c r="D7632" s="30">
        <v>25000</v>
      </c>
      <c r="F7632" s="30">
        <f t="shared" ref="F7632:H7632" si="7013">SUM(F7633)</f>
        <v>0</v>
      </c>
      <c r="G7632" s="30">
        <f t="shared" si="7013"/>
        <v>0</v>
      </c>
      <c r="H7632" s="30">
        <f t="shared" si="7013"/>
        <v>0</v>
      </c>
      <c r="I7632" s="34">
        <v>3</v>
      </c>
    </row>
    <row r="7633" spans="1:10">
      <c r="A7633" s="212">
        <v>3132</v>
      </c>
      <c r="B7633" s="216" t="s">
        <v>49</v>
      </c>
      <c r="C7633" s="474">
        <v>25000</v>
      </c>
      <c r="D7633" s="175">
        <v>25000</v>
      </c>
      <c r="F7633" s="672"/>
      <c r="G7633" s="672"/>
      <c r="H7633" s="672"/>
      <c r="I7633" s="34">
        <v>4</v>
      </c>
    </row>
    <row r="7634" spans="1:10">
      <c r="A7634" s="208">
        <v>32</v>
      </c>
      <c r="B7634" s="209" t="s">
        <v>16</v>
      </c>
      <c r="C7634" s="182">
        <f>SUM(C7635+C7637+C7639+C7641)</f>
        <v>1046324</v>
      </c>
      <c r="D7634" s="32">
        <v>1510970</v>
      </c>
      <c r="F7634" s="32">
        <f>SUM(F7635+F7637+F7639+F7641)</f>
        <v>0</v>
      </c>
      <c r="G7634" s="32">
        <f>SUM(G7635+G7637+G7639+G7641)</f>
        <v>0</v>
      </c>
      <c r="H7634" s="32">
        <f>SUM(H7635+H7637+H7639+H7641)</f>
        <v>0</v>
      </c>
      <c r="I7634" s="34">
        <v>2</v>
      </c>
    </row>
    <row r="7635" spans="1:10">
      <c r="A7635" s="210">
        <v>321</v>
      </c>
      <c r="B7635" s="211" t="s">
        <v>27</v>
      </c>
      <c r="C7635" s="30">
        <f t="shared" ref="C7635" si="7014">SUM(C7636)</f>
        <v>30000</v>
      </c>
      <c r="D7635" s="30">
        <v>30000</v>
      </c>
      <c r="F7635" s="30">
        <f t="shared" ref="F7635:H7635" si="7015">SUM(F7636)</f>
        <v>0</v>
      </c>
      <c r="G7635" s="30">
        <f t="shared" si="7015"/>
        <v>0</v>
      </c>
      <c r="H7635" s="30">
        <f t="shared" si="7015"/>
        <v>0</v>
      </c>
      <c r="I7635" s="34">
        <v>3</v>
      </c>
    </row>
    <row r="7636" spans="1:10" ht="28.5">
      <c r="A7636" s="212">
        <v>3212</v>
      </c>
      <c r="B7636" s="216" t="s">
        <v>50</v>
      </c>
      <c r="C7636" s="474">
        <v>30000</v>
      </c>
      <c r="D7636" s="175">
        <v>30000</v>
      </c>
      <c r="F7636" s="672"/>
      <c r="G7636" s="672"/>
      <c r="H7636" s="672"/>
      <c r="I7636" s="34">
        <v>4</v>
      </c>
    </row>
    <row r="7637" spans="1:10">
      <c r="A7637" s="210">
        <v>322</v>
      </c>
      <c r="B7637" s="211" t="s">
        <v>42</v>
      </c>
      <c r="C7637" s="30">
        <f t="shared" ref="C7637" si="7016">SUM(C7638)</f>
        <v>1015324</v>
      </c>
      <c r="D7637" s="30">
        <v>1479970</v>
      </c>
      <c r="F7637" s="30">
        <f t="shared" ref="F7637:H7637" si="7017">SUM(F7638)</f>
        <v>0</v>
      </c>
      <c r="G7637" s="30">
        <f t="shared" si="7017"/>
        <v>0</v>
      </c>
      <c r="H7637" s="30">
        <f t="shared" si="7017"/>
        <v>0</v>
      </c>
      <c r="I7637" s="34">
        <v>3</v>
      </c>
    </row>
    <row r="7638" spans="1:10">
      <c r="A7638" s="212">
        <v>3222</v>
      </c>
      <c r="B7638" s="216" t="s">
        <v>91</v>
      </c>
      <c r="C7638" s="474">
        <v>1015324</v>
      </c>
      <c r="D7638" s="175">
        <v>1479970</v>
      </c>
      <c r="F7638" s="672"/>
      <c r="G7638" s="672"/>
      <c r="H7638" s="672"/>
      <c r="I7638" s="34">
        <v>4</v>
      </c>
    </row>
    <row r="7639" spans="1:10" ht="28.5">
      <c r="A7639" s="210">
        <v>324</v>
      </c>
      <c r="B7639" s="211" t="s">
        <v>22</v>
      </c>
      <c r="C7639" s="30">
        <f t="shared" ref="C7639" si="7018">SUM(C7640)</f>
        <v>0</v>
      </c>
      <c r="D7639" s="30">
        <v>0</v>
      </c>
      <c r="F7639" s="30">
        <f t="shared" ref="F7639:H7639" si="7019">SUM(F7640)</f>
        <v>0</v>
      </c>
      <c r="G7639" s="30">
        <f t="shared" si="7019"/>
        <v>0</v>
      </c>
      <c r="H7639" s="30">
        <f t="shared" si="7019"/>
        <v>0</v>
      </c>
      <c r="I7639" s="34">
        <v>3</v>
      </c>
    </row>
    <row r="7640" spans="1:10" ht="28.5">
      <c r="A7640" s="212">
        <v>3241</v>
      </c>
      <c r="B7640" s="216" t="s">
        <v>22</v>
      </c>
      <c r="C7640" s="39"/>
      <c r="D7640" s="175">
        <v>0</v>
      </c>
      <c r="F7640" s="636"/>
      <c r="G7640" s="636"/>
      <c r="H7640" s="636"/>
      <c r="I7640" s="34">
        <v>4</v>
      </c>
    </row>
    <row r="7641" spans="1:10">
      <c r="A7641" s="210">
        <v>323</v>
      </c>
      <c r="B7641" s="492" t="s">
        <v>17</v>
      </c>
      <c r="C7641" s="42">
        <f>SUM(C7642)</f>
        <v>1000</v>
      </c>
      <c r="D7641" s="42">
        <v>1000</v>
      </c>
      <c r="F7641" s="42">
        <f>SUM(F7642)</f>
        <v>0</v>
      </c>
      <c r="G7641" s="42">
        <f>SUM(G7642)</f>
        <v>0</v>
      </c>
      <c r="H7641" s="42">
        <f>SUM(H7642)</f>
        <v>0</v>
      </c>
      <c r="I7641" s="470">
        <v>3</v>
      </c>
      <c r="J7641" s="194"/>
    </row>
    <row r="7642" spans="1:10">
      <c r="A7642" s="212">
        <v>3236</v>
      </c>
      <c r="B7642" s="493" t="s">
        <v>429</v>
      </c>
      <c r="C7642" s="144">
        <v>1000</v>
      </c>
      <c r="D7642" s="175">
        <v>1000</v>
      </c>
      <c r="F7642" s="75"/>
      <c r="G7642" s="75"/>
      <c r="H7642" s="75"/>
      <c r="I7642" s="470">
        <v>4</v>
      </c>
      <c r="J7642" s="194"/>
    </row>
    <row r="7643" spans="1:10">
      <c r="A7643" s="206">
        <v>61</v>
      </c>
      <c r="B7643" s="207" t="s">
        <v>80</v>
      </c>
      <c r="C7643" s="31">
        <f>SUM(C7644+C7651+C7672+C7685+C7669)</f>
        <v>197500</v>
      </c>
      <c r="D7643" s="31">
        <v>197500</v>
      </c>
      <c r="F7643" s="31">
        <f>SUM(F7644+F7651+F7672+F7685+F7669)</f>
        <v>0</v>
      </c>
      <c r="G7643" s="31">
        <f>SUM(G7644+G7651+G7672+G7685+G7669)</f>
        <v>0</v>
      </c>
      <c r="H7643" s="31">
        <f>SUM(H7644+H7651+H7672+H7685+H7669)</f>
        <v>0</v>
      </c>
      <c r="I7643" s="34" t="s">
        <v>81</v>
      </c>
    </row>
    <row r="7644" spans="1:10">
      <c r="A7644" s="208">
        <v>31</v>
      </c>
      <c r="B7644" s="209" t="s">
        <v>44</v>
      </c>
      <c r="C7644" s="182">
        <f t="shared" ref="C7644" si="7020">SUM(C7645+C7647+C7649)</f>
        <v>0</v>
      </c>
      <c r="D7644" s="32">
        <v>0</v>
      </c>
      <c r="F7644" s="32">
        <f t="shared" ref="F7644:G7644" si="7021">SUM(F7645+F7647+F7649)</f>
        <v>0</v>
      </c>
      <c r="G7644" s="32">
        <f t="shared" si="7021"/>
        <v>0</v>
      </c>
      <c r="H7644" s="32">
        <f t="shared" ref="H7644" si="7022">SUM(H7645+H7647+H7649)</f>
        <v>0</v>
      </c>
      <c r="I7644" s="34">
        <v>2</v>
      </c>
    </row>
    <row r="7645" spans="1:10">
      <c r="A7645" s="210">
        <v>311</v>
      </c>
      <c r="B7645" s="211" t="s">
        <v>45</v>
      </c>
      <c r="C7645" s="30">
        <f t="shared" ref="C7645" si="7023">SUM(C7646)</f>
        <v>0</v>
      </c>
      <c r="D7645" s="30">
        <v>0</v>
      </c>
      <c r="F7645" s="30">
        <f t="shared" ref="F7645:H7645" si="7024">SUM(F7646)</f>
        <v>0</v>
      </c>
      <c r="G7645" s="30">
        <f t="shared" si="7024"/>
        <v>0</v>
      </c>
      <c r="H7645" s="30">
        <f t="shared" si="7024"/>
        <v>0</v>
      </c>
      <c r="I7645" s="34">
        <v>3</v>
      </c>
    </row>
    <row r="7646" spans="1:10">
      <c r="A7646" s="212">
        <v>3111</v>
      </c>
      <c r="B7646" s="216" t="s">
        <v>46</v>
      </c>
      <c r="C7646" s="29"/>
      <c r="D7646" s="175">
        <v>0</v>
      </c>
      <c r="F7646" s="175"/>
      <c r="G7646" s="175"/>
      <c r="H7646" s="175"/>
      <c r="I7646" s="34">
        <v>4</v>
      </c>
    </row>
    <row r="7647" spans="1:10">
      <c r="A7647" s="210">
        <v>312</v>
      </c>
      <c r="B7647" s="211" t="s">
        <v>67</v>
      </c>
      <c r="C7647" s="30">
        <f t="shared" ref="C7647" si="7025">SUM(C7648)</f>
        <v>0</v>
      </c>
      <c r="D7647" s="30">
        <v>0</v>
      </c>
      <c r="F7647" s="30">
        <f t="shared" ref="F7647:H7647" si="7026">SUM(F7648)</f>
        <v>0</v>
      </c>
      <c r="G7647" s="30">
        <f t="shared" si="7026"/>
        <v>0</v>
      </c>
      <c r="H7647" s="30">
        <f t="shared" si="7026"/>
        <v>0</v>
      </c>
      <c r="I7647" s="34">
        <v>3</v>
      </c>
    </row>
    <row r="7648" spans="1:10">
      <c r="A7648" s="212">
        <v>3121</v>
      </c>
      <c r="B7648" s="216" t="s">
        <v>67</v>
      </c>
      <c r="C7648" s="29"/>
      <c r="D7648" s="175">
        <v>0</v>
      </c>
      <c r="F7648" s="175"/>
      <c r="G7648" s="175"/>
      <c r="H7648" s="175"/>
      <c r="I7648" s="34">
        <v>4</v>
      </c>
    </row>
    <row r="7649" spans="1:9">
      <c r="A7649" s="210">
        <v>313</v>
      </c>
      <c r="B7649" s="211" t="s">
        <v>48</v>
      </c>
      <c r="C7649" s="30">
        <f t="shared" ref="C7649" si="7027">SUM(C7650)</f>
        <v>0</v>
      </c>
      <c r="D7649" s="30">
        <v>0</v>
      </c>
      <c r="F7649" s="30">
        <f t="shared" ref="F7649:H7649" si="7028">SUM(F7650)</f>
        <v>0</v>
      </c>
      <c r="G7649" s="30">
        <f t="shared" si="7028"/>
        <v>0</v>
      </c>
      <c r="H7649" s="30">
        <f t="shared" si="7028"/>
        <v>0</v>
      </c>
      <c r="I7649" s="34">
        <v>3</v>
      </c>
    </row>
    <row r="7650" spans="1:9">
      <c r="A7650" s="212">
        <v>3132</v>
      </c>
      <c r="B7650" s="216" t="s">
        <v>49</v>
      </c>
      <c r="C7650" s="29"/>
      <c r="D7650" s="175">
        <v>0</v>
      </c>
      <c r="F7650" s="175"/>
      <c r="G7650" s="175"/>
      <c r="H7650" s="175"/>
      <c r="I7650" s="34">
        <v>4</v>
      </c>
    </row>
    <row r="7651" spans="1:9">
      <c r="A7651" s="208">
        <v>32</v>
      </c>
      <c r="B7651" s="209" t="s">
        <v>16</v>
      </c>
      <c r="C7651" s="182">
        <f>SUM(C7652+C7656+C7662+C7667)</f>
        <v>93000</v>
      </c>
      <c r="D7651" s="32">
        <v>93000</v>
      </c>
      <c r="F7651" s="32">
        <f>SUM(F7652+F7656+F7662+F7667)</f>
        <v>0</v>
      </c>
      <c r="G7651" s="32">
        <f>SUM(G7652+G7656+G7662+G7667)</f>
        <v>0</v>
      </c>
      <c r="H7651" s="32">
        <f>SUM(H7652+H7656+H7662+H7667)</f>
        <v>0</v>
      </c>
      <c r="I7651" s="34">
        <v>2</v>
      </c>
    </row>
    <row r="7652" spans="1:9">
      <c r="A7652" s="210">
        <v>321</v>
      </c>
      <c r="B7652" s="211" t="s">
        <v>27</v>
      </c>
      <c r="C7652" s="30">
        <f t="shared" ref="C7652" si="7029">SUM(C7653:C7655)</f>
        <v>8400</v>
      </c>
      <c r="D7652" s="30">
        <v>11900</v>
      </c>
      <c r="F7652" s="30">
        <f t="shared" ref="F7652:G7652" si="7030">SUM(F7653:F7655)</f>
        <v>0</v>
      </c>
      <c r="G7652" s="30">
        <f t="shared" si="7030"/>
        <v>0</v>
      </c>
      <c r="H7652" s="30">
        <f t="shared" ref="H7652" si="7031">SUM(H7653:H7655)</f>
        <v>0</v>
      </c>
      <c r="I7652" s="34">
        <v>3</v>
      </c>
    </row>
    <row r="7653" spans="1:9">
      <c r="A7653" s="212">
        <v>3211</v>
      </c>
      <c r="B7653" s="216" t="s">
        <v>28</v>
      </c>
      <c r="C7653" s="474">
        <v>2400</v>
      </c>
      <c r="D7653" s="175">
        <v>5900</v>
      </c>
      <c r="F7653" s="672"/>
      <c r="G7653" s="672"/>
      <c r="H7653" s="672"/>
      <c r="I7653" s="34">
        <v>4</v>
      </c>
    </row>
    <row r="7654" spans="1:9" ht="28.5">
      <c r="A7654" s="212">
        <v>3212</v>
      </c>
      <c r="B7654" s="216" t="s">
        <v>50</v>
      </c>
      <c r="C7654" s="29"/>
      <c r="D7654" s="175">
        <v>0</v>
      </c>
      <c r="F7654" s="175"/>
      <c r="G7654" s="175"/>
      <c r="H7654" s="175"/>
      <c r="I7654" s="34">
        <v>4</v>
      </c>
    </row>
    <row r="7655" spans="1:9">
      <c r="A7655" s="212">
        <v>3213</v>
      </c>
      <c r="B7655" s="216" t="s">
        <v>54</v>
      </c>
      <c r="C7655" s="474">
        <v>6000</v>
      </c>
      <c r="D7655" s="175">
        <v>6000</v>
      </c>
      <c r="F7655" s="672"/>
      <c r="G7655" s="672"/>
      <c r="H7655" s="672"/>
      <c r="I7655" s="34">
        <v>4</v>
      </c>
    </row>
    <row r="7656" spans="1:9">
      <c r="A7656" s="210">
        <v>322</v>
      </c>
      <c r="B7656" s="211" t="s">
        <v>42</v>
      </c>
      <c r="C7656" s="30">
        <f>SUM(C7657:C7661)</f>
        <v>82100</v>
      </c>
      <c r="D7656" s="30">
        <v>78600</v>
      </c>
      <c r="F7656" s="30">
        <f>SUM(F7657:F7661)</f>
        <v>0</v>
      </c>
      <c r="G7656" s="30">
        <f>SUM(G7657:G7661)</f>
        <v>0</v>
      </c>
      <c r="H7656" s="30">
        <f>SUM(H7657:H7661)</f>
        <v>0</v>
      </c>
      <c r="I7656" s="34">
        <v>3</v>
      </c>
    </row>
    <row r="7657" spans="1:9">
      <c r="A7657" s="212">
        <v>3221</v>
      </c>
      <c r="B7657" s="498" t="s">
        <v>43</v>
      </c>
      <c r="C7657" s="474">
        <v>1500</v>
      </c>
      <c r="D7657" s="175">
        <v>1500</v>
      </c>
      <c r="F7657" s="672"/>
      <c r="G7657" s="672"/>
      <c r="H7657" s="672"/>
      <c r="I7657" s="34">
        <v>4</v>
      </c>
    </row>
    <row r="7658" spans="1:9">
      <c r="A7658" s="212">
        <v>3222</v>
      </c>
      <c r="B7658" s="498" t="s">
        <v>91</v>
      </c>
      <c r="C7658" s="474">
        <v>72600</v>
      </c>
      <c r="D7658" s="175">
        <v>66600</v>
      </c>
      <c r="F7658" s="672"/>
      <c r="G7658" s="672"/>
      <c r="H7658" s="672"/>
      <c r="I7658" s="34">
        <v>4</v>
      </c>
    </row>
    <row r="7659" spans="1:9" ht="28.5">
      <c r="A7659" s="212">
        <v>3224</v>
      </c>
      <c r="B7659" s="493" t="s">
        <v>110</v>
      </c>
      <c r="C7659" s="474">
        <v>500</v>
      </c>
      <c r="D7659" s="175">
        <v>500</v>
      </c>
      <c r="F7659" s="672"/>
      <c r="G7659" s="672"/>
      <c r="H7659" s="672"/>
      <c r="I7659" s="73">
        <v>4</v>
      </c>
    </row>
    <row r="7660" spans="1:9">
      <c r="A7660" s="212">
        <v>3225</v>
      </c>
      <c r="B7660" s="498" t="s">
        <v>92</v>
      </c>
      <c r="C7660" s="474">
        <v>5000</v>
      </c>
      <c r="D7660" s="175">
        <v>7500</v>
      </c>
      <c r="F7660" s="672"/>
      <c r="G7660" s="672"/>
      <c r="H7660" s="672"/>
      <c r="I7660" s="34">
        <v>4</v>
      </c>
    </row>
    <row r="7661" spans="1:9">
      <c r="A7661" s="212">
        <v>3227</v>
      </c>
      <c r="B7661" s="493" t="s">
        <v>93</v>
      </c>
      <c r="C7661" s="474">
        <v>2500</v>
      </c>
      <c r="D7661" s="175">
        <v>2500</v>
      </c>
      <c r="F7661" s="672"/>
      <c r="G7661" s="672"/>
      <c r="H7661" s="672"/>
      <c r="I7661" s="73">
        <v>4</v>
      </c>
    </row>
    <row r="7662" spans="1:9">
      <c r="A7662" s="210">
        <v>323</v>
      </c>
      <c r="B7662" s="211" t="s">
        <v>17</v>
      </c>
      <c r="C7662" s="30">
        <f t="shared" ref="C7662" si="7032">SUM(C7663:C7666)</f>
        <v>0</v>
      </c>
      <c r="D7662" s="30">
        <v>0</v>
      </c>
      <c r="F7662" s="30">
        <f t="shared" ref="F7662:G7662" si="7033">SUM(F7663:F7666)</f>
        <v>0</v>
      </c>
      <c r="G7662" s="30">
        <f t="shared" si="7033"/>
        <v>0</v>
      </c>
      <c r="H7662" s="30">
        <f t="shared" ref="H7662" si="7034">SUM(H7663:H7666)</f>
        <v>0</v>
      </c>
      <c r="I7662" s="34">
        <v>3</v>
      </c>
    </row>
    <row r="7663" spans="1:9">
      <c r="A7663" s="212">
        <v>3232</v>
      </c>
      <c r="B7663" s="216" t="s">
        <v>105</v>
      </c>
      <c r="C7663" s="29"/>
      <c r="D7663" s="175">
        <v>0</v>
      </c>
      <c r="F7663" s="175"/>
      <c r="G7663" s="175"/>
      <c r="H7663" s="175"/>
      <c r="I7663" s="34">
        <v>4</v>
      </c>
    </row>
    <row r="7664" spans="1:9">
      <c r="A7664" s="212">
        <v>3235</v>
      </c>
      <c r="B7664" s="216" t="s">
        <v>68</v>
      </c>
      <c r="C7664" s="29"/>
      <c r="D7664" s="175">
        <v>0</v>
      </c>
      <c r="F7664" s="175"/>
      <c r="G7664" s="175"/>
      <c r="H7664" s="175"/>
      <c r="I7664" s="34">
        <v>4</v>
      </c>
    </row>
    <row r="7665" spans="1:10">
      <c r="A7665" s="212">
        <v>3237</v>
      </c>
      <c r="B7665" s="216" t="s">
        <v>20</v>
      </c>
      <c r="C7665" s="29"/>
      <c r="D7665" s="175">
        <v>0</v>
      </c>
      <c r="F7665" s="175"/>
      <c r="G7665" s="175"/>
      <c r="H7665" s="175"/>
      <c r="I7665" s="34">
        <v>4</v>
      </c>
    </row>
    <row r="7666" spans="1:10">
      <c r="A7666" s="212">
        <v>3238</v>
      </c>
      <c r="B7666" s="216" t="s">
        <v>51</v>
      </c>
      <c r="C7666" s="39"/>
      <c r="D7666" s="175">
        <v>0</v>
      </c>
      <c r="F7666" s="636"/>
      <c r="G7666" s="636"/>
      <c r="H7666" s="636"/>
      <c r="I7666" s="34">
        <v>4</v>
      </c>
    </row>
    <row r="7667" spans="1:10">
      <c r="A7667" s="210">
        <v>329</v>
      </c>
      <c r="B7667" s="492" t="s">
        <v>23</v>
      </c>
      <c r="C7667" s="76">
        <f>C7668</f>
        <v>2500</v>
      </c>
      <c r="D7667" s="42">
        <v>2500</v>
      </c>
      <c r="F7667" s="42">
        <f>F7668</f>
        <v>0</v>
      </c>
      <c r="G7667" s="42">
        <f>G7668</f>
        <v>0</v>
      </c>
      <c r="H7667" s="42">
        <f>H7668</f>
        <v>0</v>
      </c>
      <c r="I7667" s="470">
        <v>3</v>
      </c>
      <c r="J7667" s="194"/>
    </row>
    <row r="7668" spans="1:10">
      <c r="A7668" s="212">
        <v>3299</v>
      </c>
      <c r="B7668" s="493" t="s">
        <v>23</v>
      </c>
      <c r="C7668" s="147">
        <v>2500</v>
      </c>
      <c r="D7668" s="175">
        <v>2500</v>
      </c>
      <c r="F7668" s="682"/>
      <c r="G7668" s="682"/>
      <c r="H7668" s="682"/>
      <c r="I7668" s="470">
        <v>4</v>
      </c>
      <c r="J7668" s="194"/>
    </row>
    <row r="7669" spans="1:10" ht="28.5">
      <c r="A7669" s="208">
        <v>37</v>
      </c>
      <c r="B7669" s="497" t="s">
        <v>34</v>
      </c>
      <c r="C7669" s="77">
        <f>C7670</f>
        <v>2000</v>
      </c>
      <c r="D7669" s="665">
        <v>2000</v>
      </c>
      <c r="F7669" s="665">
        <f>F7670</f>
        <v>0</v>
      </c>
      <c r="G7669" s="665">
        <f>G7670</f>
        <v>0</v>
      </c>
      <c r="H7669" s="665">
        <f>H7670</f>
        <v>0</v>
      </c>
      <c r="I7669" s="73">
        <v>2</v>
      </c>
      <c r="J7669" s="194"/>
    </row>
    <row r="7670" spans="1:10" ht="28.5">
      <c r="A7670" s="210">
        <v>372</v>
      </c>
      <c r="B7670" s="492" t="s">
        <v>35</v>
      </c>
      <c r="C7670" s="42">
        <f>SUM(C7671:C7671)</f>
        <v>2000</v>
      </c>
      <c r="D7670" s="42">
        <v>2000</v>
      </c>
      <c r="F7670" s="42">
        <f>SUM(F7671:F7671)</f>
        <v>0</v>
      </c>
      <c r="G7670" s="42">
        <f>SUM(G7671:G7671)</f>
        <v>0</v>
      </c>
      <c r="H7670" s="42">
        <f>SUM(H7671:H7671)</f>
        <v>0</v>
      </c>
      <c r="I7670" s="73">
        <v>3</v>
      </c>
      <c r="J7670" s="194"/>
    </row>
    <row r="7671" spans="1:10">
      <c r="A7671" s="212">
        <v>3721</v>
      </c>
      <c r="B7671" s="493" t="s">
        <v>69</v>
      </c>
      <c r="C7671" s="144">
        <v>2000</v>
      </c>
      <c r="D7671" s="175">
        <v>2000</v>
      </c>
      <c r="F7671" s="75"/>
      <c r="G7671" s="75"/>
      <c r="H7671" s="75"/>
      <c r="I7671" s="73">
        <v>4</v>
      </c>
      <c r="J7671" s="194"/>
    </row>
    <row r="7672" spans="1:10" ht="28.5">
      <c r="A7672" s="208">
        <v>42</v>
      </c>
      <c r="B7672" s="209" t="s">
        <v>30</v>
      </c>
      <c r="C7672" s="182">
        <f t="shared" ref="C7672" si="7035">SUM(C7673+C7675+C7681+C7683)</f>
        <v>102500</v>
      </c>
      <c r="D7672" s="32">
        <v>102500</v>
      </c>
      <c r="F7672" s="32">
        <f t="shared" ref="F7672:G7672" si="7036">SUM(F7673+F7675+F7681+F7683)</f>
        <v>0</v>
      </c>
      <c r="G7672" s="32">
        <f t="shared" si="7036"/>
        <v>0</v>
      </c>
      <c r="H7672" s="32">
        <f t="shared" ref="H7672" si="7037">SUM(H7673+H7675+H7681+H7683)</f>
        <v>0</v>
      </c>
      <c r="I7672" s="34">
        <v>2</v>
      </c>
    </row>
    <row r="7673" spans="1:10">
      <c r="A7673" s="210">
        <v>421</v>
      </c>
      <c r="B7673" s="211" t="s">
        <v>96</v>
      </c>
      <c r="C7673" s="30">
        <f t="shared" ref="C7673" si="7038">SUM(C7674)</f>
        <v>0</v>
      </c>
      <c r="D7673" s="30">
        <v>0</v>
      </c>
      <c r="F7673" s="30">
        <f t="shared" ref="F7673:H7673" si="7039">SUM(F7674)</f>
        <v>0</v>
      </c>
      <c r="G7673" s="30">
        <f t="shared" si="7039"/>
        <v>0</v>
      </c>
      <c r="H7673" s="30">
        <f t="shared" si="7039"/>
        <v>0</v>
      </c>
      <c r="I7673" s="34">
        <v>3</v>
      </c>
    </row>
    <row r="7674" spans="1:10">
      <c r="A7674" s="212">
        <v>4212</v>
      </c>
      <c r="B7674" s="216" t="s">
        <v>97</v>
      </c>
      <c r="C7674" s="29"/>
      <c r="D7674" s="175">
        <v>0</v>
      </c>
      <c r="F7674" s="175"/>
      <c r="G7674" s="175"/>
      <c r="H7674" s="175"/>
      <c r="I7674" s="34">
        <v>4</v>
      </c>
    </row>
    <row r="7675" spans="1:10">
      <c r="A7675" s="210">
        <v>422</v>
      </c>
      <c r="B7675" s="211" t="s">
        <v>57</v>
      </c>
      <c r="C7675" s="30">
        <f t="shared" ref="C7675" si="7040">SUM(C7676:C7680)</f>
        <v>102500</v>
      </c>
      <c r="D7675" s="30">
        <v>102500</v>
      </c>
      <c r="F7675" s="30">
        <f t="shared" ref="F7675:G7675" si="7041">SUM(F7676:F7680)</f>
        <v>0</v>
      </c>
      <c r="G7675" s="30">
        <f t="shared" si="7041"/>
        <v>0</v>
      </c>
      <c r="H7675" s="30">
        <f t="shared" ref="H7675" si="7042">SUM(H7676:H7680)</f>
        <v>0</v>
      </c>
      <c r="I7675" s="34">
        <v>3</v>
      </c>
    </row>
    <row r="7676" spans="1:10">
      <c r="A7676" s="212">
        <v>4221</v>
      </c>
      <c r="B7676" s="216" t="s">
        <v>65</v>
      </c>
      <c r="C7676" s="29">
        <v>5500</v>
      </c>
      <c r="D7676" s="175">
        <v>5500</v>
      </c>
      <c r="F7676" s="175"/>
      <c r="G7676" s="175"/>
      <c r="H7676" s="175"/>
      <c r="I7676" s="34">
        <v>4</v>
      </c>
    </row>
    <row r="7677" spans="1:10">
      <c r="A7677" s="212">
        <v>4222</v>
      </c>
      <c r="B7677" s="216" t="s">
        <v>73</v>
      </c>
      <c r="C7677" s="29">
        <v>1000</v>
      </c>
      <c r="D7677" s="175">
        <v>1000</v>
      </c>
      <c r="F7677" s="175"/>
      <c r="G7677" s="175"/>
      <c r="H7677" s="175"/>
      <c r="I7677" s="34">
        <v>4</v>
      </c>
    </row>
    <row r="7678" spans="1:10">
      <c r="A7678" s="212">
        <v>4223</v>
      </c>
      <c r="B7678" s="216" t="s">
        <v>86</v>
      </c>
      <c r="C7678" s="29">
        <v>1500</v>
      </c>
      <c r="D7678" s="175">
        <v>1500</v>
      </c>
      <c r="F7678" s="175"/>
      <c r="G7678" s="175"/>
      <c r="H7678" s="175"/>
      <c r="I7678" s="34">
        <v>4</v>
      </c>
    </row>
    <row r="7679" spans="1:10">
      <c r="A7679" s="212">
        <v>4224</v>
      </c>
      <c r="B7679" s="216" t="s">
        <v>58</v>
      </c>
      <c r="C7679" s="29">
        <v>92500</v>
      </c>
      <c r="D7679" s="175">
        <v>92500</v>
      </c>
      <c r="F7679" s="175"/>
      <c r="G7679" s="175"/>
      <c r="H7679" s="175"/>
      <c r="I7679" s="34">
        <v>4</v>
      </c>
    </row>
    <row r="7680" spans="1:10">
      <c r="A7680" s="212">
        <v>4227</v>
      </c>
      <c r="B7680" s="216" t="s">
        <v>88</v>
      </c>
      <c r="C7680" s="29">
        <v>2000</v>
      </c>
      <c r="D7680" s="175">
        <v>2000</v>
      </c>
      <c r="F7680" s="175"/>
      <c r="G7680" s="175"/>
      <c r="H7680" s="175"/>
      <c r="I7680" s="34">
        <v>4</v>
      </c>
    </row>
    <row r="7681" spans="1:10">
      <c r="A7681" s="210">
        <v>423</v>
      </c>
      <c r="B7681" s="211" t="s">
        <v>98</v>
      </c>
      <c r="C7681" s="30">
        <f t="shared" ref="C7681" si="7043">SUM(C7682)</f>
        <v>0</v>
      </c>
      <c r="D7681" s="30">
        <v>0</v>
      </c>
      <c r="F7681" s="30">
        <f t="shared" ref="F7681:H7681" si="7044">SUM(F7682)</f>
        <v>0</v>
      </c>
      <c r="G7681" s="30">
        <f t="shared" si="7044"/>
        <v>0</v>
      </c>
      <c r="H7681" s="30">
        <f t="shared" si="7044"/>
        <v>0</v>
      </c>
      <c r="I7681" s="34">
        <v>3</v>
      </c>
    </row>
    <row r="7682" spans="1:10">
      <c r="A7682" s="212">
        <v>4231</v>
      </c>
      <c r="B7682" s="216" t="s">
        <v>106</v>
      </c>
      <c r="C7682" s="29"/>
      <c r="D7682" s="175">
        <v>0</v>
      </c>
      <c r="F7682" s="175"/>
      <c r="G7682" s="175"/>
      <c r="H7682" s="175"/>
      <c r="I7682" s="34">
        <v>4</v>
      </c>
    </row>
    <row r="7683" spans="1:10" ht="28.5">
      <c r="A7683" s="210">
        <v>424</v>
      </c>
      <c r="B7683" s="211" t="s">
        <v>138</v>
      </c>
      <c r="C7683" s="30">
        <f t="shared" ref="C7683" si="7045">SUM(C7684)</f>
        <v>0</v>
      </c>
      <c r="D7683" s="30">
        <v>0</v>
      </c>
      <c r="F7683" s="30">
        <f t="shared" ref="F7683:H7683" si="7046">SUM(F7684)</f>
        <v>0</v>
      </c>
      <c r="G7683" s="30">
        <f t="shared" si="7046"/>
        <v>0</v>
      </c>
      <c r="H7683" s="30">
        <f t="shared" si="7046"/>
        <v>0</v>
      </c>
      <c r="I7683" s="34">
        <v>3</v>
      </c>
    </row>
    <row r="7684" spans="1:10">
      <c r="A7684" s="212">
        <v>4241</v>
      </c>
      <c r="B7684" s="216" t="s">
        <v>139</v>
      </c>
      <c r="C7684" s="29"/>
      <c r="D7684" s="175">
        <v>0</v>
      </c>
      <c r="F7684" s="175"/>
      <c r="G7684" s="175"/>
      <c r="H7684" s="175"/>
      <c r="I7684" s="34">
        <v>4</v>
      </c>
    </row>
    <row r="7685" spans="1:10" ht="28.5">
      <c r="A7685" s="208">
        <v>45</v>
      </c>
      <c r="B7685" s="209" t="s">
        <v>74</v>
      </c>
      <c r="C7685" s="182">
        <f t="shared" ref="C7685:C7686" si="7047">SUM(C7686)</f>
        <v>0</v>
      </c>
      <c r="D7685" s="32">
        <v>0</v>
      </c>
      <c r="F7685" s="32">
        <f t="shared" ref="F7685:H7686" si="7048">SUM(F7686)</f>
        <v>0</v>
      </c>
      <c r="G7685" s="32">
        <f t="shared" si="7048"/>
        <v>0</v>
      </c>
      <c r="H7685" s="32">
        <f t="shared" si="7048"/>
        <v>0</v>
      </c>
      <c r="I7685" s="34">
        <v>2</v>
      </c>
    </row>
    <row r="7686" spans="1:10">
      <c r="A7686" s="210">
        <v>451</v>
      </c>
      <c r="B7686" s="211" t="s">
        <v>75</v>
      </c>
      <c r="C7686" s="30">
        <f t="shared" si="7047"/>
        <v>0</v>
      </c>
      <c r="D7686" s="30">
        <v>0</v>
      </c>
      <c r="F7686" s="30">
        <f t="shared" si="7048"/>
        <v>0</v>
      </c>
      <c r="G7686" s="30">
        <f t="shared" si="7048"/>
        <v>0</v>
      </c>
      <c r="H7686" s="30">
        <f t="shared" si="7048"/>
        <v>0</v>
      </c>
      <c r="I7686" s="34">
        <v>3</v>
      </c>
    </row>
    <row r="7687" spans="1:10">
      <c r="A7687" s="212">
        <v>4511</v>
      </c>
      <c r="B7687" s="216" t="s">
        <v>75</v>
      </c>
      <c r="C7687" s="29"/>
      <c r="D7687" s="175">
        <v>0</v>
      </c>
      <c r="F7687" s="175"/>
      <c r="G7687" s="175"/>
      <c r="H7687" s="175"/>
      <c r="I7687" s="34">
        <v>4</v>
      </c>
    </row>
    <row r="7688" spans="1:10" ht="28.5">
      <c r="A7688" s="206">
        <v>71</v>
      </c>
      <c r="B7688" s="207" t="s">
        <v>349</v>
      </c>
      <c r="C7688" s="31">
        <f>C7689+C7692+C7704</f>
        <v>108500</v>
      </c>
      <c r="D7688" s="31">
        <v>163800</v>
      </c>
      <c r="F7688" s="31">
        <f>F7689+F7692+F7704</f>
        <v>0</v>
      </c>
      <c r="G7688" s="31">
        <f>G7689+G7692+G7704</f>
        <v>0</v>
      </c>
      <c r="H7688" s="31">
        <f>H7689+H7692+H7704</f>
        <v>0</v>
      </c>
      <c r="I7688" s="73" t="s">
        <v>145</v>
      </c>
    </row>
    <row r="7689" spans="1:10" ht="28.5">
      <c r="A7689" s="499">
        <v>41</v>
      </c>
      <c r="B7689" s="500" t="s">
        <v>70</v>
      </c>
      <c r="C7689" s="182">
        <f t="shared" ref="C7689:C7690" si="7049">SUM(C7690)</f>
        <v>2000</v>
      </c>
      <c r="D7689" s="32">
        <v>2000</v>
      </c>
      <c r="F7689" s="32">
        <f t="shared" ref="F7689:H7690" si="7050">SUM(F7690)</f>
        <v>0</v>
      </c>
      <c r="G7689" s="32">
        <f t="shared" si="7050"/>
        <v>0</v>
      </c>
      <c r="H7689" s="32">
        <f t="shared" si="7050"/>
        <v>0</v>
      </c>
      <c r="I7689" s="73">
        <v>2</v>
      </c>
      <c r="J7689" s="194"/>
    </row>
    <row r="7690" spans="1:10">
      <c r="A7690" s="49">
        <v>412</v>
      </c>
      <c r="B7690" s="50" t="s">
        <v>71</v>
      </c>
      <c r="C7690" s="30">
        <f t="shared" si="7049"/>
        <v>2000</v>
      </c>
      <c r="D7690" s="30">
        <v>2000</v>
      </c>
      <c r="F7690" s="30">
        <f t="shared" si="7050"/>
        <v>0</v>
      </c>
      <c r="G7690" s="30">
        <f t="shared" si="7050"/>
        <v>0</v>
      </c>
      <c r="H7690" s="30">
        <f t="shared" si="7050"/>
        <v>0</v>
      </c>
      <c r="I7690" s="73">
        <v>3</v>
      </c>
      <c r="J7690" s="194"/>
    </row>
    <row r="7691" spans="1:10">
      <c r="A7691" s="212">
        <v>4123</v>
      </c>
      <c r="B7691" s="216" t="s">
        <v>72</v>
      </c>
      <c r="C7691" s="39">
        <v>2000</v>
      </c>
      <c r="D7691" s="175">
        <v>2000</v>
      </c>
      <c r="F7691" s="636"/>
      <c r="G7691" s="636"/>
      <c r="H7691" s="636"/>
      <c r="I7691" s="73">
        <v>4</v>
      </c>
    </row>
    <row r="7692" spans="1:10" ht="28.5">
      <c r="A7692" s="208">
        <v>42</v>
      </c>
      <c r="B7692" s="209" t="s">
        <v>30</v>
      </c>
      <c r="C7692" s="182">
        <f>SUM(C7693+C7700+C7702)</f>
        <v>86500</v>
      </c>
      <c r="D7692" s="32">
        <v>65500</v>
      </c>
      <c r="F7692" s="32">
        <f>SUM(F7693+F7700+F7702)</f>
        <v>0</v>
      </c>
      <c r="G7692" s="32">
        <f>SUM(G7693+G7700+G7702)</f>
        <v>0</v>
      </c>
      <c r="H7692" s="32">
        <f>SUM(H7693+H7700+H7702)</f>
        <v>0</v>
      </c>
      <c r="I7692" s="34">
        <v>2</v>
      </c>
    </row>
    <row r="7693" spans="1:10">
      <c r="A7693" s="210">
        <v>422</v>
      </c>
      <c r="B7693" s="211" t="s">
        <v>57</v>
      </c>
      <c r="C7693" s="30">
        <f t="shared" ref="C7693" si="7051">SUM(C7694:C7699)</f>
        <v>81000</v>
      </c>
      <c r="D7693" s="30">
        <v>60000</v>
      </c>
      <c r="F7693" s="30">
        <f t="shared" ref="F7693:G7693" si="7052">SUM(F7694:F7699)</f>
        <v>0</v>
      </c>
      <c r="G7693" s="30">
        <f t="shared" si="7052"/>
        <v>0</v>
      </c>
      <c r="H7693" s="30">
        <f t="shared" ref="H7693" si="7053">SUM(H7694:H7699)</f>
        <v>0</v>
      </c>
      <c r="I7693" s="34">
        <v>3</v>
      </c>
    </row>
    <row r="7694" spans="1:10">
      <c r="A7694" s="212">
        <v>4221</v>
      </c>
      <c r="B7694" s="216" t="s">
        <v>65</v>
      </c>
      <c r="C7694" s="29">
        <v>16000</v>
      </c>
      <c r="D7694" s="175">
        <v>16000</v>
      </c>
      <c r="F7694" s="175"/>
      <c r="G7694" s="175"/>
      <c r="H7694" s="175"/>
      <c r="I7694" s="34">
        <v>4</v>
      </c>
    </row>
    <row r="7695" spans="1:10">
      <c r="A7695" s="212">
        <v>4222</v>
      </c>
      <c r="B7695" s="216" t="s">
        <v>73</v>
      </c>
      <c r="C7695" s="29">
        <v>1000</v>
      </c>
      <c r="D7695" s="175">
        <v>1000</v>
      </c>
      <c r="F7695" s="175"/>
      <c r="G7695" s="175"/>
      <c r="H7695" s="175"/>
      <c r="I7695" s="34">
        <v>4</v>
      </c>
    </row>
    <row r="7696" spans="1:10">
      <c r="A7696" s="212">
        <v>4223</v>
      </c>
      <c r="B7696" s="216" t="s">
        <v>86</v>
      </c>
      <c r="C7696" s="29">
        <v>3000</v>
      </c>
      <c r="D7696" s="175">
        <v>0</v>
      </c>
      <c r="F7696" s="175"/>
      <c r="G7696" s="175"/>
      <c r="H7696" s="175"/>
      <c r="I7696" s="34">
        <v>4</v>
      </c>
    </row>
    <row r="7697" spans="1:10">
      <c r="A7697" s="212">
        <v>4224</v>
      </c>
      <c r="B7697" s="216" t="s">
        <v>58</v>
      </c>
      <c r="C7697" s="29">
        <v>47500</v>
      </c>
      <c r="D7697" s="175">
        <v>32000</v>
      </c>
      <c r="F7697" s="175"/>
      <c r="G7697" s="175"/>
      <c r="H7697" s="175"/>
      <c r="I7697" s="34">
        <v>4</v>
      </c>
    </row>
    <row r="7698" spans="1:10">
      <c r="A7698" s="212">
        <v>4225</v>
      </c>
      <c r="B7698" s="216" t="s">
        <v>87</v>
      </c>
      <c r="C7698" s="39">
        <v>2500</v>
      </c>
      <c r="D7698" s="175">
        <v>5000</v>
      </c>
      <c r="F7698" s="636"/>
      <c r="G7698" s="636"/>
      <c r="H7698" s="636"/>
      <c r="I7698" s="73">
        <v>4</v>
      </c>
    </row>
    <row r="7699" spans="1:10">
      <c r="A7699" s="212">
        <v>4227</v>
      </c>
      <c r="B7699" s="216" t="s">
        <v>88</v>
      </c>
      <c r="C7699" s="29">
        <v>11000</v>
      </c>
      <c r="D7699" s="175">
        <v>6000</v>
      </c>
      <c r="F7699" s="175"/>
      <c r="G7699" s="175"/>
      <c r="H7699" s="175"/>
      <c r="I7699" s="34">
        <v>4</v>
      </c>
    </row>
    <row r="7700" spans="1:10">
      <c r="A7700" s="210">
        <v>423</v>
      </c>
      <c r="B7700" s="211" t="s">
        <v>98</v>
      </c>
      <c r="C7700" s="30">
        <f t="shared" ref="C7700:C7702" si="7054">SUM(C7701)</f>
        <v>500</v>
      </c>
      <c r="D7700" s="30">
        <v>500</v>
      </c>
      <c r="F7700" s="30">
        <f t="shared" ref="F7700:H7702" si="7055">SUM(F7701)</f>
        <v>0</v>
      </c>
      <c r="G7700" s="30">
        <f t="shared" si="7055"/>
        <v>0</v>
      </c>
      <c r="H7700" s="30">
        <f t="shared" si="7055"/>
        <v>0</v>
      </c>
      <c r="I7700" s="34">
        <v>3</v>
      </c>
    </row>
    <row r="7701" spans="1:10">
      <c r="A7701" s="212">
        <v>4231</v>
      </c>
      <c r="B7701" s="216" t="s">
        <v>106</v>
      </c>
      <c r="C7701" s="29">
        <v>500</v>
      </c>
      <c r="D7701" s="175">
        <v>500</v>
      </c>
      <c r="F7701" s="175"/>
      <c r="G7701" s="175"/>
      <c r="H7701" s="175"/>
      <c r="I7701" s="34">
        <v>4</v>
      </c>
    </row>
    <row r="7702" spans="1:10">
      <c r="A7702" s="210">
        <v>426</v>
      </c>
      <c r="B7702" s="211" t="s">
        <v>31</v>
      </c>
      <c r="C7702" s="30">
        <f t="shared" si="7054"/>
        <v>5000</v>
      </c>
      <c r="D7702" s="30">
        <v>5000</v>
      </c>
      <c r="F7702" s="30">
        <f t="shared" si="7055"/>
        <v>0</v>
      </c>
      <c r="G7702" s="30">
        <f t="shared" si="7055"/>
        <v>0</v>
      </c>
      <c r="H7702" s="30">
        <f t="shared" si="7055"/>
        <v>0</v>
      </c>
      <c r="I7702" s="73">
        <v>3</v>
      </c>
    </row>
    <row r="7703" spans="1:10">
      <c r="A7703" s="212">
        <v>4262</v>
      </c>
      <c r="B7703" s="216" t="s">
        <v>497</v>
      </c>
      <c r="C7703" s="39">
        <v>5000</v>
      </c>
      <c r="D7703" s="175">
        <v>5000</v>
      </c>
      <c r="F7703" s="636"/>
      <c r="G7703" s="636"/>
      <c r="H7703" s="636"/>
      <c r="I7703" s="73">
        <v>4</v>
      </c>
    </row>
    <row r="7704" spans="1:10" ht="28.5">
      <c r="A7704" s="208">
        <v>45</v>
      </c>
      <c r="B7704" s="209" t="s">
        <v>74</v>
      </c>
      <c r="C7704" s="182">
        <f t="shared" ref="C7704:C7705" si="7056">SUM(C7705)</f>
        <v>20000</v>
      </c>
      <c r="D7704" s="32">
        <v>96300</v>
      </c>
      <c r="F7704" s="32">
        <f t="shared" ref="F7704:H7705" si="7057">SUM(F7705)</f>
        <v>0</v>
      </c>
      <c r="G7704" s="32">
        <f t="shared" si="7057"/>
        <v>0</v>
      </c>
      <c r="H7704" s="32">
        <f t="shared" si="7057"/>
        <v>0</v>
      </c>
      <c r="I7704" s="34">
        <v>2</v>
      </c>
    </row>
    <row r="7705" spans="1:10">
      <c r="A7705" s="210">
        <v>451</v>
      </c>
      <c r="B7705" s="211" t="s">
        <v>75</v>
      </c>
      <c r="C7705" s="30">
        <f t="shared" si="7056"/>
        <v>20000</v>
      </c>
      <c r="D7705" s="30">
        <v>96300</v>
      </c>
      <c r="F7705" s="30">
        <f t="shared" si="7057"/>
        <v>0</v>
      </c>
      <c r="G7705" s="30">
        <f t="shared" si="7057"/>
        <v>0</v>
      </c>
      <c r="H7705" s="30">
        <f t="shared" si="7057"/>
        <v>0</v>
      </c>
      <c r="I7705" s="34">
        <v>3</v>
      </c>
    </row>
    <row r="7706" spans="1:10">
      <c r="A7706" s="212">
        <v>4511</v>
      </c>
      <c r="B7706" s="216" t="s">
        <v>75</v>
      </c>
      <c r="C7706" s="29">
        <v>20000</v>
      </c>
      <c r="D7706" s="175">
        <v>96300</v>
      </c>
      <c r="F7706" s="175"/>
      <c r="G7706" s="175"/>
      <c r="H7706" s="175"/>
      <c r="I7706" s="34">
        <v>4</v>
      </c>
    </row>
    <row r="7707" spans="1:10">
      <c r="A7707" s="203" t="s">
        <v>558</v>
      </c>
      <c r="B7707" s="204" t="s">
        <v>313</v>
      </c>
      <c r="C7707" s="205">
        <f t="shared" ref="C7707:C7708" si="7058">C7708</f>
        <v>0</v>
      </c>
      <c r="D7707" s="205">
        <v>328064</v>
      </c>
      <c r="F7707" s="205">
        <f t="shared" ref="F7707:H7708" si="7059">F7708</f>
        <v>0</v>
      </c>
      <c r="G7707" s="205">
        <f t="shared" si="7059"/>
        <v>0</v>
      </c>
      <c r="H7707" s="205">
        <f t="shared" si="7059"/>
        <v>0</v>
      </c>
      <c r="I7707" s="34" t="s">
        <v>8</v>
      </c>
    </row>
    <row r="7708" spans="1:10">
      <c r="A7708" s="206">
        <v>11</v>
      </c>
      <c r="B7708" s="207" t="s">
        <v>14</v>
      </c>
      <c r="C7708" s="31">
        <f t="shared" si="7058"/>
        <v>0</v>
      </c>
      <c r="D7708" s="31">
        <v>328064</v>
      </c>
      <c r="F7708" s="31">
        <f t="shared" si="7059"/>
        <v>0</v>
      </c>
      <c r="G7708" s="31">
        <f t="shared" si="7059"/>
        <v>0</v>
      </c>
      <c r="H7708" s="31">
        <f t="shared" si="7059"/>
        <v>0</v>
      </c>
      <c r="I7708" s="34" t="s">
        <v>15</v>
      </c>
    </row>
    <row r="7709" spans="1:10">
      <c r="A7709" s="208">
        <v>32</v>
      </c>
      <c r="B7709" s="209" t="s">
        <v>16</v>
      </c>
      <c r="C7709" s="32">
        <f>C7710+C7712</f>
        <v>0</v>
      </c>
      <c r="D7709" s="32">
        <v>328064</v>
      </c>
      <c r="F7709" s="32">
        <f>F7710+F7712</f>
        <v>0</v>
      </c>
      <c r="G7709" s="32">
        <f>G7710+G7712</f>
        <v>0</v>
      </c>
      <c r="H7709" s="32">
        <f>H7710+H7712</f>
        <v>0</v>
      </c>
      <c r="I7709" s="34">
        <v>2</v>
      </c>
    </row>
    <row r="7710" spans="1:10">
      <c r="A7710" s="210">
        <v>322</v>
      </c>
      <c r="B7710" s="492" t="s">
        <v>42</v>
      </c>
      <c r="C7710" s="40">
        <f t="shared" ref="C7710" si="7060">C7711</f>
        <v>0</v>
      </c>
      <c r="D7710" s="671">
        <v>128315</v>
      </c>
      <c r="F7710" s="671">
        <f t="shared" ref="F7710:H7710" si="7061">F7711</f>
        <v>0</v>
      </c>
      <c r="G7710" s="671">
        <f t="shared" si="7061"/>
        <v>0</v>
      </c>
      <c r="H7710" s="671">
        <f t="shared" si="7061"/>
        <v>0</v>
      </c>
      <c r="I7710" s="471">
        <v>3</v>
      </c>
      <c r="J7710" s="194"/>
    </row>
    <row r="7711" spans="1:10">
      <c r="A7711" s="212">
        <v>3222</v>
      </c>
      <c r="B7711" s="493" t="s">
        <v>91</v>
      </c>
      <c r="C7711" s="144">
        <v>0</v>
      </c>
      <c r="D7711" s="175">
        <v>128315</v>
      </c>
      <c r="F7711" s="75"/>
      <c r="G7711" s="75"/>
      <c r="H7711" s="75"/>
      <c r="I7711" s="471">
        <v>4</v>
      </c>
      <c r="J7711" s="194"/>
    </row>
    <row r="7712" spans="1:10" ht="15">
      <c r="A7712" s="210">
        <v>329</v>
      </c>
      <c r="B7712" s="492" t="s">
        <v>23</v>
      </c>
      <c r="C7712" s="963">
        <f>C7713</f>
        <v>0</v>
      </c>
      <c r="D7712" s="792">
        <v>199749</v>
      </c>
      <c r="F7712" s="963">
        <f>F7713</f>
        <v>0</v>
      </c>
      <c r="G7712" s="963">
        <f>G7713</f>
        <v>0</v>
      </c>
      <c r="H7712" s="963">
        <f>H7713</f>
        <v>0</v>
      </c>
      <c r="I7712" s="962">
        <v>3</v>
      </c>
      <c r="J7712" s="194"/>
    </row>
    <row r="7713" spans="1:10" ht="15">
      <c r="A7713" s="212">
        <v>3292</v>
      </c>
      <c r="B7713" s="493" t="s">
        <v>112</v>
      </c>
      <c r="C7713" s="964"/>
      <c r="D7713" s="863">
        <v>199749</v>
      </c>
      <c r="F7713" s="964"/>
      <c r="G7713" s="964"/>
      <c r="H7713" s="964"/>
      <c r="I7713" s="962">
        <v>4</v>
      </c>
      <c r="J7713" s="194"/>
    </row>
    <row r="7714" spans="1:10">
      <c r="A7714" s="430">
        <v>33739</v>
      </c>
      <c r="B7714" s="431" t="s">
        <v>498</v>
      </c>
      <c r="C7714" s="198">
        <f>SUM(C7715+C7774)</f>
        <v>20081036</v>
      </c>
      <c r="D7714" s="198">
        <v>20946217</v>
      </c>
      <c r="F7714" s="198">
        <f>SUM(F7715+F7774)</f>
        <v>0</v>
      </c>
      <c r="G7714" s="198">
        <f>SUM(G7715+G7774)</f>
        <v>0</v>
      </c>
      <c r="H7714" s="198">
        <f>SUM(H7715+H7774)</f>
        <v>0</v>
      </c>
      <c r="I7714" s="432" t="s">
        <v>5</v>
      </c>
    </row>
    <row r="7715" spans="1:10" ht="28.5">
      <c r="A7715" s="200">
        <v>3602</v>
      </c>
      <c r="B7715" s="201" t="s">
        <v>82</v>
      </c>
      <c r="C7715" s="202">
        <f>SUM(C7716+C7733)</f>
        <v>720000</v>
      </c>
      <c r="D7715" s="202">
        <v>710000</v>
      </c>
      <c r="F7715" s="202">
        <f>SUM(F7716+F7733)</f>
        <v>0</v>
      </c>
      <c r="G7715" s="202">
        <f>SUM(G7716+G7733)</f>
        <v>0</v>
      </c>
      <c r="H7715" s="202">
        <f>SUM(H7716+H7733)</f>
        <v>0</v>
      </c>
      <c r="I7715" s="34" t="s">
        <v>7</v>
      </c>
    </row>
    <row r="7716" spans="1:10" ht="28.5">
      <c r="A7716" s="203" t="s">
        <v>452</v>
      </c>
      <c r="B7716" s="204" t="s">
        <v>499</v>
      </c>
      <c r="C7716" s="205">
        <f>SUM(C7717+C7729)</f>
        <v>720000</v>
      </c>
      <c r="D7716" s="205">
        <v>710000</v>
      </c>
      <c r="F7716" s="205">
        <f>SUM(F7717+F7729)</f>
        <v>0</v>
      </c>
      <c r="G7716" s="205">
        <f>SUM(G7717+G7729)</f>
        <v>0</v>
      </c>
      <c r="H7716" s="205">
        <f>SUM(H7717+H7729)</f>
        <v>0</v>
      </c>
      <c r="I7716" s="34" t="s">
        <v>8</v>
      </c>
    </row>
    <row r="7717" spans="1:10">
      <c r="A7717" s="206">
        <v>11</v>
      </c>
      <c r="B7717" s="207" t="s">
        <v>14</v>
      </c>
      <c r="C7717" s="31">
        <f>SUM(C7718+C7721+C7726)</f>
        <v>720000</v>
      </c>
      <c r="D7717" s="31">
        <v>710000</v>
      </c>
      <c r="F7717" s="31">
        <f>SUM(F7718+F7721+F7726)</f>
        <v>0</v>
      </c>
      <c r="G7717" s="31">
        <f>SUM(G7718+G7721+G7726)</f>
        <v>0</v>
      </c>
      <c r="H7717" s="31">
        <f>SUM(H7718+H7721+H7726)</f>
        <v>0</v>
      </c>
      <c r="I7717" s="34" t="s">
        <v>15</v>
      </c>
    </row>
    <row r="7718" spans="1:10">
      <c r="A7718" s="208">
        <v>32</v>
      </c>
      <c r="B7718" s="209" t="s">
        <v>16</v>
      </c>
      <c r="C7718" s="182">
        <f t="shared" ref="C7718:C7719" si="7062">C7719</f>
        <v>150000</v>
      </c>
      <c r="D7718" s="32">
        <v>140125</v>
      </c>
      <c r="F7718" s="32">
        <f t="shared" ref="F7718:H7718" si="7063">F7719</f>
        <v>0</v>
      </c>
      <c r="G7718" s="32">
        <f t="shared" si="7063"/>
        <v>0</v>
      </c>
      <c r="H7718" s="32">
        <f t="shared" si="7063"/>
        <v>0</v>
      </c>
      <c r="I7718" s="34">
        <v>2</v>
      </c>
      <c r="J7718" s="26"/>
    </row>
    <row r="7719" spans="1:10">
      <c r="A7719" s="210">
        <v>323</v>
      </c>
      <c r="B7719" s="492" t="s">
        <v>17</v>
      </c>
      <c r="C7719" s="30">
        <f t="shared" si="7062"/>
        <v>150000</v>
      </c>
      <c r="D7719" s="30">
        <v>140125</v>
      </c>
      <c r="F7719" s="30">
        <f>F7720</f>
        <v>0</v>
      </c>
      <c r="G7719" s="30">
        <f>G7720</f>
        <v>0</v>
      </c>
      <c r="H7719" s="30">
        <f>H7720</f>
        <v>0</v>
      </c>
      <c r="I7719" s="34">
        <v>3</v>
      </c>
      <c r="J7719" s="26"/>
    </row>
    <row r="7720" spans="1:10">
      <c r="A7720" s="212">
        <v>3232</v>
      </c>
      <c r="B7720" s="493" t="s">
        <v>105</v>
      </c>
      <c r="C7720" s="29">
        <v>150000</v>
      </c>
      <c r="D7720" s="175">
        <v>140125</v>
      </c>
      <c r="F7720" s="29"/>
      <c r="G7720" s="29"/>
      <c r="H7720" s="29"/>
      <c r="I7720" s="34">
        <v>4</v>
      </c>
      <c r="J7720" s="26"/>
    </row>
    <row r="7721" spans="1:10" ht="28.5">
      <c r="A7721" s="208">
        <v>42</v>
      </c>
      <c r="B7721" s="209" t="s">
        <v>30</v>
      </c>
      <c r="C7721" s="182">
        <f t="shared" ref="C7721" si="7064">SUM(C7722)</f>
        <v>550000</v>
      </c>
      <c r="D7721" s="32">
        <v>536750</v>
      </c>
      <c r="F7721" s="32">
        <f t="shared" ref="F7721:H7721" si="7065">SUM(F7722)</f>
        <v>0</v>
      </c>
      <c r="G7721" s="32">
        <f t="shared" si="7065"/>
        <v>0</v>
      </c>
      <c r="H7721" s="32">
        <f t="shared" si="7065"/>
        <v>0</v>
      </c>
      <c r="I7721" s="34">
        <v>2</v>
      </c>
    </row>
    <row r="7722" spans="1:10">
      <c r="A7722" s="210">
        <v>422</v>
      </c>
      <c r="B7722" s="211" t="s">
        <v>57</v>
      </c>
      <c r="C7722" s="30">
        <f>SUM(C7723:C7725)</f>
        <v>550000</v>
      </c>
      <c r="D7722" s="30">
        <v>536750</v>
      </c>
      <c r="F7722" s="30">
        <f>SUM(F7723:F7725)</f>
        <v>0</v>
      </c>
      <c r="G7722" s="30">
        <f>SUM(G7723:G7725)</f>
        <v>0</v>
      </c>
      <c r="H7722" s="30">
        <f>SUM(H7723:H7725)</f>
        <v>0</v>
      </c>
      <c r="I7722" s="34">
        <v>3</v>
      </c>
    </row>
    <row r="7723" spans="1:10" ht="15">
      <c r="A7723" s="212">
        <v>4221</v>
      </c>
      <c r="B7723" s="216" t="s">
        <v>65</v>
      </c>
      <c r="C7723" s="770">
        <v>0</v>
      </c>
      <c r="D7723">
        <v>40500</v>
      </c>
      <c r="F7723" s="771"/>
      <c r="G7723" s="771"/>
      <c r="H7723" s="771"/>
      <c r="I7723" s="73">
        <v>4</v>
      </c>
    </row>
    <row r="7724" spans="1:10">
      <c r="A7724" s="212">
        <v>4224</v>
      </c>
      <c r="B7724" s="216" t="s">
        <v>58</v>
      </c>
      <c r="C7724" s="474">
        <v>450000</v>
      </c>
      <c r="D7724" s="175">
        <v>385000</v>
      </c>
      <c r="F7724" s="672"/>
      <c r="G7724" s="672"/>
      <c r="H7724" s="672"/>
      <c r="I7724" s="34">
        <v>4</v>
      </c>
    </row>
    <row r="7725" spans="1:10">
      <c r="A7725" s="212">
        <v>4227</v>
      </c>
      <c r="B7725" s="216" t="s">
        <v>88</v>
      </c>
      <c r="C7725" s="474">
        <v>100000</v>
      </c>
      <c r="D7725" s="175">
        <v>111250</v>
      </c>
      <c r="F7725" s="672"/>
      <c r="G7725" s="672"/>
      <c r="H7725" s="672"/>
      <c r="I7725" s="73">
        <v>4</v>
      </c>
    </row>
    <row r="7726" spans="1:10" ht="28.5">
      <c r="A7726" s="208">
        <v>45</v>
      </c>
      <c r="B7726" s="209" t="s">
        <v>74</v>
      </c>
      <c r="C7726" s="182">
        <f t="shared" ref="C7726:C7727" si="7066">SUM(C7727)</f>
        <v>20000</v>
      </c>
      <c r="D7726" s="32">
        <v>33125</v>
      </c>
      <c r="F7726" s="32">
        <f t="shared" ref="F7726:H7727" si="7067">SUM(F7727)</f>
        <v>0</v>
      </c>
      <c r="G7726" s="32">
        <f t="shared" si="7067"/>
        <v>0</v>
      </c>
      <c r="H7726" s="32">
        <f t="shared" si="7067"/>
        <v>0</v>
      </c>
      <c r="I7726" s="34">
        <v>2</v>
      </c>
    </row>
    <row r="7727" spans="1:10">
      <c r="A7727" s="210">
        <v>451</v>
      </c>
      <c r="B7727" s="211" t="s">
        <v>75</v>
      </c>
      <c r="C7727" s="30">
        <f t="shared" si="7066"/>
        <v>20000</v>
      </c>
      <c r="D7727" s="30">
        <v>33125</v>
      </c>
      <c r="F7727" s="30">
        <f t="shared" si="7067"/>
        <v>0</v>
      </c>
      <c r="G7727" s="30">
        <f t="shared" si="7067"/>
        <v>0</v>
      </c>
      <c r="H7727" s="30">
        <f t="shared" si="7067"/>
        <v>0</v>
      </c>
      <c r="I7727" s="34">
        <v>3</v>
      </c>
    </row>
    <row r="7728" spans="1:10">
      <c r="A7728" s="212">
        <v>4511</v>
      </c>
      <c r="B7728" s="216" t="s">
        <v>75</v>
      </c>
      <c r="C7728" s="474">
        <v>20000</v>
      </c>
      <c r="D7728" s="175">
        <v>33125</v>
      </c>
      <c r="F7728" s="672"/>
      <c r="G7728" s="672"/>
      <c r="H7728" s="672"/>
      <c r="I7728" s="34">
        <v>4</v>
      </c>
    </row>
    <row r="7729" spans="1:9">
      <c r="A7729" s="206">
        <v>52</v>
      </c>
      <c r="B7729" s="207" t="s">
        <v>319</v>
      </c>
      <c r="C7729" s="31">
        <f t="shared" ref="C7729:C7731" si="7068">C7730</f>
        <v>0</v>
      </c>
      <c r="D7729" s="31">
        <v>0</v>
      </c>
      <c r="F7729" s="31">
        <f t="shared" ref="F7729:H7731" si="7069">F7730</f>
        <v>0</v>
      </c>
      <c r="G7729" s="31">
        <f t="shared" si="7069"/>
        <v>0</v>
      </c>
      <c r="H7729" s="31">
        <f t="shared" si="7069"/>
        <v>0</v>
      </c>
      <c r="I7729" s="34" t="s">
        <v>53</v>
      </c>
    </row>
    <row r="7730" spans="1:9" ht="28.5">
      <c r="A7730" s="208">
        <v>45</v>
      </c>
      <c r="B7730" s="209" t="s">
        <v>74</v>
      </c>
      <c r="C7730" s="182">
        <f t="shared" si="7068"/>
        <v>0</v>
      </c>
      <c r="D7730" s="32">
        <v>0</v>
      </c>
      <c r="F7730" s="32">
        <f t="shared" si="7069"/>
        <v>0</v>
      </c>
      <c r="G7730" s="32">
        <f t="shared" si="7069"/>
        <v>0</v>
      </c>
      <c r="H7730" s="32">
        <f t="shared" si="7069"/>
        <v>0</v>
      </c>
      <c r="I7730" s="34">
        <v>2</v>
      </c>
    </row>
    <row r="7731" spans="1:9">
      <c r="A7731" s="210">
        <v>451</v>
      </c>
      <c r="B7731" s="211" t="s">
        <v>75</v>
      </c>
      <c r="C7731" s="30">
        <f t="shared" si="7068"/>
        <v>0</v>
      </c>
      <c r="D7731" s="30">
        <v>0</v>
      </c>
      <c r="F7731" s="30">
        <f t="shared" si="7069"/>
        <v>0</v>
      </c>
      <c r="G7731" s="30">
        <f t="shared" si="7069"/>
        <v>0</v>
      </c>
      <c r="H7731" s="30">
        <f t="shared" si="7069"/>
        <v>0</v>
      </c>
      <c r="I7731" s="34">
        <v>3</v>
      </c>
    </row>
    <row r="7732" spans="1:9">
      <c r="A7732" s="212">
        <v>4511</v>
      </c>
      <c r="B7732" s="216" t="s">
        <v>75</v>
      </c>
      <c r="C7732" s="29">
        <v>0</v>
      </c>
      <c r="D7732" s="175">
        <v>0</v>
      </c>
      <c r="F7732" s="175"/>
      <c r="G7732" s="175"/>
      <c r="H7732" s="175"/>
      <c r="I7732" s="34">
        <v>4</v>
      </c>
    </row>
    <row r="7733" spans="1:9" ht="28.5">
      <c r="A7733" s="203" t="s">
        <v>329</v>
      </c>
      <c r="B7733" s="204" t="s">
        <v>176</v>
      </c>
      <c r="C7733" s="205">
        <f t="shared" ref="C7733" si="7070">SUM(C7734+C7754)</f>
        <v>0</v>
      </c>
      <c r="D7733" s="205">
        <v>0</v>
      </c>
      <c r="F7733" s="205">
        <f t="shared" ref="F7733:G7733" si="7071">SUM(F7734+F7754)</f>
        <v>0</v>
      </c>
      <c r="G7733" s="205">
        <f t="shared" si="7071"/>
        <v>0</v>
      </c>
      <c r="H7733" s="205">
        <f t="shared" ref="H7733" si="7072">SUM(H7734+H7754)</f>
        <v>0</v>
      </c>
      <c r="I7733" s="34" t="s">
        <v>8</v>
      </c>
    </row>
    <row r="7734" spans="1:9">
      <c r="A7734" s="206">
        <v>12</v>
      </c>
      <c r="B7734" s="207" t="s">
        <v>61</v>
      </c>
      <c r="C7734" s="31">
        <f t="shared" ref="C7734" si="7073">SUM(C7735+C7740+C7749)</f>
        <v>0</v>
      </c>
      <c r="D7734" s="31">
        <v>0</v>
      </c>
      <c r="F7734" s="31">
        <f t="shared" ref="F7734:G7734" si="7074">SUM(F7735+F7740+F7749)</f>
        <v>0</v>
      </c>
      <c r="G7734" s="31">
        <f t="shared" si="7074"/>
        <v>0</v>
      </c>
      <c r="H7734" s="31">
        <f t="shared" ref="H7734" si="7075">SUM(H7735+H7740+H7749)</f>
        <v>0</v>
      </c>
      <c r="I7734" s="34" t="s">
        <v>62</v>
      </c>
    </row>
    <row r="7735" spans="1:9">
      <c r="A7735" s="208">
        <v>31</v>
      </c>
      <c r="B7735" s="209" t="s">
        <v>44</v>
      </c>
      <c r="C7735" s="182">
        <f t="shared" ref="C7735" si="7076">SUM(C7736+C7738)</f>
        <v>0</v>
      </c>
      <c r="D7735" s="32">
        <v>0</v>
      </c>
      <c r="F7735" s="32">
        <f t="shared" ref="F7735:G7735" si="7077">SUM(F7736+F7738)</f>
        <v>0</v>
      </c>
      <c r="G7735" s="32">
        <f t="shared" si="7077"/>
        <v>0</v>
      </c>
      <c r="H7735" s="32">
        <f t="shared" ref="H7735" si="7078">SUM(H7736+H7738)</f>
        <v>0</v>
      </c>
      <c r="I7735" s="34">
        <v>2</v>
      </c>
    </row>
    <row r="7736" spans="1:9">
      <c r="A7736" s="210">
        <v>311</v>
      </c>
      <c r="B7736" s="211" t="s">
        <v>45</v>
      </c>
      <c r="C7736" s="30">
        <f t="shared" ref="C7736" si="7079">SUM(C7737)</f>
        <v>0</v>
      </c>
      <c r="D7736" s="30">
        <v>0</v>
      </c>
      <c r="F7736" s="30">
        <f t="shared" ref="F7736:H7736" si="7080">SUM(F7737)</f>
        <v>0</v>
      </c>
      <c r="G7736" s="30">
        <f t="shared" si="7080"/>
        <v>0</v>
      </c>
      <c r="H7736" s="30">
        <f t="shared" si="7080"/>
        <v>0</v>
      </c>
      <c r="I7736" s="34">
        <v>3</v>
      </c>
    </row>
    <row r="7737" spans="1:9">
      <c r="A7737" s="212">
        <v>3111</v>
      </c>
      <c r="B7737" s="216" t="s">
        <v>46</v>
      </c>
      <c r="C7737" s="29"/>
      <c r="D7737" s="175">
        <v>0</v>
      </c>
      <c r="F7737" s="175"/>
      <c r="G7737" s="175"/>
      <c r="H7737" s="175"/>
      <c r="I7737" s="34">
        <v>4</v>
      </c>
    </row>
    <row r="7738" spans="1:9">
      <c r="A7738" s="210">
        <v>313</v>
      </c>
      <c r="B7738" s="211" t="s">
        <v>48</v>
      </c>
      <c r="C7738" s="30">
        <f t="shared" ref="C7738" si="7081">SUM(C7739)</f>
        <v>0</v>
      </c>
      <c r="D7738" s="30">
        <v>0</v>
      </c>
      <c r="F7738" s="30">
        <f t="shared" ref="F7738:H7738" si="7082">SUM(F7739)</f>
        <v>0</v>
      </c>
      <c r="G7738" s="30">
        <f t="shared" si="7082"/>
        <v>0</v>
      </c>
      <c r="H7738" s="30">
        <f t="shared" si="7082"/>
        <v>0</v>
      </c>
      <c r="I7738" s="34">
        <v>3</v>
      </c>
    </row>
    <row r="7739" spans="1:9">
      <c r="A7739" s="212">
        <v>3132</v>
      </c>
      <c r="B7739" s="216" t="s">
        <v>49</v>
      </c>
      <c r="C7739" s="29"/>
      <c r="D7739" s="175">
        <v>0</v>
      </c>
      <c r="F7739" s="175"/>
      <c r="G7739" s="175"/>
      <c r="H7739" s="175"/>
      <c r="I7739" s="34">
        <v>4</v>
      </c>
    </row>
    <row r="7740" spans="1:9">
      <c r="A7740" s="208">
        <v>32</v>
      </c>
      <c r="B7740" s="209" t="s">
        <v>16</v>
      </c>
      <c r="C7740" s="182">
        <f t="shared" ref="C7740" si="7083">SUM(C7741+C7743+C7747)</f>
        <v>0</v>
      </c>
      <c r="D7740" s="32">
        <v>0</v>
      </c>
      <c r="F7740" s="32">
        <f t="shared" ref="F7740:G7740" si="7084">SUM(F7741+F7743+F7747)</f>
        <v>0</v>
      </c>
      <c r="G7740" s="32">
        <f t="shared" si="7084"/>
        <v>0</v>
      </c>
      <c r="H7740" s="32">
        <f t="shared" ref="H7740" si="7085">SUM(H7741+H7743+H7747)</f>
        <v>0</v>
      </c>
      <c r="I7740" s="34">
        <v>2</v>
      </c>
    </row>
    <row r="7741" spans="1:9">
      <c r="A7741" s="210">
        <v>322</v>
      </c>
      <c r="B7741" s="211" t="s">
        <v>42</v>
      </c>
      <c r="C7741" s="30">
        <f t="shared" ref="C7741" si="7086">SUM(C7742)</f>
        <v>0</v>
      </c>
      <c r="D7741" s="30">
        <v>0</v>
      </c>
      <c r="F7741" s="30">
        <f t="shared" ref="F7741:H7741" si="7087">SUM(F7742)</f>
        <v>0</v>
      </c>
      <c r="G7741" s="30">
        <f t="shared" si="7087"/>
        <v>0</v>
      </c>
      <c r="H7741" s="30">
        <f t="shared" si="7087"/>
        <v>0</v>
      </c>
      <c r="I7741" s="34">
        <v>3</v>
      </c>
    </row>
    <row r="7742" spans="1:9">
      <c r="A7742" s="212">
        <v>3225</v>
      </c>
      <c r="B7742" s="216" t="s">
        <v>92</v>
      </c>
      <c r="C7742" s="29"/>
      <c r="D7742" s="175">
        <v>0</v>
      </c>
      <c r="F7742" s="175"/>
      <c r="G7742" s="175"/>
      <c r="H7742" s="175"/>
      <c r="I7742" s="34">
        <v>4</v>
      </c>
    </row>
    <row r="7743" spans="1:9">
      <c r="A7743" s="210">
        <v>323</v>
      </c>
      <c r="B7743" s="211" t="s">
        <v>17</v>
      </c>
      <c r="C7743" s="30">
        <f t="shared" ref="C7743" si="7088">SUM(C7744:C7746)</f>
        <v>0</v>
      </c>
      <c r="D7743" s="30">
        <v>0</v>
      </c>
      <c r="F7743" s="30">
        <f t="shared" ref="F7743:G7743" si="7089">SUM(F7744:F7746)</f>
        <v>0</v>
      </c>
      <c r="G7743" s="30">
        <f t="shared" si="7089"/>
        <v>0</v>
      </c>
      <c r="H7743" s="30">
        <f t="shared" ref="H7743" si="7090">SUM(H7744:H7746)</f>
        <v>0</v>
      </c>
      <c r="I7743" s="34">
        <v>3</v>
      </c>
    </row>
    <row r="7744" spans="1:9">
      <c r="A7744" s="212">
        <v>3233</v>
      </c>
      <c r="B7744" s="216" t="s">
        <v>19</v>
      </c>
      <c r="C7744" s="29"/>
      <c r="D7744" s="175">
        <v>0</v>
      </c>
      <c r="F7744" s="175"/>
      <c r="G7744" s="175"/>
      <c r="H7744" s="175"/>
      <c r="I7744" s="34">
        <v>4</v>
      </c>
    </row>
    <row r="7745" spans="1:9">
      <c r="A7745" s="212">
        <v>3237</v>
      </c>
      <c r="B7745" s="216" t="s">
        <v>20</v>
      </c>
      <c r="C7745" s="29"/>
      <c r="D7745" s="175">
        <v>0</v>
      </c>
      <c r="F7745" s="175"/>
      <c r="G7745" s="175"/>
      <c r="H7745" s="175"/>
      <c r="I7745" s="34">
        <v>4</v>
      </c>
    </row>
    <row r="7746" spans="1:9">
      <c r="A7746" s="212">
        <v>3239</v>
      </c>
      <c r="B7746" s="216" t="s">
        <v>21</v>
      </c>
      <c r="C7746" s="29"/>
      <c r="D7746" s="175">
        <v>0</v>
      </c>
      <c r="F7746" s="175"/>
      <c r="G7746" s="175"/>
      <c r="H7746" s="175"/>
      <c r="I7746" s="34">
        <v>4</v>
      </c>
    </row>
    <row r="7747" spans="1:9">
      <c r="A7747" s="210">
        <v>329</v>
      </c>
      <c r="B7747" s="211" t="s">
        <v>23</v>
      </c>
      <c r="C7747" s="30">
        <f t="shared" ref="C7747" si="7091">SUM(C7748)</f>
        <v>0</v>
      </c>
      <c r="D7747" s="30">
        <v>0</v>
      </c>
      <c r="F7747" s="30">
        <f t="shared" ref="F7747:H7747" si="7092">SUM(F7748)</f>
        <v>0</v>
      </c>
      <c r="G7747" s="30">
        <f t="shared" si="7092"/>
        <v>0</v>
      </c>
      <c r="H7747" s="30">
        <f t="shared" si="7092"/>
        <v>0</v>
      </c>
      <c r="I7747" s="34">
        <v>3</v>
      </c>
    </row>
    <row r="7748" spans="1:9">
      <c r="A7748" s="212">
        <v>3293</v>
      </c>
      <c r="B7748" s="216" t="s">
        <v>29</v>
      </c>
      <c r="C7748" s="29"/>
      <c r="D7748" s="175">
        <v>0</v>
      </c>
      <c r="F7748" s="175"/>
      <c r="G7748" s="175"/>
      <c r="H7748" s="175"/>
      <c r="I7748" s="34">
        <v>4</v>
      </c>
    </row>
    <row r="7749" spans="1:9" ht="28.5">
      <c r="A7749" s="208">
        <v>42</v>
      </c>
      <c r="B7749" s="209" t="s">
        <v>30</v>
      </c>
      <c r="C7749" s="182">
        <f t="shared" ref="C7749" si="7093">SUM(C7750)</f>
        <v>0</v>
      </c>
      <c r="D7749" s="32">
        <v>0</v>
      </c>
      <c r="F7749" s="32">
        <f t="shared" ref="F7749:H7749" si="7094">SUM(F7750)</f>
        <v>0</v>
      </c>
      <c r="G7749" s="32">
        <f t="shared" si="7094"/>
        <v>0</v>
      </c>
      <c r="H7749" s="32">
        <f t="shared" si="7094"/>
        <v>0</v>
      </c>
      <c r="I7749" s="34">
        <v>2</v>
      </c>
    </row>
    <row r="7750" spans="1:9">
      <c r="A7750" s="210">
        <v>422</v>
      </c>
      <c r="B7750" s="211" t="s">
        <v>57</v>
      </c>
      <c r="C7750" s="30">
        <f t="shared" ref="C7750" si="7095">SUM(C7751:C7753)</f>
        <v>0</v>
      </c>
      <c r="D7750" s="30">
        <v>0</v>
      </c>
      <c r="F7750" s="30">
        <f t="shared" ref="F7750:G7750" si="7096">SUM(F7751:F7753)</f>
        <v>0</v>
      </c>
      <c r="G7750" s="30">
        <f t="shared" si="7096"/>
        <v>0</v>
      </c>
      <c r="H7750" s="30">
        <f t="shared" ref="H7750" si="7097">SUM(H7751:H7753)</f>
        <v>0</v>
      </c>
      <c r="I7750" s="34">
        <v>3</v>
      </c>
    </row>
    <row r="7751" spans="1:9">
      <c r="A7751" s="212">
        <v>4221</v>
      </c>
      <c r="B7751" s="216" t="s">
        <v>65</v>
      </c>
      <c r="C7751" s="29"/>
      <c r="D7751" s="175">
        <v>0</v>
      </c>
      <c r="F7751" s="175"/>
      <c r="G7751" s="175"/>
      <c r="H7751" s="175"/>
      <c r="I7751" s="34">
        <v>4</v>
      </c>
    </row>
    <row r="7752" spans="1:9">
      <c r="A7752" s="212">
        <v>4223</v>
      </c>
      <c r="B7752" s="216" t="s">
        <v>86</v>
      </c>
      <c r="C7752" s="29"/>
      <c r="D7752" s="175">
        <v>0</v>
      </c>
      <c r="F7752" s="175"/>
      <c r="G7752" s="175"/>
      <c r="H7752" s="175"/>
      <c r="I7752" s="34">
        <v>4</v>
      </c>
    </row>
    <row r="7753" spans="1:9">
      <c r="A7753" s="212">
        <v>4224</v>
      </c>
      <c r="B7753" s="216" t="s">
        <v>58</v>
      </c>
      <c r="C7753" s="29"/>
      <c r="D7753" s="175">
        <v>0</v>
      </c>
      <c r="F7753" s="175"/>
      <c r="G7753" s="175"/>
      <c r="H7753" s="175"/>
      <c r="I7753" s="34">
        <v>4</v>
      </c>
    </row>
    <row r="7754" spans="1:9">
      <c r="A7754" s="206">
        <v>563</v>
      </c>
      <c r="B7754" s="207" t="s">
        <v>326</v>
      </c>
      <c r="C7754" s="31">
        <f t="shared" ref="C7754" si="7098">SUM(C7755+C7760+C7769)</f>
        <v>0</v>
      </c>
      <c r="D7754" s="31">
        <v>0</v>
      </c>
      <c r="F7754" s="31">
        <f t="shared" ref="F7754:G7754" si="7099">SUM(F7755+F7760+F7769)</f>
        <v>0</v>
      </c>
      <c r="G7754" s="31">
        <f t="shared" si="7099"/>
        <v>0</v>
      </c>
      <c r="H7754" s="31">
        <f t="shared" ref="H7754" si="7100">SUM(H7755+H7760+H7769)</f>
        <v>0</v>
      </c>
      <c r="I7754" s="34" t="s">
        <v>104</v>
      </c>
    </row>
    <row r="7755" spans="1:9">
      <c r="A7755" s="208">
        <v>31</v>
      </c>
      <c r="B7755" s="209" t="s">
        <v>44</v>
      </c>
      <c r="C7755" s="182">
        <f t="shared" ref="C7755" si="7101">SUM(C7756+C7758)</f>
        <v>0</v>
      </c>
      <c r="D7755" s="32">
        <v>0</v>
      </c>
      <c r="F7755" s="32">
        <f t="shared" ref="F7755:G7755" si="7102">SUM(F7756+F7758)</f>
        <v>0</v>
      </c>
      <c r="G7755" s="32">
        <f t="shared" si="7102"/>
        <v>0</v>
      </c>
      <c r="H7755" s="32">
        <f t="shared" ref="H7755" si="7103">SUM(H7756+H7758)</f>
        <v>0</v>
      </c>
      <c r="I7755" s="34">
        <v>2</v>
      </c>
    </row>
    <row r="7756" spans="1:9">
      <c r="A7756" s="210">
        <v>311</v>
      </c>
      <c r="B7756" s="211" t="s">
        <v>45</v>
      </c>
      <c r="C7756" s="30">
        <f t="shared" ref="C7756" si="7104">SUM(C7757)</f>
        <v>0</v>
      </c>
      <c r="D7756" s="30">
        <v>0</v>
      </c>
      <c r="F7756" s="30">
        <f t="shared" ref="F7756:H7756" si="7105">SUM(F7757)</f>
        <v>0</v>
      </c>
      <c r="G7756" s="30">
        <f t="shared" si="7105"/>
        <v>0</v>
      </c>
      <c r="H7756" s="30">
        <f t="shared" si="7105"/>
        <v>0</v>
      </c>
      <c r="I7756" s="34">
        <v>3</v>
      </c>
    </row>
    <row r="7757" spans="1:9">
      <c r="A7757" s="212">
        <v>3111</v>
      </c>
      <c r="B7757" s="216" t="s">
        <v>46</v>
      </c>
      <c r="C7757" s="29"/>
      <c r="D7757" s="175">
        <v>0</v>
      </c>
      <c r="F7757" s="175"/>
      <c r="G7757" s="175"/>
      <c r="H7757" s="175"/>
      <c r="I7757" s="34">
        <v>4</v>
      </c>
    </row>
    <row r="7758" spans="1:9">
      <c r="A7758" s="210">
        <v>313</v>
      </c>
      <c r="B7758" s="211" t="s">
        <v>48</v>
      </c>
      <c r="C7758" s="30">
        <f t="shared" ref="C7758" si="7106">SUM(C7759)</f>
        <v>0</v>
      </c>
      <c r="D7758" s="30">
        <v>0</v>
      </c>
      <c r="F7758" s="30">
        <f t="shared" ref="F7758:H7758" si="7107">SUM(F7759)</f>
        <v>0</v>
      </c>
      <c r="G7758" s="30">
        <f t="shared" si="7107"/>
        <v>0</v>
      </c>
      <c r="H7758" s="30">
        <f t="shared" si="7107"/>
        <v>0</v>
      </c>
      <c r="I7758" s="34">
        <v>3</v>
      </c>
    </row>
    <row r="7759" spans="1:9">
      <c r="A7759" s="212">
        <v>3132</v>
      </c>
      <c r="B7759" s="216" t="s">
        <v>49</v>
      </c>
      <c r="C7759" s="29"/>
      <c r="D7759" s="175">
        <v>0</v>
      </c>
      <c r="F7759" s="175"/>
      <c r="G7759" s="175"/>
      <c r="H7759" s="175"/>
      <c r="I7759" s="34">
        <v>4</v>
      </c>
    </row>
    <row r="7760" spans="1:9">
      <c r="A7760" s="208">
        <v>32</v>
      </c>
      <c r="B7760" s="209" t="s">
        <v>16</v>
      </c>
      <c r="C7760" s="182">
        <f t="shared" ref="C7760" si="7108">SUM(C7761+C7763+C7767)</f>
        <v>0</v>
      </c>
      <c r="D7760" s="32">
        <v>0</v>
      </c>
      <c r="F7760" s="32">
        <f t="shared" ref="F7760:G7760" si="7109">SUM(F7761+F7763+F7767)</f>
        <v>0</v>
      </c>
      <c r="G7760" s="32">
        <f t="shared" si="7109"/>
        <v>0</v>
      </c>
      <c r="H7760" s="32">
        <f t="shared" ref="H7760" si="7110">SUM(H7761+H7763+H7767)</f>
        <v>0</v>
      </c>
      <c r="I7760" s="34">
        <v>2</v>
      </c>
    </row>
    <row r="7761" spans="1:9">
      <c r="A7761" s="210">
        <v>322</v>
      </c>
      <c r="B7761" s="211" t="s">
        <v>42</v>
      </c>
      <c r="C7761" s="30">
        <f t="shared" ref="C7761" si="7111">SUM(C7762)</f>
        <v>0</v>
      </c>
      <c r="D7761" s="30">
        <v>0</v>
      </c>
      <c r="F7761" s="30">
        <f t="shared" ref="F7761:H7761" si="7112">SUM(F7762)</f>
        <v>0</v>
      </c>
      <c r="G7761" s="30">
        <f t="shared" si="7112"/>
        <v>0</v>
      </c>
      <c r="H7761" s="30">
        <f t="shared" si="7112"/>
        <v>0</v>
      </c>
      <c r="I7761" s="34">
        <v>3</v>
      </c>
    </row>
    <row r="7762" spans="1:9">
      <c r="A7762" s="212">
        <v>3225</v>
      </c>
      <c r="B7762" s="216" t="s">
        <v>92</v>
      </c>
      <c r="C7762" s="29"/>
      <c r="D7762" s="175">
        <v>0</v>
      </c>
      <c r="F7762" s="175"/>
      <c r="G7762" s="175"/>
      <c r="H7762" s="175"/>
      <c r="I7762" s="34">
        <v>4</v>
      </c>
    </row>
    <row r="7763" spans="1:9">
      <c r="A7763" s="210">
        <v>323</v>
      </c>
      <c r="B7763" s="211" t="s">
        <v>17</v>
      </c>
      <c r="C7763" s="30">
        <f t="shared" ref="C7763" si="7113">SUM(C7764:C7766)</f>
        <v>0</v>
      </c>
      <c r="D7763" s="30">
        <v>0</v>
      </c>
      <c r="F7763" s="30">
        <f t="shared" ref="F7763:G7763" si="7114">SUM(F7764:F7766)</f>
        <v>0</v>
      </c>
      <c r="G7763" s="30">
        <f t="shared" si="7114"/>
        <v>0</v>
      </c>
      <c r="H7763" s="30">
        <f t="shared" ref="H7763" si="7115">SUM(H7764:H7766)</f>
        <v>0</v>
      </c>
      <c r="I7763" s="34">
        <v>3</v>
      </c>
    </row>
    <row r="7764" spans="1:9">
      <c r="A7764" s="212">
        <v>3233</v>
      </c>
      <c r="B7764" s="216" t="s">
        <v>19</v>
      </c>
      <c r="C7764" s="29"/>
      <c r="D7764" s="175">
        <v>0</v>
      </c>
      <c r="F7764" s="175"/>
      <c r="G7764" s="175"/>
      <c r="H7764" s="175"/>
      <c r="I7764" s="34">
        <v>4</v>
      </c>
    </row>
    <row r="7765" spans="1:9">
      <c r="A7765" s="212">
        <v>3237</v>
      </c>
      <c r="B7765" s="216" t="s">
        <v>20</v>
      </c>
      <c r="C7765" s="29"/>
      <c r="D7765" s="175">
        <v>0</v>
      </c>
      <c r="F7765" s="175"/>
      <c r="G7765" s="175"/>
      <c r="H7765" s="175"/>
      <c r="I7765" s="34">
        <v>4</v>
      </c>
    </row>
    <row r="7766" spans="1:9">
      <c r="A7766" s="212">
        <v>3239</v>
      </c>
      <c r="B7766" s="216" t="s">
        <v>21</v>
      </c>
      <c r="C7766" s="29"/>
      <c r="D7766" s="175">
        <v>0</v>
      </c>
      <c r="F7766" s="175"/>
      <c r="G7766" s="175"/>
      <c r="H7766" s="175"/>
      <c r="I7766" s="34">
        <v>4</v>
      </c>
    </row>
    <row r="7767" spans="1:9">
      <c r="A7767" s="210">
        <v>329</v>
      </c>
      <c r="B7767" s="211" t="s">
        <v>23</v>
      </c>
      <c r="C7767" s="30">
        <f t="shared" ref="C7767" si="7116">SUM(C7768)</f>
        <v>0</v>
      </c>
      <c r="D7767" s="30">
        <v>0</v>
      </c>
      <c r="F7767" s="30">
        <f t="shared" ref="F7767:H7767" si="7117">SUM(F7768)</f>
        <v>0</v>
      </c>
      <c r="G7767" s="30">
        <f t="shared" si="7117"/>
        <v>0</v>
      </c>
      <c r="H7767" s="30">
        <f t="shared" si="7117"/>
        <v>0</v>
      </c>
      <c r="I7767" s="34">
        <v>3</v>
      </c>
    </row>
    <row r="7768" spans="1:9">
      <c r="A7768" s="212">
        <v>3293</v>
      </c>
      <c r="B7768" s="216" t="s">
        <v>29</v>
      </c>
      <c r="C7768" s="29"/>
      <c r="D7768" s="175">
        <v>0</v>
      </c>
      <c r="F7768" s="175"/>
      <c r="G7768" s="175"/>
      <c r="H7768" s="175"/>
      <c r="I7768" s="34">
        <v>4</v>
      </c>
    </row>
    <row r="7769" spans="1:9" ht="28.5">
      <c r="A7769" s="208">
        <v>42</v>
      </c>
      <c r="B7769" s="209" t="s">
        <v>30</v>
      </c>
      <c r="C7769" s="182">
        <f t="shared" ref="C7769" si="7118">SUM(C7770)</f>
        <v>0</v>
      </c>
      <c r="D7769" s="32">
        <v>0</v>
      </c>
      <c r="F7769" s="32">
        <f t="shared" ref="F7769:H7769" si="7119">SUM(F7770)</f>
        <v>0</v>
      </c>
      <c r="G7769" s="32">
        <f t="shared" si="7119"/>
        <v>0</v>
      </c>
      <c r="H7769" s="32">
        <f t="shared" si="7119"/>
        <v>0</v>
      </c>
      <c r="I7769" s="34">
        <v>2</v>
      </c>
    </row>
    <row r="7770" spans="1:9">
      <c r="A7770" s="210">
        <v>422</v>
      </c>
      <c r="B7770" s="211" t="s">
        <v>57</v>
      </c>
      <c r="C7770" s="30">
        <f t="shared" ref="C7770" si="7120">SUM(C7771:C7773)</f>
        <v>0</v>
      </c>
      <c r="D7770" s="30">
        <v>0</v>
      </c>
      <c r="F7770" s="30">
        <f t="shared" ref="F7770:G7770" si="7121">SUM(F7771:F7773)</f>
        <v>0</v>
      </c>
      <c r="G7770" s="30">
        <f t="shared" si="7121"/>
        <v>0</v>
      </c>
      <c r="H7770" s="30">
        <f t="shared" ref="H7770" si="7122">SUM(H7771:H7773)</f>
        <v>0</v>
      </c>
      <c r="I7770" s="34">
        <v>3</v>
      </c>
    </row>
    <row r="7771" spans="1:9">
      <c r="A7771" s="212">
        <v>4221</v>
      </c>
      <c r="B7771" s="216" t="s">
        <v>65</v>
      </c>
      <c r="C7771" s="29"/>
      <c r="D7771" s="175">
        <v>0</v>
      </c>
      <c r="F7771" s="175"/>
      <c r="G7771" s="175"/>
      <c r="H7771" s="175"/>
      <c r="I7771" s="34">
        <v>4</v>
      </c>
    </row>
    <row r="7772" spans="1:9">
      <c r="A7772" s="212">
        <v>4223</v>
      </c>
      <c r="B7772" s="216" t="s">
        <v>86</v>
      </c>
      <c r="C7772" s="29"/>
      <c r="D7772" s="175">
        <v>0</v>
      </c>
      <c r="F7772" s="175"/>
      <c r="G7772" s="175"/>
      <c r="H7772" s="175"/>
      <c r="I7772" s="34">
        <v>4</v>
      </c>
    </row>
    <row r="7773" spans="1:9">
      <c r="A7773" s="212">
        <v>4224</v>
      </c>
      <c r="B7773" s="216" t="s">
        <v>58</v>
      </c>
      <c r="C7773" s="29"/>
      <c r="D7773" s="175">
        <v>0</v>
      </c>
      <c r="F7773" s="175"/>
      <c r="G7773" s="175"/>
      <c r="H7773" s="175"/>
      <c r="I7773" s="34">
        <v>4</v>
      </c>
    </row>
    <row r="7774" spans="1:9" ht="28.5">
      <c r="A7774" s="200">
        <v>3605</v>
      </c>
      <c r="B7774" s="201" t="s">
        <v>125</v>
      </c>
      <c r="C7774" s="202">
        <f t="shared" ref="C7774" si="7123">C7775</f>
        <v>19361036</v>
      </c>
      <c r="D7774" s="202">
        <v>20236217</v>
      </c>
      <c r="F7774" s="202">
        <f t="shared" ref="F7774:G7774" si="7124">F7775+F7946</f>
        <v>0</v>
      </c>
      <c r="G7774" s="202">
        <f t="shared" si="7124"/>
        <v>0</v>
      </c>
      <c r="H7774" s="202">
        <f t="shared" ref="H7774" si="7125">H7775+H7946</f>
        <v>0</v>
      </c>
      <c r="I7774" s="34" t="s">
        <v>7</v>
      </c>
    </row>
    <row r="7775" spans="1:9" ht="28.5">
      <c r="A7775" s="203" t="s">
        <v>453</v>
      </c>
      <c r="B7775" s="204" t="s">
        <v>137</v>
      </c>
      <c r="C7775" s="205">
        <f>SUM(C7782+C7838+C7890+C7908+C7776)</f>
        <v>19361036</v>
      </c>
      <c r="D7775" s="205">
        <v>20130400</v>
      </c>
      <c r="F7775" s="205">
        <f>SUM(F7782+F7838+F7890+F7908+F7776)</f>
        <v>0</v>
      </c>
      <c r="G7775" s="205">
        <f>SUM(G7782+G7838+G7890+G7908+G7776)</f>
        <v>0</v>
      </c>
      <c r="H7775" s="205">
        <f>SUM(H7782+H7838+H7890+H7908+H7776)</f>
        <v>0</v>
      </c>
      <c r="I7775" s="34" t="s">
        <v>8</v>
      </c>
    </row>
    <row r="7776" spans="1:9">
      <c r="A7776" s="206">
        <v>11</v>
      </c>
      <c r="B7776" s="207" t="s">
        <v>14</v>
      </c>
      <c r="C7776" s="31">
        <f t="shared" ref="C7776:C7778" si="7126">C7777</f>
        <v>0</v>
      </c>
      <c r="D7776" s="31">
        <v>0</v>
      </c>
      <c r="F7776" s="31">
        <f t="shared" ref="F7776:H7778" si="7127">F7777</f>
        <v>0</v>
      </c>
      <c r="G7776" s="31">
        <f t="shared" si="7127"/>
        <v>0</v>
      </c>
      <c r="H7776" s="31">
        <f t="shared" si="7127"/>
        <v>0</v>
      </c>
      <c r="I7776" s="34" t="s">
        <v>15</v>
      </c>
    </row>
    <row r="7777" spans="1:10">
      <c r="A7777" s="208">
        <v>32</v>
      </c>
      <c r="B7777" s="209" t="s">
        <v>16</v>
      </c>
      <c r="C7777" s="182">
        <f>C7778+C7780</f>
        <v>0</v>
      </c>
      <c r="D7777" s="32">
        <v>0</v>
      </c>
      <c r="F7777" s="32">
        <f>F7778+F7780</f>
        <v>0</v>
      </c>
      <c r="G7777" s="32">
        <f>G7778+G7780</f>
        <v>0</v>
      </c>
      <c r="H7777" s="32">
        <f>H7778+H7780</f>
        <v>0</v>
      </c>
      <c r="I7777" s="34">
        <v>2</v>
      </c>
    </row>
    <row r="7778" spans="1:10">
      <c r="A7778" s="210">
        <v>322</v>
      </c>
      <c r="B7778" s="211" t="s">
        <v>42</v>
      </c>
      <c r="C7778" s="30">
        <f t="shared" si="7126"/>
        <v>0</v>
      </c>
      <c r="D7778" s="30">
        <v>0</v>
      </c>
      <c r="F7778" s="30">
        <f t="shared" si="7127"/>
        <v>0</v>
      </c>
      <c r="G7778" s="30">
        <f t="shared" si="7127"/>
        <v>0</v>
      </c>
      <c r="H7778" s="30">
        <f t="shared" si="7127"/>
        <v>0</v>
      </c>
      <c r="I7778" s="34">
        <v>3</v>
      </c>
    </row>
    <row r="7779" spans="1:10">
      <c r="A7779" s="212">
        <v>3222</v>
      </c>
      <c r="B7779" s="216" t="s">
        <v>91</v>
      </c>
      <c r="C7779" s="29"/>
      <c r="D7779" s="175">
        <v>0</v>
      </c>
      <c r="F7779" s="175"/>
      <c r="G7779" s="175"/>
      <c r="H7779" s="175"/>
      <c r="I7779" s="34">
        <v>4</v>
      </c>
    </row>
    <row r="7780" spans="1:10">
      <c r="A7780" s="210">
        <v>323</v>
      </c>
      <c r="B7780" s="211" t="s">
        <v>17</v>
      </c>
      <c r="C7780" s="76">
        <f>SUM(C7781)</f>
        <v>0</v>
      </c>
      <c r="D7780" s="42">
        <v>0</v>
      </c>
      <c r="F7780" s="42">
        <f>SUM(F7781)</f>
        <v>0</v>
      </c>
      <c r="G7780" s="42">
        <f>SUM(G7781)</f>
        <v>0</v>
      </c>
      <c r="H7780" s="42">
        <f>SUM(H7781)</f>
        <v>0</v>
      </c>
      <c r="I7780" s="501">
        <v>3</v>
      </c>
      <c r="J7780" s="194"/>
    </row>
    <row r="7781" spans="1:10">
      <c r="A7781" s="212">
        <v>3232</v>
      </c>
      <c r="B7781" s="216" t="s">
        <v>105</v>
      </c>
      <c r="C7781" s="144">
        <v>0</v>
      </c>
      <c r="D7781" s="175">
        <v>0</v>
      </c>
      <c r="F7781" s="75"/>
      <c r="G7781" s="75"/>
      <c r="H7781" s="75"/>
      <c r="I7781" s="501">
        <v>4</v>
      </c>
      <c r="J7781" s="194"/>
    </row>
    <row r="7782" spans="1:10">
      <c r="A7782" s="206">
        <v>31</v>
      </c>
      <c r="B7782" s="207" t="s">
        <v>63</v>
      </c>
      <c r="C7782" s="31">
        <f t="shared" ref="C7782" si="7128">SUM(C7783+C7790+C7817+C7821+C7824)</f>
        <v>50000</v>
      </c>
      <c r="D7782" s="31">
        <v>70000</v>
      </c>
      <c r="F7782" s="31">
        <f t="shared" ref="F7782:G7782" si="7129">SUM(F7783+F7790+F7817+F7821+F7824)</f>
        <v>0</v>
      </c>
      <c r="G7782" s="31">
        <f t="shared" si="7129"/>
        <v>0</v>
      </c>
      <c r="H7782" s="31">
        <f t="shared" ref="H7782" si="7130">SUM(H7783+H7790+H7817+H7821+H7824)</f>
        <v>0</v>
      </c>
      <c r="I7782" s="34" t="s">
        <v>64</v>
      </c>
    </row>
    <row r="7783" spans="1:10">
      <c r="A7783" s="208">
        <v>31</v>
      </c>
      <c r="B7783" s="209" t="s">
        <v>44</v>
      </c>
      <c r="C7783" s="182">
        <f t="shared" ref="C7783" si="7131">SUM(C7784+C7786+C7788)</f>
        <v>0</v>
      </c>
      <c r="D7783" s="32">
        <v>0</v>
      </c>
      <c r="F7783" s="32">
        <f t="shared" ref="F7783:G7783" si="7132">SUM(F7784+F7786+F7788)</f>
        <v>0</v>
      </c>
      <c r="G7783" s="32">
        <f t="shared" si="7132"/>
        <v>0</v>
      </c>
      <c r="H7783" s="32">
        <f t="shared" ref="H7783" si="7133">SUM(H7784+H7786+H7788)</f>
        <v>0</v>
      </c>
      <c r="I7783" s="34">
        <v>2</v>
      </c>
    </row>
    <row r="7784" spans="1:10">
      <c r="A7784" s="210">
        <v>311</v>
      </c>
      <c r="B7784" s="211" t="s">
        <v>45</v>
      </c>
      <c r="C7784" s="30">
        <f t="shared" ref="C7784" si="7134">SUM(C7785)</f>
        <v>0</v>
      </c>
      <c r="D7784" s="30">
        <v>0</v>
      </c>
      <c r="F7784" s="30">
        <f t="shared" ref="F7784:H7784" si="7135">SUM(F7785)</f>
        <v>0</v>
      </c>
      <c r="G7784" s="30">
        <f t="shared" si="7135"/>
        <v>0</v>
      </c>
      <c r="H7784" s="30">
        <f t="shared" si="7135"/>
        <v>0</v>
      </c>
      <c r="I7784" s="34">
        <v>3</v>
      </c>
    </row>
    <row r="7785" spans="1:10">
      <c r="A7785" s="212">
        <v>3111</v>
      </c>
      <c r="B7785" s="216" t="s">
        <v>46</v>
      </c>
      <c r="C7785" s="29"/>
      <c r="D7785" s="175">
        <v>0</v>
      </c>
      <c r="F7785" s="175"/>
      <c r="G7785" s="175"/>
      <c r="H7785" s="175"/>
      <c r="I7785" s="34">
        <v>4</v>
      </c>
    </row>
    <row r="7786" spans="1:10">
      <c r="A7786" s="210">
        <v>312</v>
      </c>
      <c r="B7786" s="211" t="s">
        <v>67</v>
      </c>
      <c r="C7786" s="30">
        <f t="shared" ref="C7786" si="7136">SUM(C7787)</f>
        <v>0</v>
      </c>
      <c r="D7786" s="30">
        <v>0</v>
      </c>
      <c r="F7786" s="30">
        <f t="shared" ref="F7786:H7786" si="7137">SUM(F7787)</f>
        <v>0</v>
      </c>
      <c r="G7786" s="30">
        <f t="shared" si="7137"/>
        <v>0</v>
      </c>
      <c r="H7786" s="30">
        <f t="shared" si="7137"/>
        <v>0</v>
      </c>
      <c r="I7786" s="34">
        <v>3</v>
      </c>
    </row>
    <row r="7787" spans="1:10">
      <c r="A7787" s="212">
        <v>3121</v>
      </c>
      <c r="B7787" s="216" t="s">
        <v>67</v>
      </c>
      <c r="C7787" s="29"/>
      <c r="D7787" s="175">
        <v>0</v>
      </c>
      <c r="F7787" s="175"/>
      <c r="G7787" s="175"/>
      <c r="H7787" s="175"/>
      <c r="I7787" s="34">
        <v>4</v>
      </c>
    </row>
    <row r="7788" spans="1:10">
      <c r="A7788" s="210">
        <v>313</v>
      </c>
      <c r="B7788" s="211" t="s">
        <v>48</v>
      </c>
      <c r="C7788" s="30">
        <f t="shared" ref="C7788" si="7138">SUM(C7789:C7789)</f>
        <v>0</v>
      </c>
      <c r="D7788" s="30">
        <v>0</v>
      </c>
      <c r="F7788" s="30">
        <f t="shared" ref="F7788:H7788" si="7139">SUM(F7789:F7789)</f>
        <v>0</v>
      </c>
      <c r="G7788" s="30">
        <f t="shared" si="7139"/>
        <v>0</v>
      </c>
      <c r="H7788" s="30">
        <f t="shared" si="7139"/>
        <v>0</v>
      </c>
      <c r="I7788" s="34">
        <v>3</v>
      </c>
    </row>
    <row r="7789" spans="1:10">
      <c r="A7789" s="212">
        <v>3132</v>
      </c>
      <c r="B7789" s="216" t="s">
        <v>49</v>
      </c>
      <c r="C7789" s="29"/>
      <c r="D7789" s="175">
        <v>0</v>
      </c>
      <c r="F7789" s="175"/>
      <c r="G7789" s="175"/>
      <c r="H7789" s="175"/>
      <c r="I7789" s="34">
        <v>4</v>
      </c>
    </row>
    <row r="7790" spans="1:10">
      <c r="A7790" s="208">
        <v>32</v>
      </c>
      <c r="B7790" s="209" t="s">
        <v>16</v>
      </c>
      <c r="C7790" s="182">
        <f t="shared" ref="C7790" si="7140">SUM(C7791+C7794+C7799+C7808+C7810)</f>
        <v>0</v>
      </c>
      <c r="D7790" s="32">
        <v>0</v>
      </c>
      <c r="F7790" s="32">
        <f t="shared" ref="F7790:G7790" si="7141">SUM(F7791+F7794+F7799+F7808+F7810)</f>
        <v>0</v>
      </c>
      <c r="G7790" s="32">
        <f t="shared" si="7141"/>
        <v>0</v>
      </c>
      <c r="H7790" s="32">
        <f t="shared" ref="H7790" si="7142">SUM(H7791+H7794+H7799+H7808+H7810)</f>
        <v>0</v>
      </c>
      <c r="I7790" s="34">
        <v>2</v>
      </c>
    </row>
    <row r="7791" spans="1:10">
      <c r="A7791" s="210">
        <v>321</v>
      </c>
      <c r="B7791" s="211" t="s">
        <v>27</v>
      </c>
      <c r="C7791" s="30">
        <f t="shared" ref="C7791" si="7143">SUM(C7792:C7793)</f>
        <v>0</v>
      </c>
      <c r="D7791" s="30">
        <v>0</v>
      </c>
      <c r="F7791" s="30">
        <f t="shared" ref="F7791:G7791" si="7144">SUM(F7792:F7793)</f>
        <v>0</v>
      </c>
      <c r="G7791" s="30">
        <f t="shared" si="7144"/>
        <v>0</v>
      </c>
      <c r="H7791" s="30">
        <f t="shared" ref="H7791" si="7145">SUM(H7792:H7793)</f>
        <v>0</v>
      </c>
      <c r="I7791" s="34">
        <v>3</v>
      </c>
    </row>
    <row r="7792" spans="1:10">
      <c r="A7792" s="212">
        <v>3211</v>
      </c>
      <c r="B7792" s="216" t="s">
        <v>28</v>
      </c>
      <c r="C7792" s="29"/>
      <c r="D7792" s="175">
        <v>0</v>
      </c>
      <c r="F7792" s="175"/>
      <c r="G7792" s="175"/>
      <c r="H7792" s="175"/>
      <c r="I7792" s="34">
        <v>4</v>
      </c>
    </row>
    <row r="7793" spans="1:9">
      <c r="A7793" s="212">
        <v>3213</v>
      </c>
      <c r="B7793" s="216" t="s">
        <v>54</v>
      </c>
      <c r="C7793" s="29"/>
      <c r="D7793" s="175">
        <v>0</v>
      </c>
      <c r="F7793" s="175"/>
      <c r="G7793" s="175"/>
      <c r="H7793" s="175"/>
      <c r="I7793" s="34">
        <v>4</v>
      </c>
    </row>
    <row r="7794" spans="1:9">
      <c r="A7794" s="210">
        <v>322</v>
      </c>
      <c r="B7794" s="211" t="s">
        <v>42</v>
      </c>
      <c r="C7794" s="30">
        <f t="shared" ref="C7794" si="7146">SUM(C7795:C7798)</f>
        <v>0</v>
      </c>
      <c r="D7794" s="30">
        <v>0</v>
      </c>
      <c r="F7794" s="30">
        <f t="shared" ref="F7794:G7794" si="7147">SUM(F7795:F7798)</f>
        <v>0</v>
      </c>
      <c r="G7794" s="30">
        <f t="shared" si="7147"/>
        <v>0</v>
      </c>
      <c r="H7794" s="30">
        <f t="shared" ref="H7794" si="7148">SUM(H7795:H7798)</f>
        <v>0</v>
      </c>
      <c r="I7794" s="34">
        <v>3</v>
      </c>
    </row>
    <row r="7795" spans="1:9">
      <c r="A7795" s="212">
        <v>3221</v>
      </c>
      <c r="B7795" s="216" t="s">
        <v>43</v>
      </c>
      <c r="C7795" s="29"/>
      <c r="D7795" s="175">
        <v>0</v>
      </c>
      <c r="F7795" s="175"/>
      <c r="G7795" s="175"/>
      <c r="H7795" s="175"/>
      <c r="I7795" s="34">
        <v>4</v>
      </c>
    </row>
    <row r="7796" spans="1:9">
      <c r="A7796" s="212">
        <v>3222</v>
      </c>
      <c r="B7796" s="216" t="s">
        <v>91</v>
      </c>
      <c r="C7796" s="29"/>
      <c r="D7796" s="175">
        <v>0</v>
      </c>
      <c r="F7796" s="175"/>
      <c r="G7796" s="175"/>
      <c r="H7796" s="175"/>
      <c r="I7796" s="34">
        <v>4</v>
      </c>
    </row>
    <row r="7797" spans="1:9">
      <c r="A7797" s="212">
        <v>3223</v>
      </c>
      <c r="B7797" s="216" t="s">
        <v>109</v>
      </c>
      <c r="C7797" s="29"/>
      <c r="D7797" s="175">
        <v>0</v>
      </c>
      <c r="F7797" s="175"/>
      <c r="G7797" s="175"/>
      <c r="H7797" s="175"/>
      <c r="I7797" s="34">
        <v>4</v>
      </c>
    </row>
    <row r="7798" spans="1:9">
      <c r="A7798" s="212">
        <v>3225</v>
      </c>
      <c r="B7798" s="216" t="s">
        <v>92</v>
      </c>
      <c r="C7798" s="29"/>
      <c r="D7798" s="175">
        <v>0</v>
      </c>
      <c r="F7798" s="175"/>
      <c r="G7798" s="175"/>
      <c r="H7798" s="175"/>
      <c r="I7798" s="34">
        <v>4</v>
      </c>
    </row>
    <row r="7799" spans="1:9">
      <c r="A7799" s="210">
        <v>323</v>
      </c>
      <c r="B7799" s="211" t="s">
        <v>17</v>
      </c>
      <c r="C7799" s="30">
        <f t="shared" ref="C7799" si="7149">SUM(C7800:C7807)</f>
        <v>0</v>
      </c>
      <c r="D7799" s="30">
        <v>0</v>
      </c>
      <c r="F7799" s="30">
        <f t="shared" ref="F7799:G7799" si="7150">SUM(F7800:F7807)</f>
        <v>0</v>
      </c>
      <c r="G7799" s="30">
        <f t="shared" si="7150"/>
        <v>0</v>
      </c>
      <c r="H7799" s="30">
        <f t="shared" ref="H7799" si="7151">SUM(H7800:H7807)</f>
        <v>0</v>
      </c>
      <c r="I7799" s="34">
        <v>3</v>
      </c>
    </row>
    <row r="7800" spans="1:9">
      <c r="A7800" s="212">
        <v>3231</v>
      </c>
      <c r="B7800" s="216" t="s">
        <v>18</v>
      </c>
      <c r="C7800" s="29"/>
      <c r="D7800" s="175">
        <v>0</v>
      </c>
      <c r="F7800" s="175"/>
      <c r="G7800" s="175"/>
      <c r="H7800" s="175"/>
      <c r="I7800" s="34">
        <v>4</v>
      </c>
    </row>
    <row r="7801" spans="1:9">
      <c r="A7801" s="212">
        <v>3232</v>
      </c>
      <c r="B7801" s="216" t="s">
        <v>105</v>
      </c>
      <c r="C7801" s="29"/>
      <c r="D7801" s="175">
        <v>0</v>
      </c>
      <c r="F7801" s="175"/>
      <c r="G7801" s="175"/>
      <c r="H7801" s="175"/>
      <c r="I7801" s="34">
        <v>4</v>
      </c>
    </row>
    <row r="7802" spans="1:9">
      <c r="A7802" s="212">
        <v>3234</v>
      </c>
      <c r="B7802" s="216" t="s">
        <v>111</v>
      </c>
      <c r="C7802" s="29"/>
      <c r="D7802" s="175">
        <v>0</v>
      </c>
      <c r="F7802" s="175"/>
      <c r="G7802" s="175"/>
      <c r="H7802" s="175"/>
      <c r="I7802" s="34">
        <v>4</v>
      </c>
    </row>
    <row r="7803" spans="1:9">
      <c r="A7803" s="212">
        <v>3235</v>
      </c>
      <c r="B7803" s="216" t="s">
        <v>68</v>
      </c>
      <c r="C7803" s="29"/>
      <c r="D7803" s="175">
        <v>0</v>
      </c>
      <c r="F7803" s="175"/>
      <c r="G7803" s="175"/>
      <c r="H7803" s="175"/>
      <c r="I7803" s="34">
        <v>4</v>
      </c>
    </row>
    <row r="7804" spans="1:9">
      <c r="A7804" s="212">
        <v>3236</v>
      </c>
      <c r="B7804" s="216" t="s">
        <v>56</v>
      </c>
      <c r="C7804" s="29"/>
      <c r="D7804" s="175">
        <v>0</v>
      </c>
      <c r="F7804" s="175"/>
      <c r="G7804" s="175"/>
      <c r="H7804" s="175"/>
      <c r="I7804" s="34">
        <v>4</v>
      </c>
    </row>
    <row r="7805" spans="1:9">
      <c r="A7805" s="212">
        <v>3237</v>
      </c>
      <c r="B7805" s="216" t="s">
        <v>20</v>
      </c>
      <c r="C7805" s="29"/>
      <c r="D7805" s="175">
        <v>0</v>
      </c>
      <c r="F7805" s="175"/>
      <c r="G7805" s="175"/>
      <c r="H7805" s="175"/>
      <c r="I7805" s="34">
        <v>4</v>
      </c>
    </row>
    <row r="7806" spans="1:9">
      <c r="A7806" s="212">
        <v>3238</v>
      </c>
      <c r="B7806" s="216" t="s">
        <v>51</v>
      </c>
      <c r="C7806" s="29"/>
      <c r="D7806" s="175">
        <v>0</v>
      </c>
      <c r="F7806" s="175"/>
      <c r="G7806" s="175"/>
      <c r="H7806" s="175"/>
      <c r="I7806" s="34">
        <v>4</v>
      </c>
    </row>
    <row r="7807" spans="1:9">
      <c r="A7807" s="212">
        <v>3239</v>
      </c>
      <c r="B7807" s="216" t="s">
        <v>21</v>
      </c>
      <c r="C7807" s="29"/>
      <c r="D7807" s="175">
        <v>0</v>
      </c>
      <c r="F7807" s="175"/>
      <c r="G7807" s="175"/>
      <c r="H7807" s="175"/>
      <c r="I7807" s="34">
        <v>4</v>
      </c>
    </row>
    <row r="7808" spans="1:9" ht="28.5">
      <c r="A7808" s="210">
        <v>324</v>
      </c>
      <c r="B7808" s="211" t="s">
        <v>22</v>
      </c>
      <c r="C7808" s="30">
        <f t="shared" ref="C7808" si="7152">SUM(C7809)</f>
        <v>0</v>
      </c>
      <c r="D7808" s="30">
        <v>0</v>
      </c>
      <c r="F7808" s="30">
        <f t="shared" ref="F7808:H7808" si="7153">SUM(F7809)</f>
        <v>0</v>
      </c>
      <c r="G7808" s="30">
        <f t="shared" si="7153"/>
        <v>0</v>
      </c>
      <c r="H7808" s="30">
        <f t="shared" si="7153"/>
        <v>0</v>
      </c>
      <c r="I7808" s="34">
        <v>3</v>
      </c>
    </row>
    <row r="7809" spans="1:9" ht="28.5">
      <c r="A7809" s="212">
        <v>3241</v>
      </c>
      <c r="B7809" s="216" t="s">
        <v>22</v>
      </c>
      <c r="C7809" s="29"/>
      <c r="D7809" s="175">
        <v>0</v>
      </c>
      <c r="F7809" s="175"/>
      <c r="G7809" s="175"/>
      <c r="H7809" s="175"/>
      <c r="I7809" s="34">
        <v>4</v>
      </c>
    </row>
    <row r="7810" spans="1:9">
      <c r="A7810" s="210">
        <v>329</v>
      </c>
      <c r="B7810" s="211" t="s">
        <v>23</v>
      </c>
      <c r="C7810" s="30">
        <f t="shared" ref="C7810" si="7154">SUM(C7811:C7816)</f>
        <v>0</v>
      </c>
      <c r="D7810" s="30">
        <v>0</v>
      </c>
      <c r="F7810" s="30">
        <f t="shared" ref="F7810:G7810" si="7155">SUM(F7811:F7816)</f>
        <v>0</v>
      </c>
      <c r="G7810" s="30">
        <f t="shared" si="7155"/>
        <v>0</v>
      </c>
      <c r="H7810" s="30">
        <f t="shared" ref="H7810" si="7156">SUM(H7811:H7816)</f>
        <v>0</v>
      </c>
      <c r="I7810" s="34">
        <v>3</v>
      </c>
    </row>
    <row r="7811" spans="1:9">
      <c r="A7811" s="212">
        <v>3292</v>
      </c>
      <c r="B7811" s="216" t="s">
        <v>112</v>
      </c>
      <c r="C7811" s="29"/>
      <c r="D7811" s="175">
        <v>0</v>
      </c>
      <c r="F7811" s="175"/>
      <c r="G7811" s="175"/>
      <c r="H7811" s="175"/>
      <c r="I7811" s="34">
        <v>4</v>
      </c>
    </row>
    <row r="7812" spans="1:9">
      <c r="A7812" s="212">
        <v>3293</v>
      </c>
      <c r="B7812" s="216" t="s">
        <v>29</v>
      </c>
      <c r="C7812" s="29"/>
      <c r="D7812" s="175">
        <v>0</v>
      </c>
      <c r="F7812" s="175"/>
      <c r="G7812" s="175"/>
      <c r="H7812" s="175"/>
      <c r="I7812" s="34">
        <v>4</v>
      </c>
    </row>
    <row r="7813" spans="1:9">
      <c r="A7813" s="212">
        <v>3294</v>
      </c>
      <c r="B7813" s="216" t="s">
        <v>55</v>
      </c>
      <c r="C7813" s="29"/>
      <c r="D7813" s="175">
        <v>0</v>
      </c>
      <c r="F7813" s="175"/>
      <c r="G7813" s="175"/>
      <c r="H7813" s="175"/>
      <c r="I7813" s="34">
        <v>4</v>
      </c>
    </row>
    <row r="7814" spans="1:9">
      <c r="A7814" s="212">
        <v>3295</v>
      </c>
      <c r="B7814" s="216" t="s">
        <v>113</v>
      </c>
      <c r="C7814" s="29"/>
      <c r="D7814" s="175">
        <v>0</v>
      </c>
      <c r="F7814" s="175"/>
      <c r="G7814" s="175"/>
      <c r="H7814" s="175"/>
      <c r="I7814" s="34">
        <v>4</v>
      </c>
    </row>
    <row r="7815" spans="1:9">
      <c r="A7815" s="212">
        <v>3296</v>
      </c>
      <c r="B7815" s="216" t="s">
        <v>120</v>
      </c>
      <c r="C7815" s="29"/>
      <c r="D7815" s="175">
        <v>0</v>
      </c>
      <c r="F7815" s="175"/>
      <c r="G7815" s="175"/>
      <c r="H7815" s="175"/>
      <c r="I7815" s="34">
        <v>4</v>
      </c>
    </row>
    <row r="7816" spans="1:9">
      <c r="A7816" s="212">
        <v>3299</v>
      </c>
      <c r="B7816" s="216" t="s">
        <v>23</v>
      </c>
      <c r="C7816" s="29"/>
      <c r="D7816" s="175">
        <v>0</v>
      </c>
      <c r="F7816" s="175"/>
      <c r="G7816" s="175"/>
      <c r="H7816" s="175"/>
      <c r="I7816" s="34">
        <v>4</v>
      </c>
    </row>
    <row r="7817" spans="1:9">
      <c r="A7817" s="208">
        <v>34</v>
      </c>
      <c r="B7817" s="209" t="s">
        <v>114</v>
      </c>
      <c r="C7817" s="182">
        <f t="shared" ref="C7817" si="7157">SUM(C7818)</f>
        <v>0</v>
      </c>
      <c r="D7817" s="32">
        <v>0</v>
      </c>
      <c r="F7817" s="32">
        <f t="shared" ref="F7817:H7817" si="7158">SUM(F7818)</f>
        <v>0</v>
      </c>
      <c r="G7817" s="32">
        <f t="shared" si="7158"/>
        <v>0</v>
      </c>
      <c r="H7817" s="32">
        <f t="shared" si="7158"/>
        <v>0</v>
      </c>
      <c r="I7817" s="34">
        <v>2</v>
      </c>
    </row>
    <row r="7818" spans="1:9">
      <c r="A7818" s="210">
        <v>343</v>
      </c>
      <c r="B7818" s="211" t="s">
        <v>115</v>
      </c>
      <c r="C7818" s="30">
        <f t="shared" ref="C7818" si="7159">SUM(C7819:C7820)</f>
        <v>0</v>
      </c>
      <c r="D7818" s="30">
        <v>0</v>
      </c>
      <c r="F7818" s="30">
        <f t="shared" ref="F7818:G7818" si="7160">SUM(F7819:F7820)</f>
        <v>0</v>
      </c>
      <c r="G7818" s="30">
        <f t="shared" si="7160"/>
        <v>0</v>
      </c>
      <c r="H7818" s="30">
        <f t="shared" ref="H7818" si="7161">SUM(H7819:H7820)</f>
        <v>0</v>
      </c>
      <c r="I7818" s="34">
        <v>3</v>
      </c>
    </row>
    <row r="7819" spans="1:9">
      <c r="A7819" s="212">
        <v>3431</v>
      </c>
      <c r="B7819" s="216" t="s">
        <v>116</v>
      </c>
      <c r="C7819" s="29"/>
      <c r="D7819" s="175">
        <v>0</v>
      </c>
      <c r="F7819" s="175"/>
      <c r="G7819" s="175"/>
      <c r="H7819" s="175"/>
      <c r="I7819" s="34">
        <v>4</v>
      </c>
    </row>
    <row r="7820" spans="1:9">
      <c r="A7820" s="212">
        <v>3433</v>
      </c>
      <c r="B7820" s="216" t="s">
        <v>117</v>
      </c>
      <c r="C7820" s="29"/>
      <c r="D7820" s="175">
        <v>0</v>
      </c>
      <c r="F7820" s="175"/>
      <c r="G7820" s="175"/>
      <c r="H7820" s="175"/>
      <c r="I7820" s="34">
        <v>4</v>
      </c>
    </row>
    <row r="7821" spans="1:9">
      <c r="A7821" s="208">
        <v>38</v>
      </c>
      <c r="B7821" s="209" t="s">
        <v>11</v>
      </c>
      <c r="C7821" s="182">
        <f t="shared" ref="C7821:C7822" si="7162">SUM(C7822)</f>
        <v>0</v>
      </c>
      <c r="D7821" s="32">
        <v>0</v>
      </c>
      <c r="F7821" s="32">
        <f t="shared" ref="F7821:H7822" si="7163">SUM(F7822)</f>
        <v>0</v>
      </c>
      <c r="G7821" s="32">
        <f t="shared" si="7163"/>
        <v>0</v>
      </c>
      <c r="H7821" s="32">
        <f t="shared" si="7163"/>
        <v>0</v>
      </c>
      <c r="I7821" s="34">
        <v>2</v>
      </c>
    </row>
    <row r="7822" spans="1:9">
      <c r="A7822" s="210">
        <v>383</v>
      </c>
      <c r="B7822" s="211" t="s">
        <v>121</v>
      </c>
      <c r="C7822" s="30">
        <f t="shared" si="7162"/>
        <v>0</v>
      </c>
      <c r="D7822" s="30">
        <v>0</v>
      </c>
      <c r="F7822" s="30">
        <f t="shared" si="7163"/>
        <v>0</v>
      </c>
      <c r="G7822" s="30">
        <f t="shared" si="7163"/>
        <v>0</v>
      </c>
      <c r="H7822" s="30">
        <f t="shared" si="7163"/>
        <v>0</v>
      </c>
      <c r="I7822" s="34">
        <v>3</v>
      </c>
    </row>
    <row r="7823" spans="1:9">
      <c r="A7823" s="212">
        <v>3834</v>
      </c>
      <c r="B7823" s="216" t="s">
        <v>123</v>
      </c>
      <c r="C7823" s="29"/>
      <c r="D7823" s="175">
        <v>0</v>
      </c>
      <c r="F7823" s="175"/>
      <c r="G7823" s="175"/>
      <c r="H7823" s="175"/>
      <c r="I7823" s="34">
        <v>4</v>
      </c>
    </row>
    <row r="7824" spans="1:9" ht="28.5">
      <c r="A7824" s="208">
        <v>42</v>
      </c>
      <c r="B7824" s="209" t="s">
        <v>30</v>
      </c>
      <c r="C7824" s="182">
        <f t="shared" ref="C7824" si="7164">SUM(C7825+C7827+C7834+C7836)</f>
        <v>50000</v>
      </c>
      <c r="D7824" s="32">
        <v>70000</v>
      </c>
      <c r="F7824" s="32">
        <f t="shared" ref="F7824:G7824" si="7165">SUM(F7825+F7827+F7834+F7836)</f>
        <v>0</v>
      </c>
      <c r="G7824" s="32">
        <f t="shared" si="7165"/>
        <v>0</v>
      </c>
      <c r="H7824" s="32">
        <f t="shared" ref="H7824" si="7166">SUM(H7825+H7827+H7834+H7836)</f>
        <v>0</v>
      </c>
      <c r="I7824" s="34">
        <v>2</v>
      </c>
    </row>
    <row r="7825" spans="1:9">
      <c r="A7825" s="210">
        <v>421</v>
      </c>
      <c r="B7825" s="211" t="s">
        <v>96</v>
      </c>
      <c r="C7825" s="30">
        <f t="shared" ref="C7825" si="7167">SUM(C7826)</f>
        <v>0</v>
      </c>
      <c r="D7825" s="30">
        <v>0</v>
      </c>
      <c r="F7825" s="30">
        <f t="shared" ref="F7825:H7825" si="7168">SUM(F7826)</f>
        <v>0</v>
      </c>
      <c r="G7825" s="30">
        <f t="shared" si="7168"/>
        <v>0</v>
      </c>
      <c r="H7825" s="30">
        <f t="shared" si="7168"/>
        <v>0</v>
      </c>
      <c r="I7825" s="34">
        <v>3</v>
      </c>
    </row>
    <row r="7826" spans="1:9">
      <c r="A7826" s="212">
        <v>4212</v>
      </c>
      <c r="B7826" s="216" t="s">
        <v>97</v>
      </c>
      <c r="C7826" s="29"/>
      <c r="D7826" s="175">
        <v>0</v>
      </c>
      <c r="F7826" s="175"/>
      <c r="G7826" s="175"/>
      <c r="H7826" s="175"/>
      <c r="I7826" s="34">
        <v>4</v>
      </c>
    </row>
    <row r="7827" spans="1:9">
      <c r="A7827" s="210">
        <v>422</v>
      </c>
      <c r="B7827" s="211" t="s">
        <v>57</v>
      </c>
      <c r="C7827" s="30">
        <f t="shared" ref="C7827" si="7169">SUM(C7828:C7833)</f>
        <v>50000</v>
      </c>
      <c r="D7827" s="30">
        <v>70000</v>
      </c>
      <c r="F7827" s="30">
        <f t="shared" ref="F7827:G7827" si="7170">SUM(F7828:F7833)</f>
        <v>0</v>
      </c>
      <c r="G7827" s="30">
        <f t="shared" si="7170"/>
        <v>0</v>
      </c>
      <c r="H7827" s="30">
        <f t="shared" ref="H7827" si="7171">SUM(H7828:H7833)</f>
        <v>0</v>
      </c>
      <c r="I7827" s="34">
        <v>3</v>
      </c>
    </row>
    <row r="7828" spans="1:9">
      <c r="A7828" s="212">
        <v>4221</v>
      </c>
      <c r="B7828" s="216" t="s">
        <v>65</v>
      </c>
      <c r="C7828" s="474">
        <v>10000</v>
      </c>
      <c r="D7828" s="175">
        <v>15000</v>
      </c>
      <c r="F7828" s="672"/>
      <c r="G7828" s="672"/>
      <c r="H7828" s="672"/>
      <c r="I7828" s="34">
        <v>4</v>
      </c>
    </row>
    <row r="7829" spans="1:9">
      <c r="A7829" s="212">
        <v>4222</v>
      </c>
      <c r="B7829" s="216" t="s">
        <v>73</v>
      </c>
      <c r="C7829" s="29"/>
      <c r="D7829" s="175">
        <v>0</v>
      </c>
      <c r="F7829" s="175"/>
      <c r="G7829" s="175"/>
      <c r="H7829" s="175"/>
      <c r="I7829" s="34">
        <v>4</v>
      </c>
    </row>
    <row r="7830" spans="1:9">
      <c r="A7830" s="212">
        <v>4223</v>
      </c>
      <c r="B7830" s="216" t="s">
        <v>86</v>
      </c>
      <c r="C7830" s="29"/>
      <c r="D7830" s="175">
        <v>0</v>
      </c>
      <c r="F7830" s="175"/>
      <c r="G7830" s="175"/>
      <c r="H7830" s="175"/>
      <c r="I7830" s="34">
        <v>4</v>
      </c>
    </row>
    <row r="7831" spans="1:9">
      <c r="A7831" s="212">
        <v>4224</v>
      </c>
      <c r="B7831" s="216" t="s">
        <v>58</v>
      </c>
      <c r="C7831" s="474">
        <v>30000</v>
      </c>
      <c r="D7831" s="175">
        <v>40000</v>
      </c>
      <c r="F7831" s="672"/>
      <c r="G7831" s="672"/>
      <c r="H7831" s="672"/>
      <c r="I7831" s="34">
        <v>4</v>
      </c>
    </row>
    <row r="7832" spans="1:9">
      <c r="A7832" s="212">
        <v>4225</v>
      </c>
      <c r="B7832" s="216" t="s">
        <v>87</v>
      </c>
      <c r="C7832" s="474">
        <v>10000</v>
      </c>
      <c r="D7832" s="175">
        <v>15000</v>
      </c>
      <c r="F7832" s="672"/>
      <c r="G7832" s="672"/>
      <c r="H7832" s="672"/>
      <c r="I7832" s="34">
        <v>4</v>
      </c>
    </row>
    <row r="7833" spans="1:9">
      <c r="A7833" s="212">
        <v>4227</v>
      </c>
      <c r="B7833" s="216" t="s">
        <v>88</v>
      </c>
      <c r="C7833" s="29"/>
      <c r="D7833" s="175">
        <v>0</v>
      </c>
      <c r="F7833" s="175"/>
      <c r="G7833" s="175"/>
      <c r="H7833" s="175"/>
      <c r="I7833" s="34">
        <v>4</v>
      </c>
    </row>
    <row r="7834" spans="1:9" ht="28.5">
      <c r="A7834" s="210">
        <v>424</v>
      </c>
      <c r="B7834" s="211" t="s">
        <v>138</v>
      </c>
      <c r="C7834" s="30">
        <f t="shared" ref="C7834" si="7172">SUM(C7835)</f>
        <v>0</v>
      </c>
      <c r="D7834" s="30">
        <v>0</v>
      </c>
      <c r="F7834" s="30">
        <f t="shared" ref="F7834:H7834" si="7173">SUM(F7835)</f>
        <v>0</v>
      </c>
      <c r="G7834" s="30">
        <f t="shared" si="7173"/>
        <v>0</v>
      </c>
      <c r="H7834" s="30">
        <f t="shared" si="7173"/>
        <v>0</v>
      </c>
      <c r="I7834" s="34">
        <v>3</v>
      </c>
    </row>
    <row r="7835" spans="1:9">
      <c r="A7835" s="212">
        <v>4241</v>
      </c>
      <c r="B7835" s="216" t="s">
        <v>139</v>
      </c>
      <c r="C7835" s="29"/>
      <c r="D7835" s="175">
        <v>0</v>
      </c>
      <c r="F7835" s="175"/>
      <c r="G7835" s="175"/>
      <c r="H7835" s="175"/>
      <c r="I7835" s="34">
        <v>4</v>
      </c>
    </row>
    <row r="7836" spans="1:9">
      <c r="A7836" s="210">
        <v>426</v>
      </c>
      <c r="B7836" s="211" t="s">
        <v>31</v>
      </c>
      <c r="C7836" s="30">
        <f t="shared" ref="C7836" si="7174">SUM(C7837)</f>
        <v>0</v>
      </c>
      <c r="D7836" s="30">
        <v>0</v>
      </c>
      <c r="F7836" s="30">
        <f t="shared" ref="F7836:H7836" si="7175">SUM(F7837)</f>
        <v>0</v>
      </c>
      <c r="G7836" s="30">
        <f t="shared" si="7175"/>
        <v>0</v>
      </c>
      <c r="H7836" s="30">
        <f t="shared" si="7175"/>
        <v>0</v>
      </c>
      <c r="I7836" s="34">
        <v>3</v>
      </c>
    </row>
    <row r="7837" spans="1:9">
      <c r="A7837" s="212">
        <v>4262</v>
      </c>
      <c r="B7837" s="216" t="s">
        <v>32</v>
      </c>
      <c r="C7837" s="29"/>
      <c r="D7837" s="175">
        <v>0</v>
      </c>
      <c r="F7837" s="175"/>
      <c r="G7837" s="175"/>
      <c r="H7837" s="175"/>
      <c r="I7837" s="34">
        <v>4</v>
      </c>
    </row>
    <row r="7838" spans="1:9">
      <c r="A7838" s="206">
        <v>43</v>
      </c>
      <c r="B7838" s="207" t="s">
        <v>40</v>
      </c>
      <c r="C7838" s="31">
        <f t="shared" ref="C7838" si="7176">SUM(C7839+C7849+C7882+C7887)</f>
        <v>18401536</v>
      </c>
      <c r="D7838" s="31">
        <v>19745400</v>
      </c>
      <c r="F7838" s="31">
        <f t="shared" ref="F7838:G7838" si="7177">SUM(F7839+F7849+F7882+F7887)</f>
        <v>0</v>
      </c>
      <c r="G7838" s="31">
        <f t="shared" si="7177"/>
        <v>0</v>
      </c>
      <c r="H7838" s="31">
        <f t="shared" ref="H7838" si="7178">SUM(H7839+H7849+H7882+H7887)</f>
        <v>0</v>
      </c>
      <c r="I7838" s="34" t="s">
        <v>41</v>
      </c>
    </row>
    <row r="7839" spans="1:9">
      <c r="A7839" s="208">
        <v>31</v>
      </c>
      <c r="B7839" s="209" t="s">
        <v>44</v>
      </c>
      <c r="C7839" s="182">
        <f t="shared" ref="C7839" si="7179">SUM(C7840+C7844+C7846)</f>
        <v>13933636</v>
      </c>
      <c r="D7839" s="32">
        <v>15681000</v>
      </c>
      <c r="F7839" s="32">
        <f t="shared" ref="F7839:G7839" si="7180">SUM(F7840+F7844+F7846)</f>
        <v>0</v>
      </c>
      <c r="G7839" s="32">
        <f t="shared" si="7180"/>
        <v>0</v>
      </c>
      <c r="H7839" s="32">
        <f t="shared" ref="H7839" si="7181">SUM(H7840+H7844+H7846)</f>
        <v>0</v>
      </c>
      <c r="I7839" s="34">
        <v>2</v>
      </c>
    </row>
    <row r="7840" spans="1:9">
      <c r="A7840" s="210">
        <v>311</v>
      </c>
      <c r="B7840" s="211" t="s">
        <v>45</v>
      </c>
      <c r="C7840" s="30">
        <f t="shared" ref="C7840" si="7182">SUM(C7841:C7843)</f>
        <v>11735946</v>
      </c>
      <c r="D7840" s="30">
        <v>13350000</v>
      </c>
      <c r="F7840" s="30">
        <f t="shared" ref="F7840:G7840" si="7183">SUM(F7841:F7843)</f>
        <v>0</v>
      </c>
      <c r="G7840" s="30">
        <f t="shared" si="7183"/>
        <v>0</v>
      </c>
      <c r="H7840" s="30">
        <f t="shared" ref="H7840" si="7184">SUM(H7841:H7843)</f>
        <v>0</v>
      </c>
      <c r="I7840" s="34">
        <v>3</v>
      </c>
    </row>
    <row r="7841" spans="1:9">
      <c r="A7841" s="212">
        <v>3111</v>
      </c>
      <c r="B7841" s="216" t="s">
        <v>46</v>
      </c>
      <c r="C7841" s="474">
        <v>10935946</v>
      </c>
      <c r="D7841" s="175">
        <v>12000000</v>
      </c>
      <c r="F7841" s="672"/>
      <c r="G7841" s="672"/>
      <c r="H7841" s="672"/>
      <c r="I7841" s="34">
        <v>4</v>
      </c>
    </row>
    <row r="7842" spans="1:9">
      <c r="A7842" s="212">
        <v>3113</v>
      </c>
      <c r="B7842" s="216" t="s">
        <v>66</v>
      </c>
      <c r="C7842" s="474">
        <v>800000</v>
      </c>
      <c r="D7842" s="175">
        <v>1350000</v>
      </c>
      <c r="F7842" s="672"/>
      <c r="G7842" s="672"/>
      <c r="H7842" s="672"/>
      <c r="I7842" s="34">
        <v>4</v>
      </c>
    </row>
    <row r="7843" spans="1:9">
      <c r="A7843" s="212">
        <v>3114</v>
      </c>
      <c r="B7843" s="216" t="s">
        <v>47</v>
      </c>
      <c r="C7843" s="475"/>
      <c r="D7843" s="175">
        <v>0</v>
      </c>
      <c r="F7843" s="475"/>
      <c r="G7843" s="475"/>
      <c r="H7843" s="475"/>
      <c r="I7843" s="34">
        <v>4</v>
      </c>
    </row>
    <row r="7844" spans="1:9">
      <c r="A7844" s="210">
        <v>312</v>
      </c>
      <c r="B7844" s="211" t="s">
        <v>67</v>
      </c>
      <c r="C7844" s="30">
        <f t="shared" ref="C7844" si="7185">SUM(C7845)</f>
        <v>500000</v>
      </c>
      <c r="D7844" s="30">
        <v>450000</v>
      </c>
      <c r="F7844" s="30">
        <f t="shared" ref="F7844:H7844" si="7186">SUM(F7845)</f>
        <v>0</v>
      </c>
      <c r="G7844" s="30">
        <f t="shared" si="7186"/>
        <v>0</v>
      </c>
      <c r="H7844" s="30">
        <f t="shared" si="7186"/>
        <v>0</v>
      </c>
      <c r="I7844" s="34">
        <v>3</v>
      </c>
    </row>
    <row r="7845" spans="1:9">
      <c r="A7845" s="212">
        <v>3121</v>
      </c>
      <c r="B7845" s="216" t="s">
        <v>67</v>
      </c>
      <c r="C7845" s="474">
        <v>500000</v>
      </c>
      <c r="D7845" s="175">
        <v>450000</v>
      </c>
      <c r="F7845" s="672"/>
      <c r="G7845" s="672"/>
      <c r="H7845" s="672"/>
      <c r="I7845" s="34">
        <v>4</v>
      </c>
    </row>
    <row r="7846" spans="1:9">
      <c r="A7846" s="210">
        <v>313</v>
      </c>
      <c r="B7846" s="211" t="s">
        <v>48</v>
      </c>
      <c r="C7846" s="30">
        <f t="shared" ref="C7846" si="7187">SUM(C7847:C7848)</f>
        <v>1697690</v>
      </c>
      <c r="D7846" s="30">
        <v>1881000</v>
      </c>
      <c r="F7846" s="30">
        <f t="shared" ref="F7846:G7846" si="7188">SUM(F7847:F7848)</f>
        <v>0</v>
      </c>
      <c r="G7846" s="30">
        <f t="shared" si="7188"/>
        <v>0</v>
      </c>
      <c r="H7846" s="30">
        <f t="shared" ref="H7846" si="7189">SUM(H7847:H7848)</f>
        <v>0</v>
      </c>
      <c r="I7846" s="34">
        <v>3</v>
      </c>
    </row>
    <row r="7847" spans="1:9">
      <c r="A7847" s="212">
        <v>3132</v>
      </c>
      <c r="B7847" s="216" t="s">
        <v>49</v>
      </c>
      <c r="C7847" s="474">
        <v>1697690</v>
      </c>
      <c r="D7847" s="175">
        <v>1881000</v>
      </c>
      <c r="F7847" s="672"/>
      <c r="G7847" s="672"/>
      <c r="H7847" s="672"/>
      <c r="I7847" s="34">
        <v>4</v>
      </c>
    </row>
    <row r="7848" spans="1:9" ht="28.5">
      <c r="A7848" s="212">
        <v>3133</v>
      </c>
      <c r="B7848" s="216" t="s">
        <v>119</v>
      </c>
      <c r="C7848" s="29"/>
      <c r="D7848" s="175">
        <v>0</v>
      </c>
      <c r="F7848" s="175"/>
      <c r="G7848" s="175"/>
      <c r="H7848" s="175"/>
      <c r="I7848" s="34">
        <v>4</v>
      </c>
    </row>
    <row r="7849" spans="1:9">
      <c r="A7849" s="208">
        <v>32</v>
      </c>
      <c r="B7849" s="209" t="s">
        <v>16</v>
      </c>
      <c r="C7849" s="182">
        <f t="shared" ref="C7849" si="7190">SUM(C7850+C7855+C7862+C7872+C7874)</f>
        <v>4443700</v>
      </c>
      <c r="D7849" s="32">
        <v>4040200</v>
      </c>
      <c r="F7849" s="32">
        <f t="shared" ref="F7849:G7849" si="7191">SUM(F7850+F7855+F7862+F7872+F7874)</f>
        <v>0</v>
      </c>
      <c r="G7849" s="32">
        <f t="shared" si="7191"/>
        <v>0</v>
      </c>
      <c r="H7849" s="32">
        <f t="shared" ref="H7849" si="7192">SUM(H7850+H7855+H7862+H7872+H7874)</f>
        <v>0</v>
      </c>
      <c r="I7849" s="34">
        <v>2</v>
      </c>
    </row>
    <row r="7850" spans="1:9">
      <c r="A7850" s="210">
        <v>321</v>
      </c>
      <c r="B7850" s="211" t="s">
        <v>27</v>
      </c>
      <c r="C7850" s="30">
        <f t="shared" ref="C7850" si="7193">SUM(C7851:C7854)</f>
        <v>310000</v>
      </c>
      <c r="D7850" s="30">
        <v>356000</v>
      </c>
      <c r="F7850" s="30">
        <f t="shared" ref="F7850:G7850" si="7194">SUM(F7851:F7854)</f>
        <v>0</v>
      </c>
      <c r="G7850" s="30">
        <f t="shared" si="7194"/>
        <v>0</v>
      </c>
      <c r="H7850" s="30">
        <f t="shared" ref="H7850" si="7195">SUM(H7851:H7854)</f>
        <v>0</v>
      </c>
      <c r="I7850" s="34">
        <v>3</v>
      </c>
    </row>
    <row r="7851" spans="1:9">
      <c r="A7851" s="212">
        <v>3211</v>
      </c>
      <c r="B7851" s="216" t="s">
        <v>28</v>
      </c>
      <c r="C7851" s="474">
        <v>19000</v>
      </c>
      <c r="D7851" s="175">
        <v>19000</v>
      </c>
      <c r="F7851" s="672"/>
      <c r="G7851" s="672"/>
      <c r="H7851" s="672"/>
      <c r="I7851" s="34">
        <v>4</v>
      </c>
    </row>
    <row r="7852" spans="1:9" ht="28.5">
      <c r="A7852" s="212">
        <v>3212</v>
      </c>
      <c r="B7852" s="216" t="s">
        <v>50</v>
      </c>
      <c r="C7852" s="474">
        <v>260000</v>
      </c>
      <c r="D7852" s="175">
        <v>320000</v>
      </c>
      <c r="F7852" s="672"/>
      <c r="G7852" s="672"/>
      <c r="H7852" s="672"/>
      <c r="I7852" s="34">
        <v>4</v>
      </c>
    </row>
    <row r="7853" spans="1:9">
      <c r="A7853" s="212">
        <v>3213</v>
      </c>
      <c r="B7853" s="216" t="s">
        <v>54</v>
      </c>
      <c r="C7853" s="474">
        <v>31000</v>
      </c>
      <c r="D7853" s="175">
        <v>17000</v>
      </c>
      <c r="F7853" s="672"/>
      <c r="G7853" s="672"/>
      <c r="H7853" s="672"/>
      <c r="I7853" s="34">
        <v>4</v>
      </c>
    </row>
    <row r="7854" spans="1:9">
      <c r="A7854" s="212">
        <v>3214</v>
      </c>
      <c r="B7854" s="216" t="s">
        <v>108</v>
      </c>
      <c r="C7854" s="29"/>
      <c r="D7854" s="175">
        <v>0</v>
      </c>
      <c r="F7854" s="175"/>
      <c r="G7854" s="175"/>
      <c r="H7854" s="175"/>
      <c r="I7854" s="34">
        <v>4</v>
      </c>
    </row>
    <row r="7855" spans="1:9">
      <c r="A7855" s="210">
        <v>322</v>
      </c>
      <c r="B7855" s="211" t="s">
        <v>42</v>
      </c>
      <c r="C7855" s="30">
        <f>SUM(C7856:C7861)</f>
        <v>2845000</v>
      </c>
      <c r="D7855" s="30">
        <v>2455000</v>
      </c>
      <c r="F7855" s="30">
        <f>SUM(F7856:F7861)</f>
        <v>0</v>
      </c>
      <c r="G7855" s="30">
        <f>SUM(G7856:G7861)</f>
        <v>0</v>
      </c>
      <c r="H7855" s="30">
        <f>SUM(H7856:H7861)</f>
        <v>0</v>
      </c>
      <c r="I7855" s="34">
        <v>3</v>
      </c>
    </row>
    <row r="7856" spans="1:9">
      <c r="A7856" s="212">
        <v>3221</v>
      </c>
      <c r="B7856" s="216" t="s">
        <v>43</v>
      </c>
      <c r="C7856" s="474">
        <v>135000</v>
      </c>
      <c r="D7856" s="175">
        <v>135000</v>
      </c>
      <c r="F7856" s="672"/>
      <c r="G7856" s="672"/>
      <c r="H7856" s="672"/>
      <c r="I7856" s="34">
        <v>4</v>
      </c>
    </row>
    <row r="7857" spans="1:9">
      <c r="A7857" s="212">
        <v>3222</v>
      </c>
      <c r="B7857" s="216" t="s">
        <v>91</v>
      </c>
      <c r="C7857" s="474">
        <v>2400000</v>
      </c>
      <c r="D7857" s="175">
        <v>2000000</v>
      </c>
      <c r="F7857" s="672"/>
      <c r="G7857" s="672"/>
      <c r="H7857" s="672"/>
      <c r="I7857" s="34">
        <v>4</v>
      </c>
    </row>
    <row r="7858" spans="1:9">
      <c r="A7858" s="212">
        <v>3223</v>
      </c>
      <c r="B7858" s="216" t="s">
        <v>109</v>
      </c>
      <c r="C7858" s="474">
        <v>200000</v>
      </c>
      <c r="D7858" s="175">
        <v>200000</v>
      </c>
      <c r="F7858" s="672"/>
      <c r="G7858" s="672"/>
      <c r="H7858" s="672"/>
      <c r="I7858" s="34">
        <v>4</v>
      </c>
    </row>
    <row r="7859" spans="1:9">
      <c r="A7859" s="212">
        <v>3224</v>
      </c>
      <c r="B7859" s="216" t="s">
        <v>430</v>
      </c>
      <c r="C7859" s="474">
        <v>60000</v>
      </c>
      <c r="D7859" s="175">
        <v>80000</v>
      </c>
      <c r="F7859" s="672"/>
      <c r="G7859" s="672"/>
      <c r="H7859" s="672"/>
      <c r="I7859" s="73">
        <v>4</v>
      </c>
    </row>
    <row r="7860" spans="1:9">
      <c r="A7860" s="212">
        <v>3225</v>
      </c>
      <c r="B7860" s="216" t="s">
        <v>92</v>
      </c>
      <c r="C7860" s="474">
        <v>35000</v>
      </c>
      <c r="D7860" s="175">
        <v>35000</v>
      </c>
      <c r="F7860" s="672"/>
      <c r="G7860" s="672"/>
      <c r="H7860" s="672"/>
      <c r="I7860" s="34">
        <v>4</v>
      </c>
    </row>
    <row r="7861" spans="1:9">
      <c r="A7861" s="212">
        <v>3227</v>
      </c>
      <c r="B7861" s="216" t="s">
        <v>431</v>
      </c>
      <c r="C7861" s="474">
        <v>15000</v>
      </c>
      <c r="D7861" s="175">
        <v>5000</v>
      </c>
      <c r="F7861" s="672"/>
      <c r="G7861" s="672"/>
      <c r="H7861" s="672"/>
      <c r="I7861" s="73">
        <v>4</v>
      </c>
    </row>
    <row r="7862" spans="1:9">
      <c r="A7862" s="210">
        <v>323</v>
      </c>
      <c r="B7862" s="211" t="s">
        <v>17</v>
      </c>
      <c r="C7862" s="30">
        <f t="shared" ref="C7862" si="7196">SUM(C7863:C7871)</f>
        <v>1101500</v>
      </c>
      <c r="D7862" s="30">
        <v>1118500</v>
      </c>
      <c r="F7862" s="30">
        <f t="shared" ref="F7862:G7862" si="7197">SUM(F7863:F7871)</f>
        <v>0</v>
      </c>
      <c r="G7862" s="30">
        <f t="shared" si="7197"/>
        <v>0</v>
      </c>
      <c r="H7862" s="30">
        <f t="shared" ref="H7862" si="7198">SUM(H7863:H7871)</f>
        <v>0</v>
      </c>
      <c r="I7862" s="34">
        <v>3</v>
      </c>
    </row>
    <row r="7863" spans="1:9">
      <c r="A7863" s="212">
        <v>3231</v>
      </c>
      <c r="B7863" s="216" t="s">
        <v>18</v>
      </c>
      <c r="C7863" s="474">
        <v>35000</v>
      </c>
      <c r="D7863" s="175">
        <v>35000</v>
      </c>
      <c r="F7863" s="672"/>
      <c r="G7863" s="672"/>
      <c r="H7863" s="672"/>
      <c r="I7863" s="34">
        <v>4</v>
      </c>
    </row>
    <row r="7864" spans="1:9">
      <c r="A7864" s="212">
        <v>3232</v>
      </c>
      <c r="B7864" s="216" t="s">
        <v>105</v>
      </c>
      <c r="C7864" s="474">
        <v>70000</v>
      </c>
      <c r="D7864" s="175">
        <v>70000</v>
      </c>
      <c r="F7864" s="672"/>
      <c r="G7864" s="672"/>
      <c r="H7864" s="672"/>
      <c r="I7864" s="34">
        <v>4</v>
      </c>
    </row>
    <row r="7865" spans="1:9">
      <c r="A7865" s="212">
        <v>3233</v>
      </c>
      <c r="B7865" s="216" t="s">
        <v>432</v>
      </c>
      <c r="C7865" s="474">
        <v>3500</v>
      </c>
      <c r="D7865" s="175">
        <v>1500</v>
      </c>
      <c r="F7865" s="672"/>
      <c r="G7865" s="672"/>
      <c r="H7865" s="672"/>
      <c r="I7865" s="73">
        <v>4</v>
      </c>
    </row>
    <row r="7866" spans="1:9">
      <c r="A7866" s="212">
        <v>3234</v>
      </c>
      <c r="B7866" s="216" t="s">
        <v>111</v>
      </c>
      <c r="C7866" s="474">
        <v>130000</v>
      </c>
      <c r="D7866" s="175">
        <v>120000</v>
      </c>
      <c r="F7866" s="672"/>
      <c r="G7866" s="672"/>
      <c r="H7866" s="672"/>
      <c r="I7866" s="34">
        <v>4</v>
      </c>
    </row>
    <row r="7867" spans="1:9">
      <c r="A7867" s="212">
        <v>3235</v>
      </c>
      <c r="B7867" s="216" t="s">
        <v>68</v>
      </c>
      <c r="C7867" s="474">
        <v>8000</v>
      </c>
      <c r="D7867" s="175">
        <v>7000</v>
      </c>
      <c r="F7867" s="672"/>
      <c r="G7867" s="672"/>
      <c r="H7867" s="672"/>
      <c r="I7867" s="34">
        <v>4</v>
      </c>
    </row>
    <row r="7868" spans="1:9">
      <c r="A7868" s="212">
        <v>3236</v>
      </c>
      <c r="B7868" s="216" t="s">
        <v>56</v>
      </c>
      <c r="C7868" s="474">
        <v>30000</v>
      </c>
      <c r="D7868" s="175">
        <v>60000</v>
      </c>
      <c r="F7868" s="672"/>
      <c r="G7868" s="672"/>
      <c r="H7868" s="672"/>
      <c r="I7868" s="34">
        <v>4</v>
      </c>
    </row>
    <row r="7869" spans="1:9">
      <c r="A7869" s="212">
        <v>3237</v>
      </c>
      <c r="B7869" s="216" t="s">
        <v>20</v>
      </c>
      <c r="C7869" s="474">
        <v>395000</v>
      </c>
      <c r="D7869" s="175">
        <v>395000</v>
      </c>
      <c r="F7869" s="672"/>
      <c r="G7869" s="672"/>
      <c r="H7869" s="672"/>
      <c r="I7869" s="34">
        <v>4</v>
      </c>
    </row>
    <row r="7870" spans="1:9">
      <c r="A7870" s="212">
        <v>3238</v>
      </c>
      <c r="B7870" s="216" t="s">
        <v>51</v>
      </c>
      <c r="C7870" s="474">
        <v>180000</v>
      </c>
      <c r="D7870" s="175">
        <v>180000</v>
      </c>
      <c r="F7870" s="672"/>
      <c r="G7870" s="672"/>
      <c r="H7870" s="672"/>
      <c r="I7870" s="34">
        <v>4</v>
      </c>
    </row>
    <row r="7871" spans="1:9">
      <c r="A7871" s="212">
        <v>3239</v>
      </c>
      <c r="B7871" s="216" t="s">
        <v>21</v>
      </c>
      <c r="C7871" s="474">
        <v>250000</v>
      </c>
      <c r="D7871" s="175">
        <v>250000</v>
      </c>
      <c r="F7871" s="672"/>
      <c r="G7871" s="672"/>
      <c r="H7871" s="672"/>
      <c r="I7871" s="34">
        <v>4</v>
      </c>
    </row>
    <row r="7872" spans="1:9" ht="28.5">
      <c r="A7872" s="210">
        <v>324</v>
      </c>
      <c r="B7872" s="211" t="s">
        <v>22</v>
      </c>
      <c r="C7872" s="30">
        <f t="shared" ref="C7872" si="7199">SUM(C7873)</f>
        <v>25000</v>
      </c>
      <c r="D7872" s="30">
        <v>3000</v>
      </c>
      <c r="F7872" s="30">
        <f t="shared" ref="F7872:H7872" si="7200">SUM(F7873)</f>
        <v>0</v>
      </c>
      <c r="G7872" s="30">
        <f t="shared" si="7200"/>
        <v>0</v>
      </c>
      <c r="H7872" s="30">
        <f t="shared" si="7200"/>
        <v>0</v>
      </c>
      <c r="I7872" s="34">
        <v>3</v>
      </c>
    </row>
    <row r="7873" spans="1:9" ht="28.5">
      <c r="A7873" s="212">
        <v>3241</v>
      </c>
      <c r="B7873" s="216" t="s">
        <v>22</v>
      </c>
      <c r="C7873" s="474">
        <v>25000</v>
      </c>
      <c r="D7873" s="175">
        <v>3000</v>
      </c>
      <c r="F7873" s="672"/>
      <c r="G7873" s="672"/>
      <c r="H7873" s="672"/>
      <c r="I7873" s="34">
        <v>4</v>
      </c>
    </row>
    <row r="7874" spans="1:9">
      <c r="A7874" s="210">
        <v>329</v>
      </c>
      <c r="B7874" s="211" t="s">
        <v>23</v>
      </c>
      <c r="C7874" s="30">
        <f t="shared" ref="C7874" si="7201">SUM(C7875:C7881)</f>
        <v>162200</v>
      </c>
      <c r="D7874" s="30">
        <v>107700</v>
      </c>
      <c r="F7874" s="30">
        <f t="shared" ref="F7874:G7874" si="7202">SUM(F7875:F7881)</f>
        <v>0</v>
      </c>
      <c r="G7874" s="30">
        <f t="shared" si="7202"/>
        <v>0</v>
      </c>
      <c r="H7874" s="30">
        <f t="shared" ref="H7874" si="7203">SUM(H7875:H7881)</f>
        <v>0</v>
      </c>
      <c r="I7874" s="34">
        <v>3</v>
      </c>
    </row>
    <row r="7875" spans="1:9" ht="28.5">
      <c r="A7875" s="212">
        <v>3291</v>
      </c>
      <c r="B7875" s="216" t="s">
        <v>24</v>
      </c>
      <c r="C7875" s="474">
        <v>12000</v>
      </c>
      <c r="D7875" s="175">
        <v>10500</v>
      </c>
      <c r="F7875" s="672"/>
      <c r="G7875" s="672"/>
      <c r="H7875" s="672"/>
      <c r="I7875" s="34">
        <v>4</v>
      </c>
    </row>
    <row r="7876" spans="1:9">
      <c r="A7876" s="212">
        <v>3292</v>
      </c>
      <c r="B7876" s="216" t="s">
        <v>112</v>
      </c>
      <c r="C7876" s="474">
        <v>40000</v>
      </c>
      <c r="D7876" s="175">
        <v>65000</v>
      </c>
      <c r="F7876" s="672"/>
      <c r="G7876" s="672"/>
      <c r="H7876" s="672"/>
      <c r="I7876" s="34">
        <v>4</v>
      </c>
    </row>
    <row r="7877" spans="1:9">
      <c r="A7877" s="212">
        <v>3293</v>
      </c>
      <c r="B7877" s="216" t="s">
        <v>29</v>
      </c>
      <c r="C7877" s="474">
        <v>5000</v>
      </c>
      <c r="D7877" s="175">
        <v>2000</v>
      </c>
      <c r="F7877" s="672"/>
      <c r="G7877" s="672"/>
      <c r="H7877" s="672"/>
      <c r="I7877" s="34">
        <v>4</v>
      </c>
    </row>
    <row r="7878" spans="1:9">
      <c r="A7878" s="212">
        <v>3294</v>
      </c>
      <c r="B7878" s="216" t="s">
        <v>55</v>
      </c>
      <c r="C7878" s="474">
        <v>3000</v>
      </c>
      <c r="D7878" s="175">
        <v>3000</v>
      </c>
      <c r="F7878" s="672"/>
      <c r="G7878" s="672"/>
      <c r="H7878" s="672"/>
      <c r="I7878" s="34">
        <v>4</v>
      </c>
    </row>
    <row r="7879" spans="1:9">
      <c r="A7879" s="212">
        <v>3295</v>
      </c>
      <c r="B7879" s="216" t="s">
        <v>113</v>
      </c>
      <c r="C7879" s="474">
        <v>35000</v>
      </c>
      <c r="D7879" s="175">
        <v>12000</v>
      </c>
      <c r="F7879" s="672"/>
      <c r="G7879" s="672"/>
      <c r="H7879" s="672"/>
      <c r="I7879" s="34">
        <v>4</v>
      </c>
    </row>
    <row r="7880" spans="1:9">
      <c r="A7880" s="212">
        <v>3296</v>
      </c>
      <c r="B7880" s="216" t="s">
        <v>120</v>
      </c>
      <c r="C7880" s="474">
        <v>60000</v>
      </c>
      <c r="D7880" s="175">
        <v>5000</v>
      </c>
      <c r="F7880" s="672"/>
      <c r="G7880" s="672"/>
      <c r="H7880" s="672"/>
      <c r="I7880" s="34">
        <v>4</v>
      </c>
    </row>
    <row r="7881" spans="1:9">
      <c r="A7881" s="212">
        <v>3299</v>
      </c>
      <c r="B7881" s="216" t="s">
        <v>23</v>
      </c>
      <c r="C7881" s="474">
        <v>7200</v>
      </c>
      <c r="D7881" s="175">
        <v>10200</v>
      </c>
      <c r="F7881" s="672"/>
      <c r="G7881" s="672"/>
      <c r="H7881" s="672"/>
      <c r="I7881" s="34">
        <v>4</v>
      </c>
    </row>
    <row r="7882" spans="1:9">
      <c r="A7882" s="208">
        <v>34</v>
      </c>
      <c r="B7882" s="209" t="s">
        <v>114</v>
      </c>
      <c r="C7882" s="182">
        <f t="shared" ref="C7882" si="7204">SUM(C7883)</f>
        <v>24200</v>
      </c>
      <c r="D7882" s="32">
        <v>24200</v>
      </c>
      <c r="F7882" s="32">
        <f t="shared" ref="F7882:H7882" si="7205">SUM(F7883)</f>
        <v>0</v>
      </c>
      <c r="G7882" s="32">
        <f t="shared" si="7205"/>
        <v>0</v>
      </c>
      <c r="H7882" s="32">
        <f t="shared" si="7205"/>
        <v>0</v>
      </c>
      <c r="I7882" s="34">
        <v>2</v>
      </c>
    </row>
    <row r="7883" spans="1:9">
      <c r="A7883" s="210">
        <v>343</v>
      </c>
      <c r="B7883" s="211" t="s">
        <v>115</v>
      </c>
      <c r="C7883" s="30">
        <f t="shared" ref="C7883" si="7206">SUM(C7884:C7886)</f>
        <v>24200</v>
      </c>
      <c r="D7883" s="30">
        <v>24200</v>
      </c>
      <c r="F7883" s="30">
        <f t="shared" ref="F7883:G7883" si="7207">SUM(F7884:F7886)</f>
        <v>0</v>
      </c>
      <c r="G7883" s="30">
        <f t="shared" si="7207"/>
        <v>0</v>
      </c>
      <c r="H7883" s="30">
        <f t="shared" ref="H7883" si="7208">SUM(H7884:H7886)</f>
        <v>0</v>
      </c>
      <c r="I7883" s="34">
        <v>3</v>
      </c>
    </row>
    <row r="7884" spans="1:9">
      <c r="A7884" s="212">
        <v>3431</v>
      </c>
      <c r="B7884" s="216" t="s">
        <v>116</v>
      </c>
      <c r="C7884" s="474">
        <v>4200</v>
      </c>
      <c r="D7884" s="175">
        <v>4200</v>
      </c>
      <c r="F7884" s="672"/>
      <c r="G7884" s="672"/>
      <c r="H7884" s="672"/>
      <c r="I7884" s="34">
        <v>4</v>
      </c>
    </row>
    <row r="7885" spans="1:9" ht="28.5">
      <c r="A7885" s="212">
        <v>3432</v>
      </c>
      <c r="B7885" s="216" t="s">
        <v>135</v>
      </c>
      <c r="C7885" s="29"/>
      <c r="D7885" s="175">
        <v>0</v>
      </c>
      <c r="F7885" s="175"/>
      <c r="G7885" s="175"/>
      <c r="H7885" s="175"/>
      <c r="I7885" s="34">
        <v>4</v>
      </c>
    </row>
    <row r="7886" spans="1:9">
      <c r="A7886" s="212">
        <v>3433</v>
      </c>
      <c r="B7886" s="216" t="s">
        <v>117</v>
      </c>
      <c r="C7886" s="474">
        <v>20000</v>
      </c>
      <c r="D7886" s="175">
        <v>20000</v>
      </c>
      <c r="F7886" s="672"/>
      <c r="G7886" s="672"/>
      <c r="H7886" s="672"/>
      <c r="I7886" s="34">
        <v>4</v>
      </c>
    </row>
    <row r="7887" spans="1:9">
      <c r="A7887" s="208">
        <v>38</v>
      </c>
      <c r="B7887" s="209" t="s">
        <v>11</v>
      </c>
      <c r="C7887" s="182">
        <f t="shared" ref="C7887:C7888" si="7209">SUM(C7888)</f>
        <v>0</v>
      </c>
      <c r="D7887" s="32">
        <v>0</v>
      </c>
      <c r="F7887" s="32">
        <f t="shared" ref="F7887:H7888" si="7210">SUM(F7888)</f>
        <v>0</v>
      </c>
      <c r="G7887" s="32">
        <f t="shared" si="7210"/>
        <v>0</v>
      </c>
      <c r="H7887" s="32">
        <f t="shared" si="7210"/>
        <v>0</v>
      </c>
      <c r="I7887" s="34">
        <v>2</v>
      </c>
    </row>
    <row r="7888" spans="1:9">
      <c r="A7888" s="210">
        <v>383</v>
      </c>
      <c r="B7888" s="211" t="s">
        <v>121</v>
      </c>
      <c r="C7888" s="30">
        <f t="shared" si="7209"/>
        <v>0</v>
      </c>
      <c r="D7888" s="30">
        <v>0</v>
      </c>
      <c r="F7888" s="30">
        <f t="shared" si="7210"/>
        <v>0</v>
      </c>
      <c r="G7888" s="30">
        <f t="shared" si="7210"/>
        <v>0</v>
      </c>
      <c r="H7888" s="30">
        <f t="shared" si="7210"/>
        <v>0</v>
      </c>
      <c r="I7888" s="34">
        <v>3</v>
      </c>
    </row>
    <row r="7889" spans="1:9">
      <c r="A7889" s="212">
        <v>3834</v>
      </c>
      <c r="B7889" s="216" t="s">
        <v>123</v>
      </c>
      <c r="C7889" s="29"/>
      <c r="D7889" s="175">
        <v>0</v>
      </c>
      <c r="F7889" s="175"/>
      <c r="G7889" s="175"/>
      <c r="H7889" s="175"/>
      <c r="I7889" s="34">
        <v>4</v>
      </c>
    </row>
    <row r="7890" spans="1:9">
      <c r="A7890" s="206">
        <v>52</v>
      </c>
      <c r="B7890" s="207" t="s">
        <v>52</v>
      </c>
      <c r="C7890" s="31">
        <f>SUM(C7891+C7899)</f>
        <v>904500</v>
      </c>
      <c r="D7890" s="31">
        <v>310000</v>
      </c>
      <c r="F7890" s="31">
        <f>SUM(F7891+F7899)</f>
        <v>0</v>
      </c>
      <c r="G7890" s="31">
        <f>SUM(G7891+G7899)</f>
        <v>0</v>
      </c>
      <c r="H7890" s="31">
        <f>SUM(H7891+H7899)</f>
        <v>0</v>
      </c>
      <c r="I7890" s="34" t="s">
        <v>53</v>
      </c>
    </row>
    <row r="7891" spans="1:9">
      <c r="A7891" s="208">
        <v>31</v>
      </c>
      <c r="B7891" s="209" t="s">
        <v>44</v>
      </c>
      <c r="C7891" s="182">
        <f t="shared" ref="C7891" si="7211">SUM(C7892+C7894+C7896)</f>
        <v>354500</v>
      </c>
      <c r="D7891" s="32">
        <v>250000</v>
      </c>
      <c r="F7891" s="32">
        <f t="shared" ref="F7891:G7891" si="7212">SUM(F7892+F7894+F7896)</f>
        <v>0</v>
      </c>
      <c r="G7891" s="32">
        <f t="shared" si="7212"/>
        <v>0</v>
      </c>
      <c r="H7891" s="32">
        <f t="shared" ref="H7891" si="7213">SUM(H7892+H7894+H7896)</f>
        <v>0</v>
      </c>
      <c r="I7891" s="34">
        <v>2</v>
      </c>
    </row>
    <row r="7892" spans="1:9">
      <c r="A7892" s="210">
        <v>311</v>
      </c>
      <c r="B7892" s="211" t="s">
        <v>45</v>
      </c>
      <c r="C7892" s="30">
        <f t="shared" ref="C7892" si="7214">SUM(C7893)</f>
        <v>300000</v>
      </c>
      <c r="D7892" s="30">
        <v>235000</v>
      </c>
      <c r="F7892" s="30">
        <f t="shared" ref="F7892:H7892" si="7215">SUM(F7893)</f>
        <v>0</v>
      </c>
      <c r="G7892" s="30">
        <f t="shared" si="7215"/>
        <v>0</v>
      </c>
      <c r="H7892" s="30">
        <f t="shared" si="7215"/>
        <v>0</v>
      </c>
      <c r="I7892" s="34">
        <v>3</v>
      </c>
    </row>
    <row r="7893" spans="1:9">
      <c r="A7893" s="212">
        <v>3111</v>
      </c>
      <c r="B7893" s="216" t="s">
        <v>46</v>
      </c>
      <c r="C7893" s="474">
        <v>300000</v>
      </c>
      <c r="D7893" s="175">
        <v>235000</v>
      </c>
      <c r="F7893" s="672"/>
      <c r="G7893" s="672"/>
      <c r="H7893" s="672"/>
      <c r="I7893" s="34">
        <v>4</v>
      </c>
    </row>
    <row r="7894" spans="1:9">
      <c r="A7894" s="210">
        <v>312</v>
      </c>
      <c r="B7894" s="211" t="s">
        <v>67</v>
      </c>
      <c r="C7894" s="30">
        <f t="shared" ref="C7894" si="7216">SUM(C7895)</f>
        <v>0</v>
      </c>
      <c r="D7894" s="30">
        <v>0</v>
      </c>
      <c r="F7894" s="30">
        <f t="shared" ref="F7894:H7894" si="7217">SUM(F7895)</f>
        <v>0</v>
      </c>
      <c r="G7894" s="30">
        <f t="shared" si="7217"/>
        <v>0</v>
      </c>
      <c r="H7894" s="30">
        <f t="shared" si="7217"/>
        <v>0</v>
      </c>
      <c r="I7894" s="34">
        <v>3</v>
      </c>
    </row>
    <row r="7895" spans="1:9">
      <c r="A7895" s="212">
        <v>3121</v>
      </c>
      <c r="B7895" s="216" t="s">
        <v>67</v>
      </c>
      <c r="C7895" s="29"/>
      <c r="D7895" s="175">
        <v>0</v>
      </c>
      <c r="F7895" s="175"/>
      <c r="G7895" s="175"/>
      <c r="H7895" s="175"/>
      <c r="I7895" s="34">
        <v>4</v>
      </c>
    </row>
    <row r="7896" spans="1:9">
      <c r="A7896" s="210">
        <v>313</v>
      </c>
      <c r="B7896" s="211" t="s">
        <v>48</v>
      </c>
      <c r="C7896" s="30">
        <f>SUM(C7897:C7898)</f>
        <v>54500</v>
      </c>
      <c r="D7896" s="30">
        <v>15000</v>
      </c>
      <c r="F7896" s="30">
        <f>SUM(F7897:F7898)</f>
        <v>0</v>
      </c>
      <c r="G7896" s="30">
        <f>SUM(G7897:G7898)</f>
        <v>0</v>
      </c>
      <c r="H7896" s="30">
        <f>SUM(H7897:H7898)</f>
        <v>0</v>
      </c>
      <c r="I7896" s="34">
        <v>3</v>
      </c>
    </row>
    <row r="7897" spans="1:9">
      <c r="A7897" s="212">
        <v>3132</v>
      </c>
      <c r="B7897" s="216" t="s">
        <v>49</v>
      </c>
      <c r="C7897" s="474">
        <v>50000</v>
      </c>
      <c r="D7897" s="175">
        <v>15000</v>
      </c>
      <c r="F7897" s="672"/>
      <c r="G7897" s="672"/>
      <c r="H7897" s="672"/>
      <c r="I7897" s="34">
        <v>4</v>
      </c>
    </row>
    <row r="7898" spans="1:9">
      <c r="A7898" s="212">
        <v>3133</v>
      </c>
      <c r="B7898" s="216" t="s">
        <v>433</v>
      </c>
      <c r="C7898" s="474">
        <v>4500</v>
      </c>
      <c r="D7898" s="175">
        <v>0</v>
      </c>
      <c r="F7898" s="672"/>
      <c r="G7898" s="672"/>
      <c r="H7898" s="672"/>
      <c r="I7898" s="73">
        <v>4</v>
      </c>
    </row>
    <row r="7899" spans="1:9">
      <c r="A7899" s="208">
        <v>32</v>
      </c>
      <c r="B7899" s="209" t="s">
        <v>16</v>
      </c>
      <c r="C7899" s="182">
        <f>SUM(C7900+C7902+C7904+C7906)</f>
        <v>550000</v>
      </c>
      <c r="D7899" s="32">
        <v>60000</v>
      </c>
      <c r="F7899" s="32">
        <f>SUM(F7900+F7902+F7904+F7906)</f>
        <v>0</v>
      </c>
      <c r="G7899" s="32">
        <f>SUM(G7900+G7902+G7904+G7906)</f>
        <v>0</v>
      </c>
      <c r="H7899" s="32">
        <f>SUM(H7900+H7902+H7904+H7906)</f>
        <v>0</v>
      </c>
      <c r="I7899" s="34">
        <v>2</v>
      </c>
    </row>
    <row r="7900" spans="1:9">
      <c r="A7900" s="210">
        <v>321</v>
      </c>
      <c r="B7900" s="211" t="s">
        <v>27</v>
      </c>
      <c r="C7900" s="30">
        <f t="shared" ref="C7900" si="7218">SUM(C7901)</f>
        <v>10000</v>
      </c>
      <c r="D7900" s="30">
        <v>20000</v>
      </c>
      <c r="F7900" s="30">
        <f t="shared" ref="F7900:H7900" si="7219">SUM(F7901)</f>
        <v>0</v>
      </c>
      <c r="G7900" s="30">
        <f t="shared" si="7219"/>
        <v>0</v>
      </c>
      <c r="H7900" s="30">
        <f t="shared" si="7219"/>
        <v>0</v>
      </c>
      <c r="I7900" s="34">
        <v>3</v>
      </c>
    </row>
    <row r="7901" spans="1:9" ht="28.5">
      <c r="A7901" s="212">
        <v>3212</v>
      </c>
      <c r="B7901" s="216" t="s">
        <v>50</v>
      </c>
      <c r="C7901" s="474">
        <v>10000</v>
      </c>
      <c r="D7901" s="175">
        <v>20000</v>
      </c>
      <c r="F7901" s="672"/>
      <c r="G7901" s="672"/>
      <c r="H7901" s="672"/>
      <c r="I7901" s="34">
        <v>4</v>
      </c>
    </row>
    <row r="7902" spans="1:9">
      <c r="A7902" s="210">
        <v>322</v>
      </c>
      <c r="B7902" s="211" t="s">
        <v>42</v>
      </c>
      <c r="C7902" s="30">
        <f t="shared" ref="C7902" si="7220">SUM(C7903)</f>
        <v>500000</v>
      </c>
      <c r="D7902" s="30">
        <v>0</v>
      </c>
      <c r="F7902" s="30">
        <f t="shared" ref="F7902:H7902" si="7221">SUM(F7903)</f>
        <v>0</v>
      </c>
      <c r="G7902" s="30">
        <f t="shared" si="7221"/>
        <v>0</v>
      </c>
      <c r="H7902" s="30">
        <f t="shared" si="7221"/>
        <v>0</v>
      </c>
      <c r="I7902" s="34">
        <v>3</v>
      </c>
    </row>
    <row r="7903" spans="1:9">
      <c r="A7903" s="212">
        <v>3222</v>
      </c>
      <c r="B7903" s="216" t="s">
        <v>91</v>
      </c>
      <c r="C7903" s="474">
        <v>500000</v>
      </c>
      <c r="D7903" s="175">
        <v>0</v>
      </c>
      <c r="F7903" s="672"/>
      <c r="G7903" s="672"/>
      <c r="H7903" s="672"/>
      <c r="I7903" s="34">
        <v>4</v>
      </c>
    </row>
    <row r="7904" spans="1:9" ht="28.5">
      <c r="A7904" s="210">
        <v>324</v>
      </c>
      <c r="B7904" s="211" t="s">
        <v>22</v>
      </c>
      <c r="C7904" s="30">
        <f t="shared" ref="C7904" si="7222">SUM(C7905)</f>
        <v>0</v>
      </c>
      <c r="D7904" s="30">
        <v>0</v>
      </c>
      <c r="F7904" s="30">
        <f t="shared" ref="F7904:H7904" si="7223">SUM(F7905)</f>
        <v>0</v>
      </c>
      <c r="G7904" s="30">
        <f t="shared" si="7223"/>
        <v>0</v>
      </c>
      <c r="H7904" s="30">
        <f t="shared" si="7223"/>
        <v>0</v>
      </c>
      <c r="I7904" s="34">
        <v>3</v>
      </c>
    </row>
    <row r="7905" spans="1:10" ht="28.5">
      <c r="A7905" s="212">
        <v>3241</v>
      </c>
      <c r="B7905" s="216" t="s">
        <v>22</v>
      </c>
      <c r="C7905" s="29"/>
      <c r="D7905" s="175">
        <v>0</v>
      </c>
      <c r="F7905" s="175"/>
      <c r="G7905" s="175"/>
      <c r="H7905" s="175"/>
      <c r="I7905" s="34">
        <v>4</v>
      </c>
    </row>
    <row r="7906" spans="1:10">
      <c r="A7906" s="210">
        <v>329</v>
      </c>
      <c r="B7906" s="211" t="s">
        <v>23</v>
      </c>
      <c r="C7906" s="40">
        <f>C7907</f>
        <v>40000</v>
      </c>
      <c r="D7906" s="671">
        <v>40000</v>
      </c>
      <c r="F7906" s="671">
        <f>F7907</f>
        <v>0</v>
      </c>
      <c r="G7906" s="671">
        <f>G7907</f>
        <v>0</v>
      </c>
      <c r="H7906" s="671">
        <f>H7907</f>
        <v>0</v>
      </c>
      <c r="I7906" s="501">
        <v>3</v>
      </c>
      <c r="J7906" s="194"/>
    </row>
    <row r="7907" spans="1:10">
      <c r="A7907" s="212">
        <v>3296</v>
      </c>
      <c r="B7907" s="216" t="s">
        <v>120</v>
      </c>
      <c r="C7907" s="144">
        <v>40000</v>
      </c>
      <c r="D7907" s="175">
        <v>40000</v>
      </c>
      <c r="F7907" s="75"/>
      <c r="G7907" s="75"/>
      <c r="H7907" s="75"/>
      <c r="I7907" s="194">
        <v>4</v>
      </c>
      <c r="J7907" s="194"/>
    </row>
    <row r="7908" spans="1:10">
      <c r="A7908" s="206">
        <v>61</v>
      </c>
      <c r="B7908" s="207" t="s">
        <v>80</v>
      </c>
      <c r="C7908" s="31">
        <f t="shared" ref="C7908" si="7224">SUM(C7909+C7916+C7930+C7943)</f>
        <v>5000</v>
      </c>
      <c r="D7908" s="31">
        <v>5000</v>
      </c>
      <c r="F7908" s="31">
        <f t="shared" ref="F7908:G7908" si="7225">SUM(F7909+F7916+F7930+F7943)</f>
        <v>0</v>
      </c>
      <c r="G7908" s="31">
        <f t="shared" si="7225"/>
        <v>0</v>
      </c>
      <c r="H7908" s="31">
        <f t="shared" ref="H7908" si="7226">SUM(H7909+H7916+H7930+H7943)</f>
        <v>0</v>
      </c>
      <c r="I7908" s="34" t="s">
        <v>81</v>
      </c>
    </row>
    <row r="7909" spans="1:10">
      <c r="A7909" s="208">
        <v>31</v>
      </c>
      <c r="B7909" s="209" t="s">
        <v>44</v>
      </c>
      <c r="C7909" s="182">
        <f t="shared" ref="C7909" si="7227">SUM(C7910+C7912+C7914)</f>
        <v>0</v>
      </c>
      <c r="D7909" s="32">
        <v>0</v>
      </c>
      <c r="F7909" s="32">
        <f t="shared" ref="F7909:G7909" si="7228">SUM(F7910+F7912+F7914)</f>
        <v>0</v>
      </c>
      <c r="G7909" s="32">
        <f t="shared" si="7228"/>
        <v>0</v>
      </c>
      <c r="H7909" s="32">
        <f t="shared" ref="H7909" si="7229">SUM(H7910+H7912+H7914)</f>
        <v>0</v>
      </c>
      <c r="I7909" s="34">
        <v>2</v>
      </c>
    </row>
    <row r="7910" spans="1:10">
      <c r="A7910" s="210">
        <v>311</v>
      </c>
      <c r="B7910" s="211" t="s">
        <v>45</v>
      </c>
      <c r="C7910" s="30">
        <f t="shared" ref="C7910" si="7230">SUM(C7911)</f>
        <v>0</v>
      </c>
      <c r="D7910" s="30">
        <v>0</v>
      </c>
      <c r="F7910" s="30">
        <f t="shared" ref="F7910:H7910" si="7231">SUM(F7911)</f>
        <v>0</v>
      </c>
      <c r="G7910" s="30">
        <f t="shared" si="7231"/>
        <v>0</v>
      </c>
      <c r="H7910" s="30">
        <f t="shared" si="7231"/>
        <v>0</v>
      </c>
      <c r="I7910" s="34">
        <v>3</v>
      </c>
    </row>
    <row r="7911" spans="1:10">
      <c r="A7911" s="212">
        <v>3111</v>
      </c>
      <c r="B7911" s="216" t="s">
        <v>46</v>
      </c>
      <c r="C7911" s="29"/>
      <c r="D7911" s="175">
        <v>0</v>
      </c>
      <c r="F7911" s="175"/>
      <c r="G7911" s="175"/>
      <c r="H7911" s="175"/>
      <c r="I7911" s="34">
        <v>4</v>
      </c>
    </row>
    <row r="7912" spans="1:10">
      <c r="A7912" s="210">
        <v>312</v>
      </c>
      <c r="B7912" s="211" t="s">
        <v>67</v>
      </c>
      <c r="C7912" s="30">
        <f t="shared" ref="C7912" si="7232">SUM(C7913)</f>
        <v>0</v>
      </c>
      <c r="D7912" s="30">
        <v>0</v>
      </c>
      <c r="F7912" s="30">
        <f t="shared" ref="F7912:H7912" si="7233">SUM(F7913)</f>
        <v>0</v>
      </c>
      <c r="G7912" s="30">
        <f t="shared" si="7233"/>
        <v>0</v>
      </c>
      <c r="H7912" s="30">
        <f t="shared" si="7233"/>
        <v>0</v>
      </c>
      <c r="I7912" s="34">
        <v>3</v>
      </c>
    </row>
    <row r="7913" spans="1:10">
      <c r="A7913" s="212">
        <v>3121</v>
      </c>
      <c r="B7913" s="216" t="s">
        <v>67</v>
      </c>
      <c r="C7913" s="29"/>
      <c r="D7913" s="175">
        <v>0</v>
      </c>
      <c r="F7913" s="175"/>
      <c r="G7913" s="175"/>
      <c r="H7913" s="175"/>
      <c r="I7913" s="34">
        <v>4</v>
      </c>
    </row>
    <row r="7914" spans="1:10">
      <c r="A7914" s="210">
        <v>313</v>
      </c>
      <c r="B7914" s="211" t="s">
        <v>48</v>
      </c>
      <c r="C7914" s="30">
        <f t="shared" ref="C7914" si="7234">SUM(C7915)</f>
        <v>0</v>
      </c>
      <c r="D7914" s="30">
        <v>0</v>
      </c>
      <c r="F7914" s="30">
        <f t="shared" ref="F7914:H7914" si="7235">SUM(F7915)</f>
        <v>0</v>
      </c>
      <c r="G7914" s="30">
        <f t="shared" si="7235"/>
        <v>0</v>
      </c>
      <c r="H7914" s="30">
        <f t="shared" si="7235"/>
        <v>0</v>
      </c>
      <c r="I7914" s="34">
        <v>3</v>
      </c>
    </row>
    <row r="7915" spans="1:10">
      <c r="A7915" s="212">
        <v>3132</v>
      </c>
      <c r="B7915" s="216" t="s">
        <v>49</v>
      </c>
      <c r="C7915" s="29"/>
      <c r="D7915" s="175">
        <v>0</v>
      </c>
      <c r="F7915" s="175"/>
      <c r="G7915" s="175"/>
      <c r="H7915" s="175"/>
      <c r="I7915" s="34">
        <v>4</v>
      </c>
    </row>
    <row r="7916" spans="1:10">
      <c r="A7916" s="208">
        <v>32</v>
      </c>
      <c r="B7916" s="209" t="s">
        <v>16</v>
      </c>
      <c r="C7916" s="182">
        <f t="shared" ref="C7916" si="7236">SUM(C7917+C7921+C7925)</f>
        <v>5000</v>
      </c>
      <c r="D7916" s="32">
        <v>5000</v>
      </c>
      <c r="F7916" s="32">
        <f t="shared" ref="F7916:G7916" si="7237">SUM(F7917+F7921+F7925)</f>
        <v>0</v>
      </c>
      <c r="G7916" s="32">
        <f t="shared" si="7237"/>
        <v>0</v>
      </c>
      <c r="H7916" s="32">
        <f t="shared" ref="H7916" si="7238">SUM(H7917+H7921+H7925)</f>
        <v>0</v>
      </c>
      <c r="I7916" s="34">
        <v>2</v>
      </c>
    </row>
    <row r="7917" spans="1:10">
      <c r="A7917" s="210">
        <v>321</v>
      </c>
      <c r="B7917" s="211" t="s">
        <v>27</v>
      </c>
      <c r="C7917" s="30">
        <f t="shared" ref="C7917" si="7239">SUM(C7918:C7920)</f>
        <v>5000</v>
      </c>
      <c r="D7917" s="30">
        <v>5000</v>
      </c>
      <c r="F7917" s="30">
        <f t="shared" ref="F7917:G7917" si="7240">SUM(F7918:F7920)</f>
        <v>0</v>
      </c>
      <c r="G7917" s="30">
        <f t="shared" si="7240"/>
        <v>0</v>
      </c>
      <c r="H7917" s="30">
        <f t="shared" ref="H7917" si="7241">SUM(H7918:H7920)</f>
        <v>0</v>
      </c>
      <c r="I7917" s="34">
        <v>3</v>
      </c>
    </row>
    <row r="7918" spans="1:10">
      <c r="A7918" s="212">
        <v>3211</v>
      </c>
      <c r="B7918" s="216" t="s">
        <v>28</v>
      </c>
      <c r="C7918" s="474">
        <v>3000</v>
      </c>
      <c r="D7918" s="175">
        <v>3000</v>
      </c>
      <c r="F7918" s="672"/>
      <c r="G7918" s="672"/>
      <c r="H7918" s="672"/>
      <c r="I7918" s="34">
        <v>4</v>
      </c>
    </row>
    <row r="7919" spans="1:10" ht="28.5">
      <c r="A7919" s="212">
        <v>3212</v>
      </c>
      <c r="B7919" s="216" t="s">
        <v>50</v>
      </c>
      <c r="C7919" s="475"/>
      <c r="D7919" s="175">
        <v>0</v>
      </c>
      <c r="F7919" s="475"/>
      <c r="G7919" s="475"/>
      <c r="H7919" s="475"/>
      <c r="I7919" s="34">
        <v>4</v>
      </c>
    </row>
    <row r="7920" spans="1:10">
      <c r="A7920" s="212">
        <v>3213</v>
      </c>
      <c r="B7920" s="216" t="s">
        <v>54</v>
      </c>
      <c r="C7920" s="474">
        <v>2000</v>
      </c>
      <c r="D7920" s="175">
        <v>2000</v>
      </c>
      <c r="F7920" s="672"/>
      <c r="G7920" s="672"/>
      <c r="H7920" s="672"/>
      <c r="I7920" s="34">
        <v>4</v>
      </c>
    </row>
    <row r="7921" spans="1:9">
      <c r="A7921" s="210">
        <v>322</v>
      </c>
      <c r="B7921" s="211" t="s">
        <v>42</v>
      </c>
      <c r="C7921" s="30">
        <f t="shared" ref="C7921" si="7242">SUM(C7922:C7924)</f>
        <v>0</v>
      </c>
      <c r="D7921" s="30">
        <v>0</v>
      </c>
      <c r="F7921" s="30">
        <f t="shared" ref="F7921:G7921" si="7243">SUM(F7922:F7924)</f>
        <v>0</v>
      </c>
      <c r="G7921" s="30">
        <f t="shared" si="7243"/>
        <v>0</v>
      </c>
      <c r="H7921" s="30">
        <f t="shared" ref="H7921" si="7244">SUM(H7922:H7924)</f>
        <v>0</v>
      </c>
      <c r="I7921" s="34">
        <v>3</v>
      </c>
    </row>
    <row r="7922" spans="1:9">
      <c r="A7922" s="212">
        <v>3221</v>
      </c>
      <c r="B7922" s="216" t="s">
        <v>43</v>
      </c>
      <c r="C7922" s="29"/>
      <c r="D7922" s="175">
        <v>0</v>
      </c>
      <c r="F7922" s="175"/>
      <c r="G7922" s="175"/>
      <c r="H7922" s="175"/>
      <c r="I7922" s="34">
        <v>4</v>
      </c>
    </row>
    <row r="7923" spans="1:9">
      <c r="A7923" s="212">
        <v>3222</v>
      </c>
      <c r="B7923" s="216" t="s">
        <v>91</v>
      </c>
      <c r="C7923" s="29"/>
      <c r="D7923" s="175">
        <v>0</v>
      </c>
      <c r="F7923" s="175"/>
      <c r="G7923" s="175"/>
      <c r="H7923" s="175"/>
      <c r="I7923" s="34">
        <v>4</v>
      </c>
    </row>
    <row r="7924" spans="1:9">
      <c r="A7924" s="212">
        <v>3225</v>
      </c>
      <c r="B7924" s="216" t="s">
        <v>92</v>
      </c>
      <c r="C7924" s="29"/>
      <c r="D7924" s="175">
        <v>0</v>
      </c>
      <c r="F7924" s="175"/>
      <c r="G7924" s="175"/>
      <c r="H7924" s="175"/>
      <c r="I7924" s="34">
        <v>4</v>
      </c>
    </row>
    <row r="7925" spans="1:9">
      <c r="A7925" s="210">
        <v>323</v>
      </c>
      <c r="B7925" s="211" t="s">
        <v>17</v>
      </c>
      <c r="C7925" s="30">
        <f t="shared" ref="C7925" si="7245">SUM(C7926:C7929)</f>
        <v>0</v>
      </c>
      <c r="D7925" s="30">
        <v>0</v>
      </c>
      <c r="F7925" s="30">
        <f t="shared" ref="F7925:G7925" si="7246">SUM(F7926:F7929)</f>
        <v>0</v>
      </c>
      <c r="G7925" s="30">
        <f t="shared" si="7246"/>
        <v>0</v>
      </c>
      <c r="H7925" s="30">
        <f t="shared" ref="H7925" si="7247">SUM(H7926:H7929)</f>
        <v>0</v>
      </c>
      <c r="I7925" s="34">
        <v>3</v>
      </c>
    </row>
    <row r="7926" spans="1:9">
      <c r="A7926" s="212">
        <v>3232</v>
      </c>
      <c r="B7926" s="216" t="s">
        <v>105</v>
      </c>
      <c r="C7926" s="29"/>
      <c r="D7926" s="175">
        <v>0</v>
      </c>
      <c r="F7926" s="175"/>
      <c r="G7926" s="175"/>
      <c r="H7926" s="175"/>
      <c r="I7926" s="34">
        <v>4</v>
      </c>
    </row>
    <row r="7927" spans="1:9">
      <c r="A7927" s="212">
        <v>3235</v>
      </c>
      <c r="B7927" s="216" t="s">
        <v>68</v>
      </c>
      <c r="C7927" s="29"/>
      <c r="D7927" s="175">
        <v>0</v>
      </c>
      <c r="F7927" s="175"/>
      <c r="G7927" s="175"/>
      <c r="H7927" s="175"/>
      <c r="I7927" s="34">
        <v>4</v>
      </c>
    </row>
    <row r="7928" spans="1:9">
      <c r="A7928" s="212">
        <v>3237</v>
      </c>
      <c r="B7928" s="216" t="s">
        <v>20</v>
      </c>
      <c r="C7928" s="29"/>
      <c r="D7928" s="175">
        <v>0</v>
      </c>
      <c r="F7928" s="175"/>
      <c r="G7928" s="175"/>
      <c r="H7928" s="175"/>
      <c r="I7928" s="34">
        <v>4</v>
      </c>
    </row>
    <row r="7929" spans="1:9">
      <c r="A7929" s="212">
        <v>3238</v>
      </c>
      <c r="B7929" s="216" t="s">
        <v>51</v>
      </c>
      <c r="C7929" s="29"/>
      <c r="D7929" s="175">
        <v>0</v>
      </c>
      <c r="F7929" s="175"/>
      <c r="G7929" s="175"/>
      <c r="H7929" s="175"/>
      <c r="I7929" s="34">
        <v>4</v>
      </c>
    </row>
    <row r="7930" spans="1:9" ht="28.5">
      <c r="A7930" s="208">
        <v>42</v>
      </c>
      <c r="B7930" s="209" t="s">
        <v>30</v>
      </c>
      <c r="C7930" s="182">
        <f t="shared" ref="C7930" si="7248">SUM(C7931+C7933+C7939+C7941)</f>
        <v>0</v>
      </c>
      <c r="D7930" s="32">
        <v>0</v>
      </c>
      <c r="F7930" s="32">
        <f t="shared" ref="F7930:G7930" si="7249">SUM(F7931+F7933+F7939+F7941)</f>
        <v>0</v>
      </c>
      <c r="G7930" s="32">
        <f t="shared" si="7249"/>
        <v>0</v>
      </c>
      <c r="H7930" s="32">
        <f t="shared" ref="H7930" si="7250">SUM(H7931+H7933+H7939+H7941)</f>
        <v>0</v>
      </c>
      <c r="I7930" s="34">
        <v>2</v>
      </c>
    </row>
    <row r="7931" spans="1:9">
      <c r="A7931" s="210">
        <v>421</v>
      </c>
      <c r="B7931" s="211" t="s">
        <v>96</v>
      </c>
      <c r="C7931" s="30">
        <f t="shared" ref="C7931" si="7251">SUM(C7932)</f>
        <v>0</v>
      </c>
      <c r="D7931" s="30">
        <v>0</v>
      </c>
      <c r="F7931" s="30">
        <f t="shared" ref="F7931:H7931" si="7252">SUM(F7932)</f>
        <v>0</v>
      </c>
      <c r="G7931" s="30">
        <f t="shared" si="7252"/>
        <v>0</v>
      </c>
      <c r="H7931" s="30">
        <f t="shared" si="7252"/>
        <v>0</v>
      </c>
      <c r="I7931" s="34">
        <v>3</v>
      </c>
    </row>
    <row r="7932" spans="1:9">
      <c r="A7932" s="212">
        <v>4212</v>
      </c>
      <c r="B7932" s="216" t="s">
        <v>97</v>
      </c>
      <c r="C7932" s="29"/>
      <c r="D7932" s="175">
        <v>0</v>
      </c>
      <c r="F7932" s="175"/>
      <c r="G7932" s="175"/>
      <c r="H7932" s="175"/>
      <c r="I7932" s="34">
        <v>4</v>
      </c>
    </row>
    <row r="7933" spans="1:9">
      <c r="A7933" s="210">
        <v>422</v>
      </c>
      <c r="B7933" s="211" t="s">
        <v>57</v>
      </c>
      <c r="C7933" s="30">
        <f t="shared" ref="C7933" si="7253">SUM(C7934:C7938)</f>
        <v>0</v>
      </c>
      <c r="D7933" s="30">
        <v>0</v>
      </c>
      <c r="F7933" s="30">
        <f t="shared" ref="F7933:G7933" si="7254">SUM(F7934:F7938)</f>
        <v>0</v>
      </c>
      <c r="G7933" s="30">
        <f t="shared" si="7254"/>
        <v>0</v>
      </c>
      <c r="H7933" s="30">
        <f t="shared" ref="H7933" si="7255">SUM(H7934:H7938)</f>
        <v>0</v>
      </c>
      <c r="I7933" s="34">
        <v>3</v>
      </c>
    </row>
    <row r="7934" spans="1:9">
      <c r="A7934" s="212">
        <v>4221</v>
      </c>
      <c r="B7934" s="216" t="s">
        <v>65</v>
      </c>
      <c r="C7934" s="29"/>
      <c r="D7934" s="175">
        <v>0</v>
      </c>
      <c r="F7934" s="175"/>
      <c r="G7934" s="175"/>
      <c r="H7934" s="175"/>
      <c r="I7934" s="34">
        <v>4</v>
      </c>
    </row>
    <row r="7935" spans="1:9">
      <c r="A7935" s="212">
        <v>4222</v>
      </c>
      <c r="B7935" s="216" t="s">
        <v>73</v>
      </c>
      <c r="C7935" s="29"/>
      <c r="D7935" s="175">
        <v>0</v>
      </c>
      <c r="F7935" s="175"/>
      <c r="G7935" s="175"/>
      <c r="H7935" s="175"/>
      <c r="I7935" s="34">
        <v>4</v>
      </c>
    </row>
    <row r="7936" spans="1:9">
      <c r="A7936" s="212">
        <v>4223</v>
      </c>
      <c r="B7936" s="216" t="s">
        <v>86</v>
      </c>
      <c r="C7936" s="29"/>
      <c r="D7936" s="175">
        <v>0</v>
      </c>
      <c r="F7936" s="175"/>
      <c r="G7936" s="175"/>
      <c r="H7936" s="175"/>
      <c r="I7936" s="34">
        <v>4</v>
      </c>
    </row>
    <row r="7937" spans="1:9">
      <c r="A7937" s="212">
        <v>4224</v>
      </c>
      <c r="B7937" s="216" t="s">
        <v>58</v>
      </c>
      <c r="C7937" s="29"/>
      <c r="D7937" s="175">
        <v>0</v>
      </c>
      <c r="F7937" s="175"/>
      <c r="G7937" s="175"/>
      <c r="H7937" s="175"/>
      <c r="I7937" s="34">
        <v>4</v>
      </c>
    </row>
    <row r="7938" spans="1:9">
      <c r="A7938" s="212">
        <v>4227</v>
      </c>
      <c r="B7938" s="216" t="s">
        <v>88</v>
      </c>
      <c r="C7938" s="29"/>
      <c r="D7938" s="175">
        <v>0</v>
      </c>
      <c r="F7938" s="175"/>
      <c r="G7938" s="175"/>
      <c r="H7938" s="175"/>
      <c r="I7938" s="34">
        <v>4</v>
      </c>
    </row>
    <row r="7939" spans="1:9">
      <c r="A7939" s="210">
        <v>423</v>
      </c>
      <c r="B7939" s="211" t="s">
        <v>98</v>
      </c>
      <c r="C7939" s="30">
        <f t="shared" ref="C7939" si="7256">SUM(C7940)</f>
        <v>0</v>
      </c>
      <c r="D7939" s="30">
        <v>0</v>
      </c>
      <c r="F7939" s="30">
        <f t="shared" ref="F7939:H7939" si="7257">SUM(F7940)</f>
        <v>0</v>
      </c>
      <c r="G7939" s="30">
        <f t="shared" si="7257"/>
        <v>0</v>
      </c>
      <c r="H7939" s="30">
        <f t="shared" si="7257"/>
        <v>0</v>
      </c>
      <c r="I7939" s="34">
        <v>3</v>
      </c>
    </row>
    <row r="7940" spans="1:9">
      <c r="A7940" s="212">
        <v>4231</v>
      </c>
      <c r="B7940" s="216" t="s">
        <v>106</v>
      </c>
      <c r="C7940" s="29"/>
      <c r="D7940" s="175">
        <v>0</v>
      </c>
      <c r="F7940" s="175"/>
      <c r="G7940" s="175"/>
      <c r="H7940" s="175"/>
      <c r="I7940" s="34">
        <v>4</v>
      </c>
    </row>
    <row r="7941" spans="1:9" ht="28.5">
      <c r="A7941" s="210">
        <v>424</v>
      </c>
      <c r="B7941" s="211" t="s">
        <v>138</v>
      </c>
      <c r="C7941" s="30">
        <f t="shared" ref="C7941" si="7258">SUM(C7942)</f>
        <v>0</v>
      </c>
      <c r="D7941" s="30">
        <v>0</v>
      </c>
      <c r="F7941" s="30">
        <f t="shared" ref="F7941:H7941" si="7259">SUM(F7942)</f>
        <v>0</v>
      </c>
      <c r="G7941" s="30">
        <f t="shared" si="7259"/>
        <v>0</v>
      </c>
      <c r="H7941" s="30">
        <f t="shared" si="7259"/>
        <v>0</v>
      </c>
      <c r="I7941" s="34">
        <v>3</v>
      </c>
    </row>
    <row r="7942" spans="1:9">
      <c r="A7942" s="212">
        <v>4241</v>
      </c>
      <c r="B7942" s="216" t="s">
        <v>139</v>
      </c>
      <c r="C7942" s="29"/>
      <c r="D7942" s="175">
        <v>0</v>
      </c>
      <c r="F7942" s="175"/>
      <c r="G7942" s="175"/>
      <c r="H7942" s="175"/>
      <c r="I7942" s="34">
        <v>4</v>
      </c>
    </row>
    <row r="7943" spans="1:9" ht="28.5">
      <c r="A7943" s="208">
        <v>45</v>
      </c>
      <c r="B7943" s="209" t="s">
        <v>74</v>
      </c>
      <c r="C7943" s="182">
        <f t="shared" ref="C7943:C7944" si="7260">SUM(C7944)</f>
        <v>0</v>
      </c>
      <c r="D7943" s="32">
        <v>0</v>
      </c>
      <c r="F7943" s="32">
        <f t="shared" ref="F7943:H7944" si="7261">SUM(F7944)</f>
        <v>0</v>
      </c>
      <c r="G7943" s="32">
        <f t="shared" si="7261"/>
        <v>0</v>
      </c>
      <c r="H7943" s="32">
        <f t="shared" si="7261"/>
        <v>0</v>
      </c>
      <c r="I7943" s="34">
        <v>2</v>
      </c>
    </row>
    <row r="7944" spans="1:9">
      <c r="A7944" s="210">
        <v>451</v>
      </c>
      <c r="B7944" s="211" t="s">
        <v>75</v>
      </c>
      <c r="C7944" s="30">
        <f t="shared" si="7260"/>
        <v>0</v>
      </c>
      <c r="D7944" s="30">
        <v>0</v>
      </c>
      <c r="F7944" s="30">
        <f t="shared" si="7261"/>
        <v>0</v>
      </c>
      <c r="G7944" s="30">
        <f t="shared" si="7261"/>
        <v>0</v>
      </c>
      <c r="H7944" s="30">
        <f t="shared" si="7261"/>
        <v>0</v>
      </c>
      <c r="I7944" s="34">
        <v>3</v>
      </c>
    </row>
    <row r="7945" spans="1:9">
      <c r="A7945" s="212">
        <v>4511</v>
      </c>
      <c r="B7945" s="216" t="s">
        <v>75</v>
      </c>
      <c r="C7945" s="29"/>
      <c r="D7945" s="175">
        <v>0</v>
      </c>
      <c r="F7945" s="175"/>
      <c r="G7945" s="175"/>
      <c r="H7945" s="175"/>
      <c r="I7945" s="34">
        <v>4</v>
      </c>
    </row>
    <row r="7946" spans="1:9">
      <c r="A7946" s="203" t="s">
        <v>549</v>
      </c>
      <c r="B7946" s="204" t="s">
        <v>313</v>
      </c>
      <c r="C7946" s="205">
        <f>C7947</f>
        <v>0</v>
      </c>
      <c r="D7946" s="205">
        <v>105817</v>
      </c>
      <c r="F7946" s="205">
        <f>F7947</f>
        <v>0</v>
      </c>
      <c r="G7946" s="205">
        <f>G7947</f>
        <v>0</v>
      </c>
      <c r="H7946" s="205">
        <f>H7947</f>
        <v>0</v>
      </c>
      <c r="I7946" s="34" t="s">
        <v>8</v>
      </c>
    </row>
    <row r="7947" spans="1:9">
      <c r="A7947" s="206">
        <v>11</v>
      </c>
      <c r="B7947" s="207" t="s">
        <v>14</v>
      </c>
      <c r="C7947" s="31">
        <f t="shared" ref="C7947:C7949" si="7262">C7948</f>
        <v>0</v>
      </c>
      <c r="D7947" s="31">
        <v>105817</v>
      </c>
      <c r="F7947" s="31">
        <f t="shared" ref="F7947:H7949" si="7263">F7948</f>
        <v>0</v>
      </c>
      <c r="G7947" s="31">
        <f t="shared" si="7263"/>
        <v>0</v>
      </c>
      <c r="H7947" s="31">
        <f t="shared" si="7263"/>
        <v>0</v>
      </c>
      <c r="I7947" s="34" t="s">
        <v>15</v>
      </c>
    </row>
    <row r="7948" spans="1:9">
      <c r="A7948" s="208">
        <v>32</v>
      </c>
      <c r="B7948" s="209" t="s">
        <v>16</v>
      </c>
      <c r="C7948" s="32">
        <f t="shared" ref="C7948" si="7264">C7949+C7951</f>
        <v>0</v>
      </c>
      <c r="D7948" s="32">
        <v>105817</v>
      </c>
      <c r="F7948" s="32">
        <f t="shared" ref="F7948:G7948" si="7265">F7949+F7951</f>
        <v>0</v>
      </c>
      <c r="G7948" s="32">
        <f t="shared" si="7265"/>
        <v>0</v>
      </c>
      <c r="H7948" s="32">
        <f t="shared" ref="H7948" si="7266">H7949+H7951</f>
        <v>0</v>
      </c>
      <c r="I7948" s="34">
        <v>2</v>
      </c>
    </row>
    <row r="7949" spans="1:9">
      <c r="A7949" s="210">
        <v>322</v>
      </c>
      <c r="B7949" s="211" t="s">
        <v>42</v>
      </c>
      <c r="C7949" s="30">
        <f t="shared" si="7262"/>
        <v>0</v>
      </c>
      <c r="D7949" s="30">
        <v>35240</v>
      </c>
      <c r="F7949" s="30">
        <f t="shared" si="7263"/>
        <v>0</v>
      </c>
      <c r="G7949" s="30">
        <f t="shared" si="7263"/>
        <v>0</v>
      </c>
      <c r="H7949" s="30">
        <f t="shared" si="7263"/>
        <v>0</v>
      </c>
      <c r="I7949" s="34">
        <v>3</v>
      </c>
    </row>
    <row r="7950" spans="1:9">
      <c r="A7950" s="212">
        <v>3222</v>
      </c>
      <c r="B7950" s="216" t="s">
        <v>91</v>
      </c>
      <c r="C7950" s="29"/>
      <c r="D7950" s="175">
        <v>35240</v>
      </c>
      <c r="F7950" s="175"/>
      <c r="G7950" s="175"/>
      <c r="H7950" s="175"/>
      <c r="I7950" s="34">
        <v>4</v>
      </c>
    </row>
    <row r="7951" spans="1:9">
      <c r="A7951" s="210">
        <v>329</v>
      </c>
      <c r="B7951" s="211" t="s">
        <v>23</v>
      </c>
      <c r="C7951" s="30">
        <f t="shared" ref="C7951" si="7267">C7952</f>
        <v>0</v>
      </c>
      <c r="D7951" s="30">
        <v>70577</v>
      </c>
      <c r="F7951" s="30">
        <f t="shared" ref="F7951:H7951" si="7268">F7952</f>
        <v>0</v>
      </c>
      <c r="G7951" s="30">
        <f t="shared" si="7268"/>
        <v>0</v>
      </c>
      <c r="H7951" s="30">
        <f t="shared" si="7268"/>
        <v>0</v>
      </c>
      <c r="I7951" s="34">
        <v>3</v>
      </c>
    </row>
    <row r="7952" spans="1:9">
      <c r="A7952" s="212">
        <v>3292</v>
      </c>
      <c r="B7952" s="216" t="s">
        <v>112</v>
      </c>
      <c r="C7952" s="29"/>
      <c r="D7952" s="175">
        <v>70577</v>
      </c>
      <c r="F7952" s="175"/>
      <c r="G7952" s="175"/>
      <c r="H7952" s="175"/>
      <c r="I7952" s="34">
        <v>4</v>
      </c>
    </row>
    <row r="7953" spans="1:9">
      <c r="A7953" s="430">
        <v>32352</v>
      </c>
      <c r="B7953" s="431" t="s">
        <v>500</v>
      </c>
      <c r="C7953" s="198">
        <f>C7954+C8045</f>
        <v>19189886</v>
      </c>
      <c r="D7953" s="198">
        <v>20558769</v>
      </c>
      <c r="F7953" s="198">
        <f>F7954+F8045</f>
        <v>0</v>
      </c>
      <c r="G7953" s="198">
        <f>G7954+G8045</f>
        <v>0</v>
      </c>
      <c r="H7953" s="198">
        <f>H7954+H8045</f>
        <v>0</v>
      </c>
      <c r="I7953" s="432" t="s">
        <v>5</v>
      </c>
    </row>
    <row r="7954" spans="1:9" ht="28.5">
      <c r="A7954" s="200">
        <v>3602</v>
      </c>
      <c r="B7954" s="201" t="s">
        <v>82</v>
      </c>
      <c r="C7954" s="202">
        <f>C7955</f>
        <v>653813</v>
      </c>
      <c r="D7954" s="202">
        <v>1747500</v>
      </c>
      <c r="F7954" s="202">
        <f>F7955</f>
        <v>0</v>
      </c>
      <c r="G7954" s="202">
        <f>G7955</f>
        <v>0</v>
      </c>
      <c r="H7954" s="202">
        <f>H7955</f>
        <v>0</v>
      </c>
      <c r="I7954" s="34" t="s">
        <v>7</v>
      </c>
    </row>
    <row r="7955" spans="1:9" ht="28.5">
      <c r="A7955" s="203" t="s">
        <v>461</v>
      </c>
      <c r="B7955" s="204" t="s">
        <v>501</v>
      </c>
      <c r="C7955" s="205">
        <f>C7956+C7972+C7983+C7993</f>
        <v>653813</v>
      </c>
      <c r="D7955" s="205">
        <v>1747500</v>
      </c>
      <c r="F7955" s="205">
        <f>F7956+F7972+F7983+F7993</f>
        <v>0</v>
      </c>
      <c r="G7955" s="205">
        <f>G7956+G7972+G7983+G7993</f>
        <v>0</v>
      </c>
      <c r="H7955" s="205">
        <f>H7956+H7972+H7983+H7993</f>
        <v>0</v>
      </c>
      <c r="I7955" s="34" t="s">
        <v>8</v>
      </c>
    </row>
    <row r="7956" spans="1:9">
      <c r="A7956" s="206">
        <v>11</v>
      </c>
      <c r="B7956" s="207" t="s">
        <v>14</v>
      </c>
      <c r="C7956" s="31">
        <f>C7957+C7960+C7963+C7966+C7969</f>
        <v>653813</v>
      </c>
      <c r="D7956" s="31">
        <v>1747500</v>
      </c>
      <c r="F7956" s="31">
        <f>F7957+F7960+F7963+F7966+F7969</f>
        <v>0</v>
      </c>
      <c r="G7956" s="31">
        <f>G7957+G7960+G7963+G7966+G7969</f>
        <v>0</v>
      </c>
      <c r="H7956" s="31">
        <f>H7957+H7960+H7963+H7966+H7969</f>
        <v>0</v>
      </c>
      <c r="I7956" s="34" t="s">
        <v>15</v>
      </c>
    </row>
    <row r="7957" spans="1:9">
      <c r="A7957" s="208">
        <v>34</v>
      </c>
      <c r="B7957" s="209"/>
      <c r="C7957" s="182">
        <f>C7958</f>
        <v>31540</v>
      </c>
      <c r="D7957" s="32">
        <v>31540</v>
      </c>
      <c r="F7957" s="32">
        <f>F7958</f>
        <v>0</v>
      </c>
      <c r="G7957" s="32">
        <f>G7958</f>
        <v>0</v>
      </c>
      <c r="H7957" s="32">
        <f>H7958</f>
        <v>0</v>
      </c>
      <c r="I7957" s="34">
        <v>2</v>
      </c>
    </row>
    <row r="7958" spans="1:9">
      <c r="A7958" s="210">
        <v>343</v>
      </c>
      <c r="B7958" s="211"/>
      <c r="C7958" s="30">
        <f>SUM(C7959)</f>
        <v>31540</v>
      </c>
      <c r="D7958" s="30">
        <v>31540</v>
      </c>
      <c r="F7958" s="30">
        <f>SUM(F7959)</f>
        <v>0</v>
      </c>
      <c r="G7958" s="30">
        <f>SUM(G7959)</f>
        <v>0</v>
      </c>
      <c r="H7958" s="30">
        <f>SUM(H7959)</f>
        <v>0</v>
      </c>
      <c r="I7958" s="34">
        <v>3</v>
      </c>
    </row>
    <row r="7959" spans="1:9">
      <c r="A7959" s="212">
        <v>3433</v>
      </c>
      <c r="B7959" s="213" t="s">
        <v>344</v>
      </c>
      <c r="C7959" s="29">
        <v>31540</v>
      </c>
      <c r="D7959" s="175">
        <v>31540</v>
      </c>
      <c r="F7959" s="175"/>
      <c r="G7959" s="175"/>
      <c r="H7959" s="175"/>
      <c r="I7959" s="34">
        <v>4</v>
      </c>
    </row>
    <row r="7960" spans="1:9" ht="28.5">
      <c r="A7960" s="208">
        <v>42</v>
      </c>
      <c r="B7960" s="209" t="s">
        <v>30</v>
      </c>
      <c r="C7960" s="182">
        <f t="shared" ref="C7960:C7961" si="7269">SUM(C7961)</f>
        <v>468460</v>
      </c>
      <c r="D7960" s="32">
        <v>1715960</v>
      </c>
      <c r="F7960" s="32">
        <f t="shared" ref="F7960:H7961" si="7270">SUM(F7961)</f>
        <v>0</v>
      </c>
      <c r="G7960" s="32">
        <f t="shared" si="7270"/>
        <v>0</v>
      </c>
      <c r="H7960" s="32">
        <f t="shared" si="7270"/>
        <v>0</v>
      </c>
      <c r="I7960" s="34">
        <v>2</v>
      </c>
    </row>
    <row r="7961" spans="1:9">
      <c r="A7961" s="210">
        <v>422</v>
      </c>
      <c r="B7961" s="211" t="s">
        <v>57</v>
      </c>
      <c r="C7961" s="30">
        <f t="shared" si="7269"/>
        <v>468460</v>
      </c>
      <c r="D7961" s="30">
        <v>1715960</v>
      </c>
      <c r="F7961" s="30">
        <f t="shared" si="7270"/>
        <v>0</v>
      </c>
      <c r="G7961" s="30">
        <f t="shared" si="7270"/>
        <v>0</v>
      </c>
      <c r="H7961" s="30">
        <f t="shared" si="7270"/>
        <v>0</v>
      </c>
      <c r="I7961" s="34">
        <v>3</v>
      </c>
    </row>
    <row r="7962" spans="1:9">
      <c r="A7962" s="212">
        <v>4224</v>
      </c>
      <c r="B7962" s="216" t="s">
        <v>58</v>
      </c>
      <c r="C7962" s="29">
        <v>468460</v>
      </c>
      <c r="D7962" s="175">
        <v>1715960</v>
      </c>
      <c r="F7962" s="175"/>
      <c r="G7962" s="175"/>
      <c r="H7962" s="175"/>
      <c r="I7962" s="34">
        <v>4</v>
      </c>
    </row>
    <row r="7963" spans="1:9" ht="28.5">
      <c r="A7963" s="208">
        <v>45</v>
      </c>
      <c r="B7963" s="209" t="s">
        <v>74</v>
      </c>
      <c r="C7963" s="182"/>
      <c r="D7963" s="32"/>
      <c r="F7963" s="32"/>
      <c r="G7963" s="32"/>
      <c r="H7963" s="32"/>
      <c r="I7963" s="34">
        <v>2</v>
      </c>
    </row>
    <row r="7964" spans="1:9">
      <c r="A7964" s="210">
        <v>451</v>
      </c>
      <c r="B7964" s="211" t="s">
        <v>75</v>
      </c>
      <c r="C7964" s="30">
        <f t="shared" ref="C7964" si="7271">SUM(C7965)</f>
        <v>0</v>
      </c>
      <c r="D7964" s="30">
        <v>0</v>
      </c>
      <c r="F7964" s="30">
        <f t="shared" ref="F7964:H7964" si="7272">SUM(F7965)</f>
        <v>0</v>
      </c>
      <c r="G7964" s="30">
        <f t="shared" si="7272"/>
        <v>0</v>
      </c>
      <c r="H7964" s="30">
        <f t="shared" si="7272"/>
        <v>0</v>
      </c>
      <c r="I7964" s="34">
        <v>3</v>
      </c>
    </row>
    <row r="7965" spans="1:9">
      <c r="A7965" s="212">
        <v>4511</v>
      </c>
      <c r="B7965" s="216" t="s">
        <v>75</v>
      </c>
      <c r="C7965" s="29"/>
      <c r="D7965" s="175">
        <v>0</v>
      </c>
      <c r="F7965" s="175"/>
      <c r="G7965" s="175"/>
      <c r="H7965" s="175"/>
      <c r="I7965" s="34">
        <v>4</v>
      </c>
    </row>
    <row r="7966" spans="1:9" ht="28.5">
      <c r="A7966" s="208">
        <v>45</v>
      </c>
      <c r="B7966" s="209" t="s">
        <v>74</v>
      </c>
      <c r="C7966" s="182">
        <f>C7967</f>
        <v>0</v>
      </c>
      <c r="D7966" s="32">
        <v>0</v>
      </c>
      <c r="F7966" s="32">
        <f>F7967</f>
        <v>0</v>
      </c>
      <c r="G7966" s="32">
        <f>G7967</f>
        <v>0</v>
      </c>
      <c r="H7966" s="32">
        <f>H7967</f>
        <v>0</v>
      </c>
      <c r="I7966" s="34">
        <v>2</v>
      </c>
    </row>
    <row r="7967" spans="1:9">
      <c r="A7967" s="210">
        <v>451</v>
      </c>
      <c r="B7967" s="211" t="s">
        <v>75</v>
      </c>
      <c r="C7967" s="30">
        <f t="shared" ref="C7967" si="7273">C7968</f>
        <v>0</v>
      </c>
      <c r="D7967" s="30">
        <v>0</v>
      </c>
      <c r="F7967" s="30">
        <f t="shared" ref="F7967:H7967" si="7274">F7968</f>
        <v>0</v>
      </c>
      <c r="G7967" s="30">
        <f t="shared" si="7274"/>
        <v>0</v>
      </c>
      <c r="H7967" s="30">
        <f t="shared" si="7274"/>
        <v>0</v>
      </c>
      <c r="I7967" s="34">
        <v>3</v>
      </c>
    </row>
    <row r="7968" spans="1:9">
      <c r="A7968" s="212">
        <v>4511</v>
      </c>
      <c r="B7968" s="216" t="s">
        <v>75</v>
      </c>
      <c r="C7968" s="29">
        <v>0</v>
      </c>
      <c r="D7968" s="175">
        <v>0</v>
      </c>
      <c r="F7968" s="175"/>
      <c r="G7968" s="175"/>
      <c r="H7968" s="175"/>
      <c r="I7968" s="34">
        <v>4</v>
      </c>
    </row>
    <row r="7969" spans="1:9" ht="28.5">
      <c r="A7969" s="208">
        <v>54</v>
      </c>
      <c r="B7969" s="209" t="s">
        <v>341</v>
      </c>
      <c r="C7969" s="188">
        <f>SUM(C7970)</f>
        <v>153813</v>
      </c>
      <c r="D7969" s="630">
        <v>0</v>
      </c>
      <c r="F7969" s="630">
        <f>SUM(F7970)</f>
        <v>0</v>
      </c>
      <c r="G7969" s="630">
        <f>SUM(G7970)</f>
        <v>0</v>
      </c>
      <c r="H7969" s="630">
        <f>SUM(H7970)</f>
        <v>0</v>
      </c>
      <c r="I7969" s="34">
        <v>2</v>
      </c>
    </row>
    <row r="7970" spans="1:9">
      <c r="A7970" s="210">
        <v>544</v>
      </c>
      <c r="B7970" s="211" t="s">
        <v>342</v>
      </c>
      <c r="C7970" s="28">
        <f>C7971</f>
        <v>153813</v>
      </c>
      <c r="D7970" s="28">
        <v>0</v>
      </c>
      <c r="F7970" s="28">
        <f>F7971</f>
        <v>0</v>
      </c>
      <c r="G7970" s="28">
        <f>G7971</f>
        <v>0</v>
      </c>
      <c r="H7970" s="28">
        <f>H7971</f>
        <v>0</v>
      </c>
      <c r="I7970" s="34">
        <v>3</v>
      </c>
    </row>
    <row r="7971" spans="1:9" ht="28.5">
      <c r="A7971" s="212">
        <v>5443</v>
      </c>
      <c r="B7971" s="216" t="s">
        <v>343</v>
      </c>
      <c r="C7971" s="29">
        <v>153813</v>
      </c>
      <c r="D7971" s="175">
        <v>0</v>
      </c>
      <c r="F7971" s="175"/>
      <c r="G7971" s="175"/>
      <c r="H7971" s="175"/>
      <c r="I7971" s="34">
        <v>4</v>
      </c>
    </row>
    <row r="7972" spans="1:9">
      <c r="A7972" s="206">
        <v>31</v>
      </c>
      <c r="B7972" s="207" t="s">
        <v>63</v>
      </c>
      <c r="C7972" s="502">
        <f>SUM(C7973)</f>
        <v>0</v>
      </c>
      <c r="D7972" s="502">
        <v>0</v>
      </c>
      <c r="F7972" s="502">
        <f>SUM(F7973)</f>
        <v>0</v>
      </c>
      <c r="G7972" s="502">
        <f>SUM(G7973)</f>
        <v>0</v>
      </c>
      <c r="H7972" s="502">
        <f>SUM(H7973)</f>
        <v>0</v>
      </c>
      <c r="I7972" s="34" t="s">
        <v>64</v>
      </c>
    </row>
    <row r="7973" spans="1:9" ht="28.5">
      <c r="A7973" s="208">
        <v>42</v>
      </c>
      <c r="B7973" s="209" t="s">
        <v>30</v>
      </c>
      <c r="C7973" s="503">
        <f>SUM(C7974+C7976)</f>
        <v>0</v>
      </c>
      <c r="D7973" s="683">
        <v>0</v>
      </c>
      <c r="F7973" s="683">
        <f>SUM(F7974+F7976)</f>
        <v>0</v>
      </c>
      <c r="G7973" s="683">
        <f>SUM(G7974+G7976)</f>
        <v>0</v>
      </c>
      <c r="H7973" s="683">
        <f>SUM(H7974+H7976)</f>
        <v>0</v>
      </c>
      <c r="I7973" s="34">
        <v>2</v>
      </c>
    </row>
    <row r="7974" spans="1:9">
      <c r="A7974" s="210">
        <v>421</v>
      </c>
      <c r="B7974" s="211" t="s">
        <v>96</v>
      </c>
      <c r="C7974" s="504">
        <f>SUM(C7975)</f>
        <v>0</v>
      </c>
      <c r="D7974" s="504">
        <v>0</v>
      </c>
      <c r="F7974" s="504">
        <f>SUM(F7975)</f>
        <v>0</v>
      </c>
      <c r="G7974" s="504">
        <f>SUM(G7975)</f>
        <v>0</v>
      </c>
      <c r="H7974" s="504">
        <f>SUM(H7975)</f>
        <v>0</v>
      </c>
      <c r="I7974" s="34">
        <v>3</v>
      </c>
    </row>
    <row r="7975" spans="1:9">
      <c r="A7975" s="212">
        <v>4212</v>
      </c>
      <c r="B7975" s="216" t="s">
        <v>97</v>
      </c>
      <c r="C7975" s="465"/>
      <c r="D7975" s="175">
        <v>0</v>
      </c>
      <c r="F7975" s="551"/>
      <c r="G7975" s="551"/>
      <c r="H7975" s="551"/>
      <c r="I7975" s="34">
        <v>4</v>
      </c>
    </row>
    <row r="7976" spans="1:9">
      <c r="A7976" s="210">
        <v>422</v>
      </c>
      <c r="B7976" s="211" t="s">
        <v>57</v>
      </c>
      <c r="C7976" s="504">
        <f>SUM(C7977:C7982)</f>
        <v>0</v>
      </c>
      <c r="D7976" s="504">
        <v>0</v>
      </c>
      <c r="F7976" s="504">
        <f>SUM(F7977:F7982)</f>
        <v>0</v>
      </c>
      <c r="G7976" s="504">
        <f>SUM(G7977:G7982)</f>
        <v>0</v>
      </c>
      <c r="H7976" s="504">
        <f>SUM(H7977:H7982)</f>
        <v>0</v>
      </c>
      <c r="I7976" s="34">
        <v>3</v>
      </c>
    </row>
    <row r="7977" spans="1:9">
      <c r="A7977" s="212">
        <v>4221</v>
      </c>
      <c r="B7977" s="216" t="s">
        <v>65</v>
      </c>
      <c r="C7977" s="465"/>
      <c r="D7977" s="175">
        <v>0</v>
      </c>
      <c r="F7977" s="551"/>
      <c r="G7977" s="551"/>
      <c r="H7977" s="551"/>
      <c r="I7977" s="34">
        <v>4</v>
      </c>
    </row>
    <row r="7978" spans="1:9">
      <c r="A7978" s="212">
        <v>4222</v>
      </c>
      <c r="B7978" s="216" t="s">
        <v>73</v>
      </c>
      <c r="C7978" s="465"/>
      <c r="D7978" s="175">
        <v>0</v>
      </c>
      <c r="F7978" s="551"/>
      <c r="G7978" s="551"/>
      <c r="H7978" s="551"/>
      <c r="I7978" s="34">
        <v>4</v>
      </c>
    </row>
    <row r="7979" spans="1:9">
      <c r="A7979" s="212">
        <v>4223</v>
      </c>
      <c r="B7979" s="216" t="s">
        <v>86</v>
      </c>
      <c r="C7979" s="465"/>
      <c r="D7979" s="175">
        <v>0</v>
      </c>
      <c r="F7979" s="551"/>
      <c r="G7979" s="551"/>
      <c r="H7979" s="551"/>
      <c r="I7979" s="34">
        <v>4</v>
      </c>
    </row>
    <row r="7980" spans="1:9">
      <c r="A7980" s="212">
        <v>4224</v>
      </c>
      <c r="B7980" s="216" t="s">
        <v>58</v>
      </c>
      <c r="C7980" s="465"/>
      <c r="D7980" s="175">
        <v>0</v>
      </c>
      <c r="F7980" s="551"/>
      <c r="G7980" s="551"/>
      <c r="H7980" s="551"/>
      <c r="I7980" s="34">
        <v>4</v>
      </c>
    </row>
    <row r="7981" spans="1:9">
      <c r="A7981" s="212">
        <v>4225</v>
      </c>
      <c r="B7981" s="216" t="s">
        <v>87</v>
      </c>
      <c r="C7981" s="465"/>
      <c r="D7981" s="175">
        <v>0</v>
      </c>
      <c r="F7981" s="551"/>
      <c r="G7981" s="551"/>
      <c r="H7981" s="551"/>
      <c r="I7981" s="34">
        <v>4</v>
      </c>
    </row>
    <row r="7982" spans="1:9">
      <c r="A7982" s="212">
        <v>4227</v>
      </c>
      <c r="B7982" s="216" t="s">
        <v>88</v>
      </c>
      <c r="C7982" s="465"/>
      <c r="D7982" s="175">
        <v>0</v>
      </c>
      <c r="F7982" s="551"/>
      <c r="G7982" s="551"/>
      <c r="H7982" s="551"/>
      <c r="I7982" s="34">
        <v>4</v>
      </c>
    </row>
    <row r="7983" spans="1:9">
      <c r="A7983" s="206">
        <v>61</v>
      </c>
      <c r="B7983" s="207" t="s">
        <v>80</v>
      </c>
      <c r="C7983" s="505">
        <f>SUM(C7984)</f>
        <v>0</v>
      </c>
      <c r="D7983" s="505">
        <v>0</v>
      </c>
      <c r="F7983" s="505">
        <f>SUM(F7984)</f>
        <v>0</v>
      </c>
      <c r="G7983" s="505">
        <f>SUM(G7984)</f>
        <v>0</v>
      </c>
      <c r="H7983" s="505">
        <f>SUM(H7984)</f>
        <v>0</v>
      </c>
      <c r="I7983" s="34" t="s">
        <v>81</v>
      </c>
    </row>
    <row r="7984" spans="1:9" ht="28.5">
      <c r="A7984" s="208">
        <v>42</v>
      </c>
      <c r="B7984" s="209" t="s">
        <v>30</v>
      </c>
      <c r="C7984" s="494">
        <f>SUM(C7985+C7987)</f>
        <v>0</v>
      </c>
      <c r="D7984" s="680">
        <v>0</v>
      </c>
      <c r="F7984" s="680">
        <f>SUM(F7985+F7987)</f>
        <v>0</v>
      </c>
      <c r="G7984" s="680">
        <f>SUM(G7985+G7987)</f>
        <v>0</v>
      </c>
      <c r="H7984" s="680">
        <f>SUM(H7985+H7987)</f>
        <v>0</v>
      </c>
      <c r="I7984" s="34">
        <v>2</v>
      </c>
    </row>
    <row r="7985" spans="1:9">
      <c r="A7985" s="210">
        <v>421</v>
      </c>
      <c r="B7985" s="211" t="s">
        <v>96</v>
      </c>
      <c r="C7985" s="150">
        <f>SUM(C7986)</f>
        <v>0</v>
      </c>
      <c r="D7985" s="150">
        <v>0</v>
      </c>
      <c r="F7985" s="150">
        <f>SUM(F7986)</f>
        <v>0</v>
      </c>
      <c r="G7985" s="150">
        <f>SUM(G7986)</f>
        <v>0</v>
      </c>
      <c r="H7985" s="150">
        <f>SUM(H7986)</f>
        <v>0</v>
      </c>
      <c r="I7985" s="34">
        <v>3</v>
      </c>
    </row>
    <row r="7986" spans="1:9">
      <c r="A7986" s="212">
        <v>4212</v>
      </c>
      <c r="B7986" s="216" t="s">
        <v>97</v>
      </c>
      <c r="C7986" s="39"/>
      <c r="D7986" s="175">
        <v>0</v>
      </c>
      <c r="F7986" s="636"/>
      <c r="G7986" s="636"/>
      <c r="H7986" s="636"/>
      <c r="I7986" s="34">
        <v>4</v>
      </c>
    </row>
    <row r="7987" spans="1:9">
      <c r="A7987" s="210">
        <v>422</v>
      </c>
      <c r="B7987" s="211" t="s">
        <v>57</v>
      </c>
      <c r="C7987" s="155">
        <f>SUM(C7988:C7992)</f>
        <v>0</v>
      </c>
      <c r="D7987" s="155">
        <v>0</v>
      </c>
      <c r="F7987" s="155">
        <f>SUM(F7988:F7992)</f>
        <v>0</v>
      </c>
      <c r="G7987" s="155">
        <f>SUM(G7988:G7992)</f>
        <v>0</v>
      </c>
      <c r="H7987" s="155">
        <f>SUM(H7988:H7992)</f>
        <v>0</v>
      </c>
      <c r="I7987" s="34">
        <v>3</v>
      </c>
    </row>
    <row r="7988" spans="1:9">
      <c r="A7988" s="212">
        <v>4221</v>
      </c>
      <c r="B7988" s="216" t="s">
        <v>65</v>
      </c>
      <c r="C7988" s="39"/>
      <c r="D7988" s="175">
        <v>0</v>
      </c>
      <c r="F7988" s="636"/>
      <c r="G7988" s="636"/>
      <c r="H7988" s="636"/>
      <c r="I7988" s="34">
        <v>4</v>
      </c>
    </row>
    <row r="7989" spans="1:9">
      <c r="A7989" s="212">
        <v>4222</v>
      </c>
      <c r="B7989" s="216" t="s">
        <v>73</v>
      </c>
      <c r="C7989" s="39"/>
      <c r="D7989" s="175">
        <v>0</v>
      </c>
      <c r="F7989" s="636"/>
      <c r="G7989" s="636"/>
      <c r="H7989" s="636"/>
      <c r="I7989" s="34">
        <v>4</v>
      </c>
    </row>
    <row r="7990" spans="1:9">
      <c r="A7990" s="212">
        <v>4223</v>
      </c>
      <c r="B7990" s="216" t="s">
        <v>86</v>
      </c>
      <c r="C7990" s="39"/>
      <c r="D7990" s="175">
        <v>0</v>
      </c>
      <c r="F7990" s="636"/>
      <c r="G7990" s="636"/>
      <c r="H7990" s="636"/>
      <c r="I7990" s="34">
        <v>4</v>
      </c>
    </row>
    <row r="7991" spans="1:9">
      <c r="A7991" s="212">
        <v>4224</v>
      </c>
      <c r="B7991" s="216" t="s">
        <v>58</v>
      </c>
      <c r="C7991" s="39"/>
      <c r="D7991" s="175">
        <v>0</v>
      </c>
      <c r="F7991" s="636"/>
      <c r="G7991" s="636"/>
      <c r="H7991" s="636"/>
      <c r="I7991" s="34">
        <v>4</v>
      </c>
    </row>
    <row r="7992" spans="1:9">
      <c r="A7992" s="212">
        <v>4227</v>
      </c>
      <c r="B7992" s="216" t="s">
        <v>88</v>
      </c>
      <c r="C7992" s="39"/>
      <c r="D7992" s="175">
        <v>0</v>
      </c>
      <c r="F7992" s="636"/>
      <c r="G7992" s="636"/>
      <c r="H7992" s="636"/>
      <c r="I7992" s="34">
        <v>4</v>
      </c>
    </row>
    <row r="7993" spans="1:9" ht="28.5">
      <c r="A7993" s="206">
        <v>71</v>
      </c>
      <c r="B7993" s="207" t="s">
        <v>349</v>
      </c>
      <c r="C7993" s="505">
        <f>C7994</f>
        <v>0</v>
      </c>
      <c r="D7993" s="505">
        <v>0</v>
      </c>
      <c r="F7993" s="505">
        <f>F7994</f>
        <v>0</v>
      </c>
      <c r="G7993" s="505">
        <f>G7994</f>
        <v>0</v>
      </c>
      <c r="H7993" s="505">
        <f>H7994</f>
        <v>0</v>
      </c>
      <c r="I7993" s="34" t="s">
        <v>145</v>
      </c>
    </row>
    <row r="7994" spans="1:9" ht="28.5">
      <c r="A7994" s="208">
        <v>42</v>
      </c>
      <c r="B7994" s="209" t="s">
        <v>30</v>
      </c>
      <c r="C7994" s="494">
        <f>SUM(C7995+C7997)</f>
        <v>0</v>
      </c>
      <c r="D7994" s="680">
        <v>0</v>
      </c>
      <c r="F7994" s="680">
        <f>SUM(F7995+F7997)</f>
        <v>0</v>
      </c>
      <c r="G7994" s="680">
        <f>SUM(G7995+G7997)</f>
        <v>0</v>
      </c>
      <c r="H7994" s="680">
        <f>SUM(H7995+H7997)</f>
        <v>0</v>
      </c>
      <c r="I7994" s="34">
        <v>2</v>
      </c>
    </row>
    <row r="7995" spans="1:9">
      <c r="A7995" s="210">
        <v>421</v>
      </c>
      <c r="B7995" s="211" t="s">
        <v>96</v>
      </c>
      <c r="C7995" s="150">
        <f>SUM(C7996)</f>
        <v>0</v>
      </c>
      <c r="D7995" s="150">
        <v>0</v>
      </c>
      <c r="F7995" s="150">
        <f>SUM(F7996)</f>
        <v>0</v>
      </c>
      <c r="G7995" s="150">
        <f>SUM(G7996)</f>
        <v>0</v>
      </c>
      <c r="H7995" s="150">
        <f>SUM(H7996)</f>
        <v>0</v>
      </c>
      <c r="I7995" s="34">
        <v>3</v>
      </c>
    </row>
    <row r="7996" spans="1:9">
      <c r="A7996" s="212">
        <v>4212</v>
      </c>
      <c r="B7996" s="216" t="s">
        <v>97</v>
      </c>
      <c r="C7996" s="39"/>
      <c r="D7996" s="175">
        <v>0</v>
      </c>
      <c r="F7996" s="636"/>
      <c r="G7996" s="636"/>
      <c r="H7996" s="636"/>
      <c r="I7996" s="34">
        <v>4</v>
      </c>
    </row>
    <row r="7997" spans="1:9">
      <c r="A7997" s="210">
        <v>422</v>
      </c>
      <c r="B7997" s="211" t="s">
        <v>57</v>
      </c>
      <c r="C7997" s="150">
        <f>SUM(C7998:C8003)</f>
        <v>0</v>
      </c>
      <c r="D7997" s="150">
        <v>0</v>
      </c>
      <c r="F7997" s="150">
        <f>SUM(F7998:F8003)</f>
        <v>0</v>
      </c>
      <c r="G7997" s="150">
        <f>SUM(G7998:G8003)</f>
        <v>0</v>
      </c>
      <c r="H7997" s="150">
        <f>SUM(H7998:H8003)</f>
        <v>0</v>
      </c>
      <c r="I7997" s="34">
        <v>3</v>
      </c>
    </row>
    <row r="7998" spans="1:9">
      <c r="A7998" s="212">
        <v>4221</v>
      </c>
      <c r="B7998" s="216" t="s">
        <v>65</v>
      </c>
      <c r="C7998" s="39"/>
      <c r="D7998" s="175">
        <v>0</v>
      </c>
      <c r="F7998" s="636"/>
      <c r="G7998" s="636"/>
      <c r="H7998" s="636"/>
      <c r="I7998" s="34">
        <v>4</v>
      </c>
    </row>
    <row r="7999" spans="1:9">
      <c r="A7999" s="212">
        <v>4222</v>
      </c>
      <c r="B7999" s="216" t="s">
        <v>73</v>
      </c>
      <c r="C7999" s="39"/>
      <c r="D7999" s="175">
        <v>0</v>
      </c>
      <c r="F7999" s="636"/>
      <c r="G7999" s="636"/>
      <c r="H7999" s="636"/>
      <c r="I7999" s="34">
        <v>4</v>
      </c>
    </row>
    <row r="8000" spans="1:9">
      <c r="A8000" s="212">
        <v>4223</v>
      </c>
      <c r="B8000" s="216" t="s">
        <v>86</v>
      </c>
      <c r="C8000" s="39"/>
      <c r="D8000" s="175">
        <v>0</v>
      </c>
      <c r="F8000" s="636"/>
      <c r="G8000" s="636"/>
      <c r="H8000" s="636"/>
      <c r="I8000" s="34">
        <v>4</v>
      </c>
    </row>
    <row r="8001" spans="1:9">
      <c r="A8001" s="212">
        <v>4224</v>
      </c>
      <c r="B8001" s="216" t="s">
        <v>58</v>
      </c>
      <c r="C8001" s="39"/>
      <c r="D8001" s="175">
        <v>0</v>
      </c>
      <c r="F8001" s="636"/>
      <c r="G8001" s="636"/>
      <c r="H8001" s="636"/>
      <c r="I8001" s="34">
        <v>4</v>
      </c>
    </row>
    <row r="8002" spans="1:9">
      <c r="A8002" s="212">
        <v>4225</v>
      </c>
      <c r="B8002" s="216" t="s">
        <v>87</v>
      </c>
      <c r="C8002" s="39"/>
      <c r="D8002" s="175">
        <v>0</v>
      </c>
      <c r="F8002" s="636"/>
      <c r="G8002" s="636"/>
      <c r="H8002" s="636"/>
      <c r="I8002" s="34">
        <v>4</v>
      </c>
    </row>
    <row r="8003" spans="1:9">
      <c r="A8003" s="212">
        <v>4227</v>
      </c>
      <c r="B8003" s="216" t="s">
        <v>88</v>
      </c>
      <c r="C8003" s="169"/>
      <c r="D8003" s="175">
        <v>0</v>
      </c>
      <c r="F8003" s="681"/>
      <c r="G8003" s="681"/>
      <c r="H8003" s="681"/>
      <c r="I8003" s="34">
        <v>4</v>
      </c>
    </row>
    <row r="8004" spans="1:9" ht="28.5">
      <c r="A8004" s="203" t="s">
        <v>329</v>
      </c>
      <c r="B8004" s="204" t="s">
        <v>176</v>
      </c>
      <c r="C8004" s="205">
        <f t="shared" ref="C8004" si="7275">SUM(C8005+C8025)</f>
        <v>0</v>
      </c>
      <c r="D8004" s="205">
        <v>0</v>
      </c>
      <c r="F8004" s="205">
        <f t="shared" ref="F8004:G8004" si="7276">SUM(F8005+F8025)</f>
        <v>0</v>
      </c>
      <c r="G8004" s="205">
        <f t="shared" si="7276"/>
        <v>0</v>
      </c>
      <c r="H8004" s="205">
        <f t="shared" ref="H8004" si="7277">SUM(H8005+H8025)</f>
        <v>0</v>
      </c>
      <c r="I8004" s="34" t="s">
        <v>8</v>
      </c>
    </row>
    <row r="8005" spans="1:9">
      <c r="A8005" s="206">
        <v>12</v>
      </c>
      <c r="B8005" s="207" t="s">
        <v>61</v>
      </c>
      <c r="C8005" s="31">
        <f t="shared" ref="C8005" si="7278">SUM(C8006+C8011+C8020)</f>
        <v>0</v>
      </c>
      <c r="D8005" s="31">
        <v>0</v>
      </c>
      <c r="F8005" s="31">
        <f t="shared" ref="F8005:G8005" si="7279">SUM(F8006+F8011+F8020)</f>
        <v>0</v>
      </c>
      <c r="G8005" s="31">
        <f t="shared" si="7279"/>
        <v>0</v>
      </c>
      <c r="H8005" s="31">
        <f t="shared" ref="H8005" si="7280">SUM(H8006+H8011+H8020)</f>
        <v>0</v>
      </c>
      <c r="I8005" s="34" t="s">
        <v>62</v>
      </c>
    </row>
    <row r="8006" spans="1:9">
      <c r="A8006" s="208">
        <v>31</v>
      </c>
      <c r="B8006" s="209" t="s">
        <v>44</v>
      </c>
      <c r="C8006" s="182">
        <f t="shared" ref="C8006" si="7281">SUM(C8007+C8009)</f>
        <v>0</v>
      </c>
      <c r="D8006" s="32">
        <v>0</v>
      </c>
      <c r="F8006" s="32">
        <f t="shared" ref="F8006:G8006" si="7282">SUM(F8007+F8009)</f>
        <v>0</v>
      </c>
      <c r="G8006" s="32">
        <f t="shared" si="7282"/>
        <v>0</v>
      </c>
      <c r="H8006" s="32">
        <f t="shared" ref="H8006" si="7283">SUM(H8007+H8009)</f>
        <v>0</v>
      </c>
      <c r="I8006" s="34">
        <v>2</v>
      </c>
    </row>
    <row r="8007" spans="1:9">
      <c r="A8007" s="210">
        <v>311</v>
      </c>
      <c r="B8007" s="211" t="s">
        <v>45</v>
      </c>
      <c r="C8007" s="30">
        <f t="shared" ref="C8007" si="7284">SUM(C8008)</f>
        <v>0</v>
      </c>
      <c r="D8007" s="30">
        <v>0</v>
      </c>
      <c r="F8007" s="30">
        <f t="shared" ref="F8007:H8007" si="7285">SUM(F8008)</f>
        <v>0</v>
      </c>
      <c r="G8007" s="30">
        <f t="shared" si="7285"/>
        <v>0</v>
      </c>
      <c r="H8007" s="30">
        <f t="shared" si="7285"/>
        <v>0</v>
      </c>
      <c r="I8007" s="34">
        <v>3</v>
      </c>
    </row>
    <row r="8008" spans="1:9">
      <c r="A8008" s="212">
        <v>3111</v>
      </c>
      <c r="B8008" s="216" t="s">
        <v>46</v>
      </c>
      <c r="C8008" s="29"/>
      <c r="D8008" s="175">
        <v>0</v>
      </c>
      <c r="F8008" s="175"/>
      <c r="G8008" s="175"/>
      <c r="H8008" s="175"/>
      <c r="I8008" s="34">
        <v>4</v>
      </c>
    </row>
    <row r="8009" spans="1:9">
      <c r="A8009" s="210">
        <v>313</v>
      </c>
      <c r="B8009" s="211" t="s">
        <v>48</v>
      </c>
      <c r="C8009" s="30">
        <f t="shared" ref="C8009" si="7286">SUM(C8010)</f>
        <v>0</v>
      </c>
      <c r="D8009" s="30">
        <v>0</v>
      </c>
      <c r="F8009" s="30">
        <f t="shared" ref="F8009:H8009" si="7287">SUM(F8010)</f>
        <v>0</v>
      </c>
      <c r="G8009" s="30">
        <f t="shared" si="7287"/>
        <v>0</v>
      </c>
      <c r="H8009" s="30">
        <f t="shared" si="7287"/>
        <v>0</v>
      </c>
      <c r="I8009" s="34">
        <v>3</v>
      </c>
    </row>
    <row r="8010" spans="1:9">
      <c r="A8010" s="212">
        <v>3132</v>
      </c>
      <c r="B8010" s="216" t="s">
        <v>49</v>
      </c>
      <c r="C8010" s="29"/>
      <c r="D8010" s="175">
        <v>0</v>
      </c>
      <c r="F8010" s="175"/>
      <c r="G8010" s="175"/>
      <c r="H8010" s="175"/>
      <c r="I8010" s="34">
        <v>4</v>
      </c>
    </row>
    <row r="8011" spans="1:9">
      <c r="A8011" s="208">
        <v>32</v>
      </c>
      <c r="B8011" s="209" t="s">
        <v>16</v>
      </c>
      <c r="C8011" s="182">
        <f t="shared" ref="C8011" si="7288">SUM(C8012+C8014+C8018)</f>
        <v>0</v>
      </c>
      <c r="D8011" s="32">
        <v>0</v>
      </c>
      <c r="F8011" s="32">
        <f t="shared" ref="F8011:G8011" si="7289">SUM(F8012+F8014+F8018)</f>
        <v>0</v>
      </c>
      <c r="G8011" s="32">
        <f t="shared" si="7289"/>
        <v>0</v>
      </c>
      <c r="H8011" s="32">
        <f t="shared" ref="H8011" si="7290">SUM(H8012+H8014+H8018)</f>
        <v>0</v>
      </c>
      <c r="I8011" s="34">
        <v>2</v>
      </c>
    </row>
    <row r="8012" spans="1:9">
      <c r="A8012" s="210">
        <v>322</v>
      </c>
      <c r="B8012" s="211" t="s">
        <v>42</v>
      </c>
      <c r="C8012" s="30">
        <f t="shared" ref="C8012" si="7291">SUM(C8013)</f>
        <v>0</v>
      </c>
      <c r="D8012" s="30">
        <v>0</v>
      </c>
      <c r="F8012" s="30">
        <f t="shared" ref="F8012:H8012" si="7292">SUM(F8013)</f>
        <v>0</v>
      </c>
      <c r="G8012" s="30">
        <f t="shared" si="7292"/>
        <v>0</v>
      </c>
      <c r="H8012" s="30">
        <f t="shared" si="7292"/>
        <v>0</v>
      </c>
      <c r="I8012" s="34">
        <v>3</v>
      </c>
    </row>
    <row r="8013" spans="1:9">
      <c r="A8013" s="212">
        <v>3225</v>
      </c>
      <c r="B8013" s="216" t="s">
        <v>92</v>
      </c>
      <c r="C8013" s="29"/>
      <c r="D8013" s="175">
        <v>0</v>
      </c>
      <c r="F8013" s="175"/>
      <c r="G8013" s="175"/>
      <c r="H8013" s="175"/>
      <c r="I8013" s="34">
        <v>4</v>
      </c>
    </row>
    <row r="8014" spans="1:9">
      <c r="A8014" s="210">
        <v>323</v>
      </c>
      <c r="B8014" s="211" t="s">
        <v>17</v>
      </c>
      <c r="C8014" s="30">
        <f t="shared" ref="C8014" si="7293">SUM(C8015:C8017)</f>
        <v>0</v>
      </c>
      <c r="D8014" s="30">
        <v>0</v>
      </c>
      <c r="F8014" s="30">
        <f t="shared" ref="F8014:G8014" si="7294">SUM(F8015:F8017)</f>
        <v>0</v>
      </c>
      <c r="G8014" s="30">
        <f t="shared" si="7294"/>
        <v>0</v>
      </c>
      <c r="H8014" s="30">
        <f t="shared" ref="H8014" si="7295">SUM(H8015:H8017)</f>
        <v>0</v>
      </c>
      <c r="I8014" s="34">
        <v>3</v>
      </c>
    </row>
    <row r="8015" spans="1:9">
      <c r="A8015" s="212">
        <v>3233</v>
      </c>
      <c r="B8015" s="216" t="s">
        <v>19</v>
      </c>
      <c r="C8015" s="29"/>
      <c r="D8015" s="175">
        <v>0</v>
      </c>
      <c r="F8015" s="175"/>
      <c r="G8015" s="175"/>
      <c r="H8015" s="175"/>
      <c r="I8015" s="34">
        <v>4</v>
      </c>
    </row>
    <row r="8016" spans="1:9">
      <c r="A8016" s="212">
        <v>3237</v>
      </c>
      <c r="B8016" s="216" t="s">
        <v>20</v>
      </c>
      <c r="C8016" s="29"/>
      <c r="D8016" s="175">
        <v>0</v>
      </c>
      <c r="F8016" s="175"/>
      <c r="G8016" s="175"/>
      <c r="H8016" s="175"/>
      <c r="I8016" s="34">
        <v>4</v>
      </c>
    </row>
    <row r="8017" spans="1:9">
      <c r="A8017" s="212">
        <v>3239</v>
      </c>
      <c r="B8017" s="216" t="s">
        <v>21</v>
      </c>
      <c r="C8017" s="29"/>
      <c r="D8017" s="175">
        <v>0</v>
      </c>
      <c r="F8017" s="175"/>
      <c r="G8017" s="175"/>
      <c r="H8017" s="175"/>
      <c r="I8017" s="34">
        <v>4</v>
      </c>
    </row>
    <row r="8018" spans="1:9">
      <c r="A8018" s="210">
        <v>329</v>
      </c>
      <c r="B8018" s="211" t="s">
        <v>23</v>
      </c>
      <c r="C8018" s="30">
        <f t="shared" ref="C8018" si="7296">SUM(C8019)</f>
        <v>0</v>
      </c>
      <c r="D8018" s="30">
        <v>0</v>
      </c>
      <c r="F8018" s="30">
        <f t="shared" ref="F8018:H8018" si="7297">SUM(F8019)</f>
        <v>0</v>
      </c>
      <c r="G8018" s="30">
        <f t="shared" si="7297"/>
        <v>0</v>
      </c>
      <c r="H8018" s="30">
        <f t="shared" si="7297"/>
        <v>0</v>
      </c>
      <c r="I8018" s="34">
        <v>3</v>
      </c>
    </row>
    <row r="8019" spans="1:9">
      <c r="A8019" s="212">
        <v>3293</v>
      </c>
      <c r="B8019" s="216" t="s">
        <v>29</v>
      </c>
      <c r="C8019" s="29"/>
      <c r="D8019" s="175">
        <v>0</v>
      </c>
      <c r="F8019" s="175"/>
      <c r="G8019" s="175"/>
      <c r="H8019" s="175"/>
      <c r="I8019" s="34">
        <v>4</v>
      </c>
    </row>
    <row r="8020" spans="1:9" ht="28.5">
      <c r="A8020" s="208">
        <v>42</v>
      </c>
      <c r="B8020" s="209" t="s">
        <v>30</v>
      </c>
      <c r="C8020" s="182">
        <f t="shared" ref="C8020" si="7298">SUM(C8021)</f>
        <v>0</v>
      </c>
      <c r="D8020" s="32">
        <v>0</v>
      </c>
      <c r="F8020" s="32">
        <f t="shared" ref="F8020:H8020" si="7299">SUM(F8021)</f>
        <v>0</v>
      </c>
      <c r="G8020" s="32">
        <f t="shared" si="7299"/>
        <v>0</v>
      </c>
      <c r="H8020" s="32">
        <f t="shared" si="7299"/>
        <v>0</v>
      </c>
      <c r="I8020" s="34">
        <v>2</v>
      </c>
    </row>
    <row r="8021" spans="1:9">
      <c r="A8021" s="210">
        <v>422</v>
      </c>
      <c r="B8021" s="211" t="s">
        <v>57</v>
      </c>
      <c r="C8021" s="30">
        <f t="shared" ref="C8021" si="7300">SUM(C8022:C8024)</f>
        <v>0</v>
      </c>
      <c r="D8021" s="30">
        <v>0</v>
      </c>
      <c r="F8021" s="30">
        <f t="shared" ref="F8021:G8021" si="7301">SUM(F8022:F8024)</f>
        <v>0</v>
      </c>
      <c r="G8021" s="30">
        <f t="shared" si="7301"/>
        <v>0</v>
      </c>
      <c r="H8021" s="30">
        <f t="shared" ref="H8021" si="7302">SUM(H8022:H8024)</f>
        <v>0</v>
      </c>
      <c r="I8021" s="34">
        <v>3</v>
      </c>
    </row>
    <row r="8022" spans="1:9">
      <c r="A8022" s="212">
        <v>4221</v>
      </c>
      <c r="B8022" s="216" t="s">
        <v>65</v>
      </c>
      <c r="C8022" s="29"/>
      <c r="D8022" s="175">
        <v>0</v>
      </c>
      <c r="F8022" s="175"/>
      <c r="G8022" s="175"/>
      <c r="H8022" s="175"/>
      <c r="I8022" s="34">
        <v>4</v>
      </c>
    </row>
    <row r="8023" spans="1:9">
      <c r="A8023" s="212">
        <v>4223</v>
      </c>
      <c r="B8023" s="216" t="s">
        <v>86</v>
      </c>
      <c r="C8023" s="29"/>
      <c r="D8023" s="175">
        <v>0</v>
      </c>
      <c r="F8023" s="175"/>
      <c r="G8023" s="175"/>
      <c r="H8023" s="175"/>
      <c r="I8023" s="34">
        <v>4</v>
      </c>
    </row>
    <row r="8024" spans="1:9">
      <c r="A8024" s="212">
        <v>4224</v>
      </c>
      <c r="B8024" s="216" t="s">
        <v>58</v>
      </c>
      <c r="C8024" s="29"/>
      <c r="D8024" s="175">
        <v>0</v>
      </c>
      <c r="F8024" s="175"/>
      <c r="G8024" s="175"/>
      <c r="H8024" s="175"/>
      <c r="I8024" s="34">
        <v>4</v>
      </c>
    </row>
    <row r="8025" spans="1:9">
      <c r="A8025" s="206">
        <v>563</v>
      </c>
      <c r="B8025" s="207" t="s">
        <v>326</v>
      </c>
      <c r="C8025" s="31">
        <f t="shared" ref="C8025" si="7303">SUM(C8026+C8031+C8040)</f>
        <v>0</v>
      </c>
      <c r="D8025" s="31">
        <v>0</v>
      </c>
      <c r="F8025" s="31">
        <f t="shared" ref="F8025:G8025" si="7304">SUM(F8026+F8031+F8040)</f>
        <v>0</v>
      </c>
      <c r="G8025" s="31">
        <f t="shared" si="7304"/>
        <v>0</v>
      </c>
      <c r="H8025" s="31">
        <f t="shared" ref="H8025" si="7305">SUM(H8026+H8031+H8040)</f>
        <v>0</v>
      </c>
      <c r="I8025" s="34" t="s">
        <v>104</v>
      </c>
    </row>
    <row r="8026" spans="1:9">
      <c r="A8026" s="208">
        <v>31</v>
      </c>
      <c r="B8026" s="209" t="s">
        <v>44</v>
      </c>
      <c r="C8026" s="182">
        <f t="shared" ref="C8026" si="7306">SUM(C8027+C8029)</f>
        <v>0</v>
      </c>
      <c r="D8026" s="32">
        <v>0</v>
      </c>
      <c r="F8026" s="32">
        <f t="shared" ref="F8026:G8026" si="7307">SUM(F8027+F8029)</f>
        <v>0</v>
      </c>
      <c r="G8026" s="32">
        <f t="shared" si="7307"/>
        <v>0</v>
      </c>
      <c r="H8026" s="32">
        <f t="shared" ref="H8026" si="7308">SUM(H8027+H8029)</f>
        <v>0</v>
      </c>
      <c r="I8026" s="34">
        <v>2</v>
      </c>
    </row>
    <row r="8027" spans="1:9">
      <c r="A8027" s="210">
        <v>311</v>
      </c>
      <c r="B8027" s="211" t="s">
        <v>45</v>
      </c>
      <c r="C8027" s="30">
        <f t="shared" ref="C8027" si="7309">SUM(C8028)</f>
        <v>0</v>
      </c>
      <c r="D8027" s="30">
        <v>0</v>
      </c>
      <c r="F8027" s="30">
        <f t="shared" ref="F8027:H8027" si="7310">SUM(F8028)</f>
        <v>0</v>
      </c>
      <c r="G8027" s="30">
        <f t="shared" si="7310"/>
        <v>0</v>
      </c>
      <c r="H8027" s="30">
        <f t="shared" si="7310"/>
        <v>0</v>
      </c>
      <c r="I8027" s="34">
        <v>3</v>
      </c>
    </row>
    <row r="8028" spans="1:9">
      <c r="A8028" s="212">
        <v>3111</v>
      </c>
      <c r="B8028" s="216" t="s">
        <v>46</v>
      </c>
      <c r="C8028" s="29"/>
      <c r="D8028" s="175">
        <v>0</v>
      </c>
      <c r="F8028" s="175"/>
      <c r="G8028" s="175"/>
      <c r="H8028" s="175"/>
      <c r="I8028" s="34">
        <v>4</v>
      </c>
    </row>
    <row r="8029" spans="1:9">
      <c r="A8029" s="210">
        <v>313</v>
      </c>
      <c r="B8029" s="211" t="s">
        <v>48</v>
      </c>
      <c r="C8029" s="30">
        <f t="shared" ref="C8029" si="7311">SUM(C8030)</f>
        <v>0</v>
      </c>
      <c r="D8029" s="30">
        <v>0</v>
      </c>
      <c r="F8029" s="30">
        <f t="shared" ref="F8029:H8029" si="7312">SUM(F8030)</f>
        <v>0</v>
      </c>
      <c r="G8029" s="30">
        <f t="shared" si="7312"/>
        <v>0</v>
      </c>
      <c r="H8029" s="30">
        <f t="shared" si="7312"/>
        <v>0</v>
      </c>
      <c r="I8029" s="34">
        <v>3</v>
      </c>
    </row>
    <row r="8030" spans="1:9">
      <c r="A8030" s="212">
        <v>3132</v>
      </c>
      <c r="B8030" s="216" t="s">
        <v>49</v>
      </c>
      <c r="C8030" s="29"/>
      <c r="D8030" s="175">
        <v>0</v>
      </c>
      <c r="F8030" s="175"/>
      <c r="G8030" s="175"/>
      <c r="H8030" s="175"/>
      <c r="I8030" s="34">
        <v>4</v>
      </c>
    </row>
    <row r="8031" spans="1:9">
      <c r="A8031" s="208">
        <v>32</v>
      </c>
      <c r="B8031" s="209" t="s">
        <v>16</v>
      </c>
      <c r="C8031" s="182">
        <f t="shared" ref="C8031" si="7313">SUM(C8032+C8034+C8038)</f>
        <v>0</v>
      </c>
      <c r="D8031" s="32">
        <v>0</v>
      </c>
      <c r="F8031" s="32">
        <f t="shared" ref="F8031:G8031" si="7314">SUM(F8032+F8034+F8038)</f>
        <v>0</v>
      </c>
      <c r="G8031" s="32">
        <f t="shared" si="7314"/>
        <v>0</v>
      </c>
      <c r="H8031" s="32">
        <f t="shared" ref="H8031" si="7315">SUM(H8032+H8034+H8038)</f>
        <v>0</v>
      </c>
      <c r="I8031" s="34">
        <v>2</v>
      </c>
    </row>
    <row r="8032" spans="1:9">
      <c r="A8032" s="210">
        <v>322</v>
      </c>
      <c r="B8032" s="211" t="s">
        <v>42</v>
      </c>
      <c r="C8032" s="30">
        <f t="shared" ref="C8032" si="7316">SUM(C8033)</f>
        <v>0</v>
      </c>
      <c r="D8032" s="30">
        <v>0</v>
      </c>
      <c r="F8032" s="30">
        <f t="shared" ref="F8032:H8032" si="7317">SUM(F8033)</f>
        <v>0</v>
      </c>
      <c r="G8032" s="30">
        <f t="shared" si="7317"/>
        <v>0</v>
      </c>
      <c r="H8032" s="30">
        <f t="shared" si="7317"/>
        <v>0</v>
      </c>
      <c r="I8032" s="34">
        <v>3</v>
      </c>
    </row>
    <row r="8033" spans="1:9">
      <c r="A8033" s="212">
        <v>3225</v>
      </c>
      <c r="B8033" s="216" t="s">
        <v>92</v>
      </c>
      <c r="C8033" s="29"/>
      <c r="D8033" s="175">
        <v>0</v>
      </c>
      <c r="F8033" s="175"/>
      <c r="G8033" s="175"/>
      <c r="H8033" s="175"/>
      <c r="I8033" s="34">
        <v>4</v>
      </c>
    </row>
    <row r="8034" spans="1:9">
      <c r="A8034" s="210">
        <v>323</v>
      </c>
      <c r="B8034" s="211" t="s">
        <v>17</v>
      </c>
      <c r="C8034" s="30">
        <f t="shared" ref="C8034" si="7318">SUM(C8035:C8037)</f>
        <v>0</v>
      </c>
      <c r="D8034" s="30">
        <v>0</v>
      </c>
      <c r="F8034" s="30">
        <f t="shared" ref="F8034:G8034" si="7319">SUM(F8035:F8037)</f>
        <v>0</v>
      </c>
      <c r="G8034" s="30">
        <f t="shared" si="7319"/>
        <v>0</v>
      </c>
      <c r="H8034" s="30">
        <f t="shared" ref="H8034" si="7320">SUM(H8035:H8037)</f>
        <v>0</v>
      </c>
      <c r="I8034" s="34">
        <v>3</v>
      </c>
    </row>
    <row r="8035" spans="1:9">
      <c r="A8035" s="212">
        <v>3233</v>
      </c>
      <c r="B8035" s="216" t="s">
        <v>19</v>
      </c>
      <c r="C8035" s="29"/>
      <c r="D8035" s="175">
        <v>0</v>
      </c>
      <c r="F8035" s="175"/>
      <c r="G8035" s="175"/>
      <c r="H8035" s="175"/>
      <c r="I8035" s="34">
        <v>4</v>
      </c>
    </row>
    <row r="8036" spans="1:9">
      <c r="A8036" s="212">
        <v>3237</v>
      </c>
      <c r="B8036" s="216" t="s">
        <v>20</v>
      </c>
      <c r="C8036" s="29"/>
      <c r="D8036" s="175">
        <v>0</v>
      </c>
      <c r="F8036" s="175"/>
      <c r="G8036" s="175"/>
      <c r="H8036" s="175"/>
      <c r="I8036" s="34">
        <v>4</v>
      </c>
    </row>
    <row r="8037" spans="1:9">
      <c r="A8037" s="212">
        <v>3239</v>
      </c>
      <c r="B8037" s="216" t="s">
        <v>21</v>
      </c>
      <c r="C8037" s="29"/>
      <c r="D8037" s="175">
        <v>0</v>
      </c>
      <c r="F8037" s="175"/>
      <c r="G8037" s="175"/>
      <c r="H8037" s="175"/>
      <c r="I8037" s="34">
        <v>4</v>
      </c>
    </row>
    <row r="8038" spans="1:9">
      <c r="A8038" s="210">
        <v>329</v>
      </c>
      <c r="B8038" s="211" t="s">
        <v>23</v>
      </c>
      <c r="C8038" s="30">
        <f t="shared" ref="C8038" si="7321">SUM(C8039)</f>
        <v>0</v>
      </c>
      <c r="D8038" s="30">
        <v>0</v>
      </c>
      <c r="F8038" s="30">
        <f t="shared" ref="F8038:H8038" si="7322">SUM(F8039)</f>
        <v>0</v>
      </c>
      <c r="G8038" s="30">
        <f t="shared" si="7322"/>
        <v>0</v>
      </c>
      <c r="H8038" s="30">
        <f t="shared" si="7322"/>
        <v>0</v>
      </c>
      <c r="I8038" s="34">
        <v>3</v>
      </c>
    </row>
    <row r="8039" spans="1:9">
      <c r="A8039" s="212">
        <v>3293</v>
      </c>
      <c r="B8039" s="216" t="s">
        <v>29</v>
      </c>
      <c r="C8039" s="29"/>
      <c r="D8039" s="175">
        <v>0</v>
      </c>
      <c r="F8039" s="175"/>
      <c r="G8039" s="175"/>
      <c r="H8039" s="175"/>
      <c r="I8039" s="34">
        <v>4</v>
      </c>
    </row>
    <row r="8040" spans="1:9" ht="28.5">
      <c r="A8040" s="208">
        <v>42</v>
      </c>
      <c r="B8040" s="209" t="s">
        <v>30</v>
      </c>
      <c r="C8040" s="182">
        <f t="shared" ref="C8040" si="7323">SUM(C8041)</f>
        <v>0</v>
      </c>
      <c r="D8040" s="32">
        <v>0</v>
      </c>
      <c r="F8040" s="32">
        <f t="shared" ref="F8040:H8040" si="7324">SUM(F8041)</f>
        <v>0</v>
      </c>
      <c r="G8040" s="32">
        <f t="shared" si="7324"/>
        <v>0</v>
      </c>
      <c r="H8040" s="32">
        <f t="shared" si="7324"/>
        <v>0</v>
      </c>
      <c r="I8040" s="34">
        <v>2</v>
      </c>
    </row>
    <row r="8041" spans="1:9">
      <c r="A8041" s="210">
        <v>422</v>
      </c>
      <c r="B8041" s="211" t="s">
        <v>57</v>
      </c>
      <c r="C8041" s="30">
        <f t="shared" ref="C8041" si="7325">SUM(C8042:C8044)</f>
        <v>0</v>
      </c>
      <c r="D8041" s="30">
        <v>0</v>
      </c>
      <c r="F8041" s="30">
        <f t="shared" ref="F8041:G8041" si="7326">SUM(F8042:F8044)</f>
        <v>0</v>
      </c>
      <c r="G8041" s="30">
        <f t="shared" si="7326"/>
        <v>0</v>
      </c>
      <c r="H8041" s="30">
        <f t="shared" ref="H8041" si="7327">SUM(H8042:H8044)</f>
        <v>0</v>
      </c>
      <c r="I8041" s="34">
        <v>3</v>
      </c>
    </row>
    <row r="8042" spans="1:9">
      <c r="A8042" s="212">
        <v>4221</v>
      </c>
      <c r="B8042" s="216" t="s">
        <v>65</v>
      </c>
      <c r="C8042" s="29"/>
      <c r="D8042" s="175">
        <v>0</v>
      </c>
      <c r="F8042" s="175"/>
      <c r="G8042" s="175"/>
      <c r="H8042" s="175"/>
      <c r="I8042" s="34">
        <v>4</v>
      </c>
    </row>
    <row r="8043" spans="1:9">
      <c r="A8043" s="212">
        <v>4223</v>
      </c>
      <c r="B8043" s="216" t="s">
        <v>86</v>
      </c>
      <c r="C8043" s="29"/>
      <c r="D8043" s="175">
        <v>0</v>
      </c>
      <c r="F8043" s="175"/>
      <c r="G8043" s="175"/>
      <c r="H8043" s="175"/>
      <c r="I8043" s="34">
        <v>4</v>
      </c>
    </row>
    <row r="8044" spans="1:9">
      <c r="A8044" s="212">
        <v>4224</v>
      </c>
      <c r="B8044" s="216" t="s">
        <v>58</v>
      </c>
      <c r="C8044" s="29"/>
      <c r="D8044" s="175">
        <v>0</v>
      </c>
      <c r="F8044" s="175"/>
      <c r="G8044" s="175"/>
      <c r="H8044" s="175"/>
      <c r="I8044" s="34">
        <v>4</v>
      </c>
    </row>
    <row r="8045" spans="1:9" ht="28.5">
      <c r="A8045" s="200">
        <v>3605</v>
      </c>
      <c r="B8045" s="201" t="s">
        <v>125</v>
      </c>
      <c r="C8045" s="202">
        <f t="shared" ref="C8045" si="7328">C8046</f>
        <v>18536073</v>
      </c>
      <c r="D8045" s="202">
        <v>18811269</v>
      </c>
      <c r="F8045" s="202">
        <f t="shared" ref="F8045:G8045" si="7329">F8046+F8216</f>
        <v>0</v>
      </c>
      <c r="G8045" s="202">
        <f t="shared" si="7329"/>
        <v>0</v>
      </c>
      <c r="H8045" s="202">
        <f t="shared" ref="H8045" si="7330">H8046+H8216</f>
        <v>0</v>
      </c>
      <c r="I8045" s="34" t="s">
        <v>7</v>
      </c>
    </row>
    <row r="8046" spans="1:9" ht="28.5">
      <c r="A8046" s="203" t="s">
        <v>462</v>
      </c>
      <c r="B8046" s="204" t="s">
        <v>137</v>
      </c>
      <c r="C8046" s="205">
        <f>SUM(C8051+C8107+C8159+C8174+C8047+C8212)</f>
        <v>18536073</v>
      </c>
      <c r="D8046" s="205">
        <v>18721073</v>
      </c>
      <c r="F8046" s="205">
        <f>SUM(F8051+F8107+F8159+F8174+F8047+F8212)</f>
        <v>0</v>
      </c>
      <c r="G8046" s="205">
        <f>SUM(G8051+G8107+G8159+G8174+G8047+G8212)</f>
        <v>0</v>
      </c>
      <c r="H8046" s="205">
        <f>SUM(H8051+H8107+H8159+H8174+H8047+H8212)</f>
        <v>0</v>
      </c>
      <c r="I8046" s="34" t="s">
        <v>8</v>
      </c>
    </row>
    <row r="8047" spans="1:9">
      <c r="A8047" s="206">
        <v>11</v>
      </c>
      <c r="B8047" s="207" t="s">
        <v>14</v>
      </c>
      <c r="C8047" s="31">
        <f t="shared" ref="C8047:C8049" si="7331">C8048</f>
        <v>0</v>
      </c>
      <c r="D8047" s="31">
        <v>0</v>
      </c>
      <c r="F8047" s="31">
        <f t="shared" ref="F8047:H8049" si="7332">F8048</f>
        <v>0</v>
      </c>
      <c r="G8047" s="31">
        <f t="shared" si="7332"/>
        <v>0</v>
      </c>
      <c r="H8047" s="31">
        <f t="shared" si="7332"/>
        <v>0</v>
      </c>
      <c r="I8047" s="34" t="s">
        <v>15</v>
      </c>
    </row>
    <row r="8048" spans="1:9">
      <c r="A8048" s="208">
        <v>32</v>
      </c>
      <c r="B8048" s="209" t="s">
        <v>16</v>
      </c>
      <c r="C8048" s="182">
        <f t="shared" si="7331"/>
        <v>0</v>
      </c>
      <c r="D8048" s="32">
        <v>0</v>
      </c>
      <c r="F8048" s="32">
        <f t="shared" si="7332"/>
        <v>0</v>
      </c>
      <c r="G8048" s="32">
        <f t="shared" si="7332"/>
        <v>0</v>
      </c>
      <c r="H8048" s="32">
        <f t="shared" si="7332"/>
        <v>0</v>
      </c>
      <c r="I8048" s="34">
        <v>2</v>
      </c>
    </row>
    <row r="8049" spans="1:9">
      <c r="A8049" s="210">
        <v>322</v>
      </c>
      <c r="B8049" s="211" t="s">
        <v>42</v>
      </c>
      <c r="C8049" s="30">
        <f t="shared" si="7331"/>
        <v>0</v>
      </c>
      <c r="D8049" s="30">
        <v>0</v>
      </c>
      <c r="F8049" s="30">
        <f t="shared" si="7332"/>
        <v>0</v>
      </c>
      <c r="G8049" s="30">
        <f t="shared" si="7332"/>
        <v>0</v>
      </c>
      <c r="H8049" s="30">
        <f t="shared" si="7332"/>
        <v>0</v>
      </c>
      <c r="I8049" s="34">
        <v>3</v>
      </c>
    </row>
    <row r="8050" spans="1:9">
      <c r="A8050" s="212">
        <v>3222</v>
      </c>
      <c r="B8050" s="216" t="s">
        <v>91</v>
      </c>
      <c r="C8050" s="29"/>
      <c r="D8050" s="175">
        <v>0</v>
      </c>
      <c r="F8050" s="175"/>
      <c r="G8050" s="175"/>
      <c r="H8050" s="175"/>
      <c r="I8050" s="34">
        <v>4</v>
      </c>
    </row>
    <row r="8051" spans="1:9">
      <c r="A8051" s="206">
        <v>31</v>
      </c>
      <c r="B8051" s="207" t="s">
        <v>63</v>
      </c>
      <c r="C8051" s="31">
        <f t="shared" ref="C8051" si="7333">SUM(C8052+C8059+C8086+C8090+C8093)</f>
        <v>100000</v>
      </c>
      <c r="D8051" s="31">
        <v>150000</v>
      </c>
      <c r="F8051" s="31">
        <f t="shared" ref="F8051:G8051" si="7334">SUM(F8052+F8059+F8086+F8090+F8093)</f>
        <v>0</v>
      </c>
      <c r="G8051" s="31">
        <f t="shared" si="7334"/>
        <v>0</v>
      </c>
      <c r="H8051" s="31">
        <f t="shared" ref="H8051" si="7335">SUM(H8052+H8059+H8086+H8090+H8093)</f>
        <v>0</v>
      </c>
      <c r="I8051" s="34" t="s">
        <v>64</v>
      </c>
    </row>
    <row r="8052" spans="1:9">
      <c r="A8052" s="208">
        <v>31</v>
      </c>
      <c r="B8052" s="209" t="s">
        <v>44</v>
      </c>
      <c r="C8052" s="182">
        <f t="shared" ref="C8052" si="7336">SUM(C8053+C8055+C8057)</f>
        <v>0</v>
      </c>
      <c r="D8052" s="32">
        <v>0</v>
      </c>
      <c r="F8052" s="32">
        <f t="shared" ref="F8052:G8052" si="7337">SUM(F8053+F8055+F8057)</f>
        <v>0</v>
      </c>
      <c r="G8052" s="32">
        <f t="shared" si="7337"/>
        <v>0</v>
      </c>
      <c r="H8052" s="32">
        <f t="shared" ref="H8052" si="7338">SUM(H8053+H8055+H8057)</f>
        <v>0</v>
      </c>
      <c r="I8052" s="34">
        <v>2</v>
      </c>
    </row>
    <row r="8053" spans="1:9">
      <c r="A8053" s="210">
        <v>311</v>
      </c>
      <c r="B8053" s="211" t="s">
        <v>45</v>
      </c>
      <c r="C8053" s="30">
        <f t="shared" ref="C8053" si="7339">SUM(C8054)</f>
        <v>0</v>
      </c>
      <c r="D8053" s="30">
        <v>0</v>
      </c>
      <c r="F8053" s="30">
        <f t="shared" ref="F8053:H8053" si="7340">SUM(F8054)</f>
        <v>0</v>
      </c>
      <c r="G8053" s="30">
        <f t="shared" si="7340"/>
        <v>0</v>
      </c>
      <c r="H8053" s="30">
        <f t="shared" si="7340"/>
        <v>0</v>
      </c>
      <c r="I8053" s="34">
        <v>3</v>
      </c>
    </row>
    <row r="8054" spans="1:9">
      <c r="A8054" s="212">
        <v>3111</v>
      </c>
      <c r="B8054" s="216" t="s">
        <v>46</v>
      </c>
      <c r="C8054" s="29"/>
      <c r="D8054" s="175">
        <v>0</v>
      </c>
      <c r="F8054" s="175"/>
      <c r="G8054" s="175"/>
      <c r="H8054" s="175"/>
      <c r="I8054" s="34">
        <v>4</v>
      </c>
    </row>
    <row r="8055" spans="1:9">
      <c r="A8055" s="210">
        <v>312</v>
      </c>
      <c r="B8055" s="211" t="s">
        <v>67</v>
      </c>
      <c r="C8055" s="30">
        <f t="shared" ref="C8055" si="7341">SUM(C8056)</f>
        <v>0</v>
      </c>
      <c r="D8055" s="30">
        <v>0</v>
      </c>
      <c r="F8055" s="30">
        <f t="shared" ref="F8055:H8055" si="7342">SUM(F8056)</f>
        <v>0</v>
      </c>
      <c r="G8055" s="30">
        <f t="shared" si="7342"/>
        <v>0</v>
      </c>
      <c r="H8055" s="30">
        <f t="shared" si="7342"/>
        <v>0</v>
      </c>
      <c r="I8055" s="34">
        <v>3</v>
      </c>
    </row>
    <row r="8056" spans="1:9">
      <c r="A8056" s="212">
        <v>3121</v>
      </c>
      <c r="B8056" s="216" t="s">
        <v>67</v>
      </c>
      <c r="C8056" s="29"/>
      <c r="D8056" s="175">
        <v>0</v>
      </c>
      <c r="F8056" s="175"/>
      <c r="G8056" s="175"/>
      <c r="H8056" s="175"/>
      <c r="I8056" s="34">
        <v>4</v>
      </c>
    </row>
    <row r="8057" spans="1:9">
      <c r="A8057" s="210">
        <v>313</v>
      </c>
      <c r="B8057" s="211" t="s">
        <v>48</v>
      </c>
      <c r="C8057" s="30">
        <f t="shared" ref="C8057" si="7343">SUM(C8058:C8058)</f>
        <v>0</v>
      </c>
      <c r="D8057" s="30">
        <v>0</v>
      </c>
      <c r="F8057" s="30">
        <f t="shared" ref="F8057:H8057" si="7344">SUM(F8058:F8058)</f>
        <v>0</v>
      </c>
      <c r="G8057" s="30">
        <f t="shared" si="7344"/>
        <v>0</v>
      </c>
      <c r="H8057" s="30">
        <f t="shared" si="7344"/>
        <v>0</v>
      </c>
      <c r="I8057" s="34">
        <v>3</v>
      </c>
    </row>
    <row r="8058" spans="1:9">
      <c r="A8058" s="212">
        <v>3132</v>
      </c>
      <c r="B8058" s="216" t="s">
        <v>49</v>
      </c>
      <c r="C8058" s="29"/>
      <c r="D8058" s="175">
        <v>0</v>
      </c>
      <c r="F8058" s="175"/>
      <c r="G8058" s="175"/>
      <c r="H8058" s="175"/>
      <c r="I8058" s="34">
        <v>4</v>
      </c>
    </row>
    <row r="8059" spans="1:9">
      <c r="A8059" s="208">
        <v>32</v>
      </c>
      <c r="B8059" s="209" t="s">
        <v>16</v>
      </c>
      <c r="C8059" s="182">
        <f t="shared" ref="C8059" si="7345">SUM(C8060+C8063+C8068+C8077+C8079)</f>
        <v>50000</v>
      </c>
      <c r="D8059" s="32">
        <v>0</v>
      </c>
      <c r="F8059" s="32">
        <f t="shared" ref="F8059:G8059" si="7346">SUM(F8060+F8063+F8068+F8077+F8079)</f>
        <v>0</v>
      </c>
      <c r="G8059" s="32">
        <f t="shared" si="7346"/>
        <v>0</v>
      </c>
      <c r="H8059" s="32">
        <f t="shared" ref="H8059" si="7347">SUM(H8060+H8063+H8068+H8077+H8079)</f>
        <v>0</v>
      </c>
      <c r="I8059" s="34">
        <v>2</v>
      </c>
    </row>
    <row r="8060" spans="1:9">
      <c r="A8060" s="210">
        <v>321</v>
      </c>
      <c r="B8060" s="211" t="s">
        <v>27</v>
      </c>
      <c r="C8060" s="30">
        <f t="shared" ref="C8060" si="7348">SUM(C8061:C8062)</f>
        <v>0</v>
      </c>
      <c r="D8060" s="30">
        <v>0</v>
      </c>
      <c r="F8060" s="30">
        <f t="shared" ref="F8060:G8060" si="7349">SUM(F8061:F8062)</f>
        <v>0</v>
      </c>
      <c r="G8060" s="30">
        <f t="shared" si="7349"/>
        <v>0</v>
      </c>
      <c r="H8060" s="30">
        <f t="shared" ref="H8060" si="7350">SUM(H8061:H8062)</f>
        <v>0</v>
      </c>
      <c r="I8060" s="34">
        <v>3</v>
      </c>
    </row>
    <row r="8061" spans="1:9">
      <c r="A8061" s="212">
        <v>3211</v>
      </c>
      <c r="B8061" s="216" t="s">
        <v>28</v>
      </c>
      <c r="C8061" s="29"/>
      <c r="D8061" s="175">
        <v>0</v>
      </c>
      <c r="F8061" s="175"/>
      <c r="G8061" s="175"/>
      <c r="H8061" s="175"/>
      <c r="I8061" s="34">
        <v>4</v>
      </c>
    </row>
    <row r="8062" spans="1:9">
      <c r="A8062" s="212">
        <v>3213</v>
      </c>
      <c r="B8062" s="216" t="s">
        <v>54</v>
      </c>
      <c r="C8062" s="29"/>
      <c r="D8062" s="175">
        <v>0</v>
      </c>
      <c r="F8062" s="175"/>
      <c r="G8062" s="175"/>
      <c r="H8062" s="175"/>
      <c r="I8062" s="34">
        <v>4</v>
      </c>
    </row>
    <row r="8063" spans="1:9">
      <c r="A8063" s="210">
        <v>322</v>
      </c>
      <c r="B8063" s="211" t="s">
        <v>42</v>
      </c>
      <c r="C8063" s="30">
        <f t="shared" ref="C8063" si="7351">SUM(C8064:C8067)</f>
        <v>50000</v>
      </c>
      <c r="D8063" s="30">
        <v>0</v>
      </c>
      <c r="F8063" s="30">
        <f t="shared" ref="F8063:G8063" si="7352">SUM(F8064:F8067)</f>
        <v>0</v>
      </c>
      <c r="G8063" s="30">
        <f t="shared" si="7352"/>
        <v>0</v>
      </c>
      <c r="H8063" s="30">
        <f t="shared" ref="H8063" si="7353">SUM(H8064:H8067)</f>
        <v>0</v>
      </c>
      <c r="I8063" s="34">
        <v>3</v>
      </c>
    </row>
    <row r="8064" spans="1:9">
      <c r="A8064" s="212">
        <v>3221</v>
      </c>
      <c r="B8064" s="216" t="s">
        <v>43</v>
      </c>
      <c r="C8064" s="29"/>
      <c r="D8064" s="175">
        <v>0</v>
      </c>
      <c r="F8064" s="175"/>
      <c r="G8064" s="175"/>
      <c r="H8064" s="175"/>
      <c r="I8064" s="34">
        <v>4</v>
      </c>
    </row>
    <row r="8065" spans="1:9">
      <c r="A8065" s="212">
        <v>3222</v>
      </c>
      <c r="B8065" s="216" t="s">
        <v>91</v>
      </c>
      <c r="C8065" s="465">
        <v>44000</v>
      </c>
      <c r="D8065" s="175">
        <v>0</v>
      </c>
      <c r="F8065" s="551"/>
      <c r="G8065" s="551"/>
      <c r="H8065" s="551"/>
      <c r="I8065" s="34">
        <v>4</v>
      </c>
    </row>
    <row r="8066" spans="1:9">
      <c r="A8066" s="212">
        <v>3223</v>
      </c>
      <c r="B8066" s="216" t="s">
        <v>109</v>
      </c>
      <c r="C8066" s="29"/>
      <c r="D8066" s="175">
        <v>0</v>
      </c>
      <c r="F8066" s="175"/>
      <c r="G8066" s="175"/>
      <c r="H8066" s="175"/>
      <c r="I8066" s="34">
        <v>4</v>
      </c>
    </row>
    <row r="8067" spans="1:9">
      <c r="A8067" s="212">
        <v>3225</v>
      </c>
      <c r="B8067" s="216" t="s">
        <v>92</v>
      </c>
      <c r="C8067" s="465">
        <v>6000</v>
      </c>
      <c r="D8067" s="175">
        <v>0</v>
      </c>
      <c r="F8067" s="551"/>
      <c r="G8067" s="551"/>
      <c r="H8067" s="551"/>
      <c r="I8067" s="34">
        <v>4</v>
      </c>
    </row>
    <row r="8068" spans="1:9">
      <c r="A8068" s="210">
        <v>323</v>
      </c>
      <c r="B8068" s="211" t="s">
        <v>17</v>
      </c>
      <c r="C8068" s="30">
        <f t="shared" ref="C8068" si="7354">SUM(C8069:C8076)</f>
        <v>0</v>
      </c>
      <c r="D8068" s="30">
        <v>0</v>
      </c>
      <c r="F8068" s="30">
        <f t="shared" ref="F8068:G8068" si="7355">SUM(F8069:F8076)</f>
        <v>0</v>
      </c>
      <c r="G8068" s="30">
        <f t="shared" si="7355"/>
        <v>0</v>
      </c>
      <c r="H8068" s="30">
        <f t="shared" ref="H8068" si="7356">SUM(H8069:H8076)</f>
        <v>0</v>
      </c>
      <c r="I8068" s="34">
        <v>3</v>
      </c>
    </row>
    <row r="8069" spans="1:9">
      <c r="A8069" s="212">
        <v>3231</v>
      </c>
      <c r="B8069" s="216" t="s">
        <v>18</v>
      </c>
      <c r="C8069" s="29"/>
      <c r="D8069" s="175">
        <v>0</v>
      </c>
      <c r="F8069" s="175"/>
      <c r="G8069" s="175"/>
      <c r="H8069" s="175"/>
      <c r="I8069" s="34">
        <v>4</v>
      </c>
    </row>
    <row r="8070" spans="1:9">
      <c r="A8070" s="212">
        <v>3232</v>
      </c>
      <c r="B8070" s="216" t="s">
        <v>105</v>
      </c>
      <c r="C8070" s="29"/>
      <c r="D8070" s="175">
        <v>0</v>
      </c>
      <c r="F8070" s="175"/>
      <c r="G8070" s="175"/>
      <c r="H8070" s="175"/>
      <c r="I8070" s="34">
        <v>4</v>
      </c>
    </row>
    <row r="8071" spans="1:9">
      <c r="A8071" s="212">
        <v>3234</v>
      </c>
      <c r="B8071" s="216" t="s">
        <v>111</v>
      </c>
      <c r="C8071" s="29"/>
      <c r="D8071" s="175">
        <v>0</v>
      </c>
      <c r="F8071" s="175"/>
      <c r="G8071" s="175"/>
      <c r="H8071" s="175"/>
      <c r="I8071" s="34">
        <v>4</v>
      </c>
    </row>
    <row r="8072" spans="1:9">
      <c r="A8072" s="212">
        <v>3235</v>
      </c>
      <c r="B8072" s="216" t="s">
        <v>68</v>
      </c>
      <c r="C8072" s="29"/>
      <c r="D8072" s="175">
        <v>0</v>
      </c>
      <c r="F8072" s="175"/>
      <c r="G8072" s="175"/>
      <c r="H8072" s="175"/>
      <c r="I8072" s="34">
        <v>4</v>
      </c>
    </row>
    <row r="8073" spans="1:9">
      <c r="A8073" s="212">
        <v>3236</v>
      </c>
      <c r="B8073" s="216" t="s">
        <v>56</v>
      </c>
      <c r="C8073" s="29"/>
      <c r="D8073" s="175">
        <v>0</v>
      </c>
      <c r="F8073" s="175"/>
      <c r="G8073" s="175"/>
      <c r="H8073" s="175"/>
      <c r="I8073" s="34">
        <v>4</v>
      </c>
    </row>
    <row r="8074" spans="1:9">
      <c r="A8074" s="212">
        <v>3237</v>
      </c>
      <c r="B8074" s="216" t="s">
        <v>20</v>
      </c>
      <c r="C8074" s="29"/>
      <c r="D8074" s="175">
        <v>0</v>
      </c>
      <c r="F8074" s="175"/>
      <c r="G8074" s="175"/>
      <c r="H8074" s="175"/>
      <c r="I8074" s="34">
        <v>4</v>
      </c>
    </row>
    <row r="8075" spans="1:9">
      <c r="A8075" s="212">
        <v>3238</v>
      </c>
      <c r="B8075" s="216" t="s">
        <v>51</v>
      </c>
      <c r="C8075" s="29"/>
      <c r="D8075" s="175">
        <v>0</v>
      </c>
      <c r="F8075" s="175"/>
      <c r="G8075" s="175"/>
      <c r="H8075" s="175"/>
      <c r="I8075" s="34">
        <v>4</v>
      </c>
    </row>
    <row r="8076" spans="1:9">
      <c r="A8076" s="212">
        <v>3239</v>
      </c>
      <c r="B8076" s="216" t="s">
        <v>21</v>
      </c>
      <c r="C8076" s="29"/>
      <c r="D8076" s="175">
        <v>0</v>
      </c>
      <c r="F8076" s="175"/>
      <c r="G8076" s="175"/>
      <c r="H8076" s="175"/>
      <c r="I8076" s="34">
        <v>4</v>
      </c>
    </row>
    <row r="8077" spans="1:9" ht="28.5">
      <c r="A8077" s="210">
        <v>324</v>
      </c>
      <c r="B8077" s="211" t="s">
        <v>22</v>
      </c>
      <c r="C8077" s="30">
        <f t="shared" ref="C8077" si="7357">SUM(C8078)</f>
        <v>0</v>
      </c>
      <c r="D8077" s="30">
        <v>0</v>
      </c>
      <c r="F8077" s="30">
        <f t="shared" ref="F8077:H8077" si="7358">SUM(F8078)</f>
        <v>0</v>
      </c>
      <c r="G8077" s="30">
        <f t="shared" si="7358"/>
        <v>0</v>
      </c>
      <c r="H8077" s="30">
        <f t="shared" si="7358"/>
        <v>0</v>
      </c>
      <c r="I8077" s="34">
        <v>3</v>
      </c>
    </row>
    <row r="8078" spans="1:9" ht="28.5">
      <c r="A8078" s="212">
        <v>3241</v>
      </c>
      <c r="B8078" s="216" t="s">
        <v>22</v>
      </c>
      <c r="C8078" s="29"/>
      <c r="D8078" s="175">
        <v>0</v>
      </c>
      <c r="F8078" s="175"/>
      <c r="G8078" s="175"/>
      <c r="H8078" s="175"/>
      <c r="I8078" s="34">
        <v>4</v>
      </c>
    </row>
    <row r="8079" spans="1:9">
      <c r="A8079" s="210">
        <v>329</v>
      </c>
      <c r="B8079" s="211" t="s">
        <v>23</v>
      </c>
      <c r="C8079" s="30">
        <f t="shared" ref="C8079" si="7359">SUM(C8080:C8085)</f>
        <v>0</v>
      </c>
      <c r="D8079" s="30">
        <v>0</v>
      </c>
      <c r="F8079" s="30">
        <f t="shared" ref="F8079:G8079" si="7360">SUM(F8080:F8085)</f>
        <v>0</v>
      </c>
      <c r="G8079" s="30">
        <f t="shared" si="7360"/>
        <v>0</v>
      </c>
      <c r="H8079" s="30">
        <f t="shared" ref="H8079" si="7361">SUM(H8080:H8085)</f>
        <v>0</v>
      </c>
      <c r="I8079" s="34">
        <v>3</v>
      </c>
    </row>
    <row r="8080" spans="1:9">
      <c r="A8080" s="212">
        <v>3292</v>
      </c>
      <c r="B8080" s="216" t="s">
        <v>112</v>
      </c>
      <c r="C8080" s="29"/>
      <c r="D8080" s="175">
        <v>0</v>
      </c>
      <c r="F8080" s="175"/>
      <c r="G8080" s="175"/>
      <c r="H8080" s="175"/>
      <c r="I8080" s="34">
        <v>4</v>
      </c>
    </row>
    <row r="8081" spans="1:9">
      <c r="A8081" s="212">
        <v>3293</v>
      </c>
      <c r="B8081" s="216" t="s">
        <v>29</v>
      </c>
      <c r="C8081" s="29"/>
      <c r="D8081" s="175">
        <v>0</v>
      </c>
      <c r="F8081" s="175"/>
      <c r="G8081" s="175"/>
      <c r="H8081" s="175"/>
      <c r="I8081" s="34">
        <v>4</v>
      </c>
    </row>
    <row r="8082" spans="1:9">
      <c r="A8082" s="212">
        <v>3294</v>
      </c>
      <c r="B8082" s="216" t="s">
        <v>55</v>
      </c>
      <c r="C8082" s="29"/>
      <c r="D8082" s="175">
        <v>0</v>
      </c>
      <c r="F8082" s="175"/>
      <c r="G8082" s="175"/>
      <c r="H8082" s="175"/>
      <c r="I8082" s="34">
        <v>4</v>
      </c>
    </row>
    <row r="8083" spans="1:9">
      <c r="A8083" s="212">
        <v>3295</v>
      </c>
      <c r="B8083" s="216" t="s">
        <v>113</v>
      </c>
      <c r="C8083" s="29"/>
      <c r="D8083" s="175">
        <v>0</v>
      </c>
      <c r="F8083" s="175"/>
      <c r="G8083" s="175"/>
      <c r="H8083" s="175"/>
      <c r="I8083" s="34">
        <v>4</v>
      </c>
    </row>
    <row r="8084" spans="1:9">
      <c r="A8084" s="212">
        <v>3296</v>
      </c>
      <c r="B8084" s="216" t="s">
        <v>120</v>
      </c>
      <c r="C8084" s="29"/>
      <c r="D8084" s="175">
        <v>0</v>
      </c>
      <c r="F8084" s="175"/>
      <c r="G8084" s="175"/>
      <c r="H8084" s="175"/>
      <c r="I8084" s="34">
        <v>4</v>
      </c>
    </row>
    <row r="8085" spans="1:9">
      <c r="A8085" s="212">
        <v>3299</v>
      </c>
      <c r="B8085" s="216" t="s">
        <v>23</v>
      </c>
      <c r="C8085" s="29"/>
      <c r="D8085" s="175">
        <v>0</v>
      </c>
      <c r="F8085" s="175"/>
      <c r="G8085" s="175"/>
      <c r="H8085" s="175"/>
      <c r="I8085" s="34">
        <v>4</v>
      </c>
    </row>
    <row r="8086" spans="1:9">
      <c r="A8086" s="208">
        <v>34</v>
      </c>
      <c r="B8086" s="209" t="s">
        <v>114</v>
      </c>
      <c r="C8086" s="182">
        <f t="shared" ref="C8086" si="7362">SUM(C8087)</f>
        <v>0</v>
      </c>
      <c r="D8086" s="32">
        <v>0</v>
      </c>
      <c r="F8086" s="32">
        <f t="shared" ref="F8086:H8086" si="7363">SUM(F8087)</f>
        <v>0</v>
      </c>
      <c r="G8086" s="32">
        <f t="shared" si="7363"/>
        <v>0</v>
      </c>
      <c r="H8086" s="32">
        <f t="shared" si="7363"/>
        <v>0</v>
      </c>
      <c r="I8086" s="34">
        <v>2</v>
      </c>
    </row>
    <row r="8087" spans="1:9">
      <c r="A8087" s="210">
        <v>343</v>
      </c>
      <c r="B8087" s="211" t="s">
        <v>115</v>
      </c>
      <c r="C8087" s="30">
        <f t="shared" ref="C8087" si="7364">SUM(C8088:C8089)</f>
        <v>0</v>
      </c>
      <c r="D8087" s="30">
        <v>0</v>
      </c>
      <c r="F8087" s="30">
        <f t="shared" ref="F8087:G8087" si="7365">SUM(F8088:F8089)</f>
        <v>0</v>
      </c>
      <c r="G8087" s="30">
        <f t="shared" si="7365"/>
        <v>0</v>
      </c>
      <c r="H8087" s="30">
        <f t="shared" ref="H8087" si="7366">SUM(H8088:H8089)</f>
        <v>0</v>
      </c>
      <c r="I8087" s="34">
        <v>3</v>
      </c>
    </row>
    <row r="8088" spans="1:9">
      <c r="A8088" s="212">
        <v>3431</v>
      </c>
      <c r="B8088" s="216" t="s">
        <v>116</v>
      </c>
      <c r="C8088" s="29"/>
      <c r="D8088" s="175">
        <v>0</v>
      </c>
      <c r="F8088" s="175"/>
      <c r="G8088" s="175"/>
      <c r="H8088" s="175"/>
      <c r="I8088" s="34">
        <v>4</v>
      </c>
    </row>
    <row r="8089" spans="1:9">
      <c r="A8089" s="212">
        <v>3433</v>
      </c>
      <c r="B8089" s="216" t="s">
        <v>117</v>
      </c>
      <c r="C8089" s="29"/>
      <c r="D8089" s="175">
        <v>0</v>
      </c>
      <c r="F8089" s="175"/>
      <c r="G8089" s="175"/>
      <c r="H8089" s="175"/>
      <c r="I8089" s="34">
        <v>4</v>
      </c>
    </row>
    <row r="8090" spans="1:9">
      <c r="A8090" s="208">
        <v>38</v>
      </c>
      <c r="B8090" s="209" t="s">
        <v>11</v>
      </c>
      <c r="C8090" s="182">
        <f t="shared" ref="C8090:C8091" si="7367">SUM(C8091)</f>
        <v>0</v>
      </c>
      <c r="D8090" s="32">
        <v>0</v>
      </c>
      <c r="F8090" s="32">
        <f t="shared" ref="F8090:H8091" si="7368">SUM(F8091)</f>
        <v>0</v>
      </c>
      <c r="G8090" s="32">
        <f t="shared" si="7368"/>
        <v>0</v>
      </c>
      <c r="H8090" s="32">
        <f t="shared" si="7368"/>
        <v>0</v>
      </c>
      <c r="I8090" s="34">
        <v>2</v>
      </c>
    </row>
    <row r="8091" spans="1:9">
      <c r="A8091" s="210">
        <v>383</v>
      </c>
      <c r="B8091" s="211" t="s">
        <v>121</v>
      </c>
      <c r="C8091" s="30">
        <f t="shared" si="7367"/>
        <v>0</v>
      </c>
      <c r="D8091" s="30">
        <v>0</v>
      </c>
      <c r="F8091" s="30">
        <f t="shared" si="7368"/>
        <v>0</v>
      </c>
      <c r="G8091" s="30">
        <f t="shared" si="7368"/>
        <v>0</v>
      </c>
      <c r="H8091" s="30">
        <f t="shared" si="7368"/>
        <v>0</v>
      </c>
      <c r="I8091" s="34">
        <v>3</v>
      </c>
    </row>
    <row r="8092" spans="1:9">
      <c r="A8092" s="212">
        <v>3834</v>
      </c>
      <c r="B8092" s="216" t="s">
        <v>123</v>
      </c>
      <c r="C8092" s="29"/>
      <c r="D8092" s="175">
        <v>0</v>
      </c>
      <c r="F8092" s="175"/>
      <c r="G8092" s="175"/>
      <c r="H8092" s="175"/>
      <c r="I8092" s="34">
        <v>4</v>
      </c>
    </row>
    <row r="8093" spans="1:9" ht="28.5">
      <c r="A8093" s="208">
        <v>42</v>
      </c>
      <c r="B8093" s="209" t="s">
        <v>30</v>
      </c>
      <c r="C8093" s="182">
        <f t="shared" ref="C8093" si="7369">SUM(C8094+C8096+C8103+C8105)</f>
        <v>50000</v>
      </c>
      <c r="D8093" s="32">
        <v>150000</v>
      </c>
      <c r="F8093" s="32">
        <f t="shared" ref="F8093:G8093" si="7370">SUM(F8094+F8096+F8103+F8105)</f>
        <v>0</v>
      </c>
      <c r="G8093" s="32">
        <f t="shared" si="7370"/>
        <v>0</v>
      </c>
      <c r="H8093" s="32">
        <f t="shared" ref="H8093" si="7371">SUM(H8094+H8096+H8103+H8105)</f>
        <v>0</v>
      </c>
      <c r="I8093" s="34">
        <v>2</v>
      </c>
    </row>
    <row r="8094" spans="1:9">
      <c r="A8094" s="210">
        <v>421</v>
      </c>
      <c r="B8094" s="211" t="s">
        <v>96</v>
      </c>
      <c r="C8094" s="30">
        <f t="shared" ref="C8094" si="7372">SUM(C8095)</f>
        <v>0</v>
      </c>
      <c r="D8094" s="30">
        <v>0</v>
      </c>
      <c r="F8094" s="30">
        <f t="shared" ref="F8094:H8094" si="7373">SUM(F8095)</f>
        <v>0</v>
      </c>
      <c r="G8094" s="30">
        <f t="shared" si="7373"/>
        <v>0</v>
      </c>
      <c r="H8094" s="30">
        <f t="shared" si="7373"/>
        <v>0</v>
      </c>
      <c r="I8094" s="34">
        <v>3</v>
      </c>
    </row>
    <row r="8095" spans="1:9">
      <c r="A8095" s="212">
        <v>4212</v>
      </c>
      <c r="B8095" s="216" t="s">
        <v>97</v>
      </c>
      <c r="C8095" s="29"/>
      <c r="D8095" s="175">
        <v>0</v>
      </c>
      <c r="F8095" s="175"/>
      <c r="G8095" s="175"/>
      <c r="H8095" s="175"/>
      <c r="I8095" s="34">
        <v>4</v>
      </c>
    </row>
    <row r="8096" spans="1:9">
      <c r="A8096" s="210">
        <v>422</v>
      </c>
      <c r="B8096" s="211" t="s">
        <v>57</v>
      </c>
      <c r="C8096" s="30">
        <f t="shared" ref="C8096" si="7374">SUM(C8097:C8102)</f>
        <v>50000</v>
      </c>
      <c r="D8096" s="30">
        <v>150000</v>
      </c>
      <c r="F8096" s="30">
        <f t="shared" ref="F8096:G8096" si="7375">SUM(F8097:F8102)</f>
        <v>0</v>
      </c>
      <c r="G8096" s="30">
        <f t="shared" si="7375"/>
        <v>0</v>
      </c>
      <c r="H8096" s="30">
        <f t="shared" ref="H8096" si="7376">SUM(H8097:H8102)</f>
        <v>0</v>
      </c>
      <c r="I8096" s="34">
        <v>3</v>
      </c>
    </row>
    <row r="8097" spans="1:9">
      <c r="A8097" s="212">
        <v>4221</v>
      </c>
      <c r="B8097" s="216" t="s">
        <v>65</v>
      </c>
      <c r="C8097" s="29">
        <v>5000</v>
      </c>
      <c r="D8097" s="175">
        <v>25000</v>
      </c>
      <c r="F8097" s="175"/>
      <c r="G8097" s="175"/>
      <c r="H8097" s="175"/>
      <c r="I8097" s="34">
        <v>4</v>
      </c>
    </row>
    <row r="8098" spans="1:9">
      <c r="A8098" s="212">
        <v>4222</v>
      </c>
      <c r="B8098" s="216" t="s">
        <v>73</v>
      </c>
      <c r="C8098" s="29">
        <v>3000</v>
      </c>
      <c r="D8098" s="175">
        <v>5000</v>
      </c>
      <c r="F8098" s="175"/>
      <c r="G8098" s="175"/>
      <c r="H8098" s="175"/>
      <c r="I8098" s="34">
        <v>4</v>
      </c>
    </row>
    <row r="8099" spans="1:9">
      <c r="A8099" s="212">
        <v>4223</v>
      </c>
      <c r="B8099" s="216" t="s">
        <v>86</v>
      </c>
      <c r="C8099" s="29">
        <v>4000</v>
      </c>
      <c r="D8099" s="175">
        <v>5000</v>
      </c>
      <c r="F8099" s="175"/>
      <c r="G8099" s="175"/>
      <c r="H8099" s="175"/>
      <c r="I8099" s="34">
        <v>4</v>
      </c>
    </row>
    <row r="8100" spans="1:9">
      <c r="A8100" s="212">
        <v>4224</v>
      </c>
      <c r="B8100" s="216" t="s">
        <v>58</v>
      </c>
      <c r="C8100" s="29">
        <v>38000</v>
      </c>
      <c r="D8100" s="175">
        <v>112000</v>
      </c>
      <c r="F8100" s="175"/>
      <c r="G8100" s="175"/>
      <c r="H8100" s="175"/>
      <c r="I8100" s="34">
        <v>4</v>
      </c>
    </row>
    <row r="8101" spans="1:9">
      <c r="A8101" s="212">
        <v>4225</v>
      </c>
      <c r="B8101" s="216" t="s">
        <v>87</v>
      </c>
      <c r="C8101" s="29"/>
      <c r="D8101" s="175">
        <v>0</v>
      </c>
      <c r="F8101" s="175"/>
      <c r="G8101" s="175"/>
      <c r="H8101" s="175"/>
      <c r="I8101" s="34">
        <v>4</v>
      </c>
    </row>
    <row r="8102" spans="1:9">
      <c r="A8102" s="212">
        <v>4227</v>
      </c>
      <c r="B8102" s="216" t="s">
        <v>88</v>
      </c>
      <c r="C8102" s="29"/>
      <c r="D8102" s="175">
        <v>3000</v>
      </c>
      <c r="F8102" s="175"/>
      <c r="G8102" s="175"/>
      <c r="H8102" s="175"/>
      <c r="I8102" s="34">
        <v>4</v>
      </c>
    </row>
    <row r="8103" spans="1:9" ht="28.5">
      <c r="A8103" s="210">
        <v>424</v>
      </c>
      <c r="B8103" s="211" t="s">
        <v>138</v>
      </c>
      <c r="C8103" s="30">
        <f t="shared" ref="C8103" si="7377">SUM(C8104)</f>
        <v>0</v>
      </c>
      <c r="D8103" s="30">
        <v>0</v>
      </c>
      <c r="F8103" s="30">
        <f t="shared" ref="F8103:H8103" si="7378">SUM(F8104)</f>
        <v>0</v>
      </c>
      <c r="G8103" s="30">
        <f t="shared" si="7378"/>
        <v>0</v>
      </c>
      <c r="H8103" s="30">
        <f t="shared" si="7378"/>
        <v>0</v>
      </c>
      <c r="I8103" s="34">
        <v>3</v>
      </c>
    </row>
    <row r="8104" spans="1:9">
      <c r="A8104" s="212">
        <v>4241</v>
      </c>
      <c r="B8104" s="216" t="s">
        <v>139</v>
      </c>
      <c r="C8104" s="29"/>
      <c r="D8104" s="175">
        <v>0</v>
      </c>
      <c r="F8104" s="175"/>
      <c r="G8104" s="175"/>
      <c r="H8104" s="175"/>
      <c r="I8104" s="34">
        <v>4</v>
      </c>
    </row>
    <row r="8105" spans="1:9">
      <c r="A8105" s="210">
        <v>426</v>
      </c>
      <c r="B8105" s="211" t="s">
        <v>31</v>
      </c>
      <c r="C8105" s="30">
        <f t="shared" ref="C8105" si="7379">SUM(C8106)</f>
        <v>0</v>
      </c>
      <c r="D8105" s="30">
        <v>0</v>
      </c>
      <c r="F8105" s="30">
        <f t="shared" ref="F8105:H8105" si="7380">SUM(F8106)</f>
        <v>0</v>
      </c>
      <c r="G8105" s="30">
        <f t="shared" si="7380"/>
        <v>0</v>
      </c>
      <c r="H8105" s="30">
        <f t="shared" si="7380"/>
        <v>0</v>
      </c>
      <c r="I8105" s="34">
        <v>3</v>
      </c>
    </row>
    <row r="8106" spans="1:9">
      <c r="A8106" s="212">
        <v>4262</v>
      </c>
      <c r="B8106" s="216" t="s">
        <v>32</v>
      </c>
      <c r="C8106" s="29"/>
      <c r="D8106" s="175">
        <v>0</v>
      </c>
      <c r="F8106" s="175"/>
      <c r="G8106" s="175"/>
      <c r="H8106" s="175"/>
      <c r="I8106" s="34">
        <v>4</v>
      </c>
    </row>
    <row r="8107" spans="1:9">
      <c r="A8107" s="206">
        <v>43</v>
      </c>
      <c r="B8107" s="207" t="s">
        <v>40</v>
      </c>
      <c r="C8107" s="31">
        <f t="shared" ref="C8107" si="7381">SUM(C8108+C8118+C8151+C8156)</f>
        <v>18303773</v>
      </c>
      <c r="D8107" s="31">
        <v>18303773</v>
      </c>
      <c r="F8107" s="31">
        <f t="shared" ref="F8107:G8107" si="7382">SUM(F8108+F8118+F8151+F8156)</f>
        <v>0</v>
      </c>
      <c r="G8107" s="31">
        <f t="shared" si="7382"/>
        <v>0</v>
      </c>
      <c r="H8107" s="31">
        <f t="shared" ref="H8107" si="7383">SUM(H8108+H8118+H8151+H8156)</f>
        <v>0</v>
      </c>
      <c r="I8107" s="34" t="s">
        <v>41</v>
      </c>
    </row>
    <row r="8108" spans="1:9">
      <c r="A8108" s="208">
        <v>31</v>
      </c>
      <c r="B8108" s="209" t="s">
        <v>44</v>
      </c>
      <c r="C8108" s="182">
        <f>SUM(C8109+C8113+C8115)</f>
        <v>13632773</v>
      </c>
      <c r="D8108" s="32">
        <v>13632773</v>
      </c>
      <c r="F8108" s="32">
        <f>SUM(F8109+F8113+F8115)</f>
        <v>0</v>
      </c>
      <c r="G8108" s="32">
        <f>SUM(G8109+G8113+G8115)</f>
        <v>0</v>
      </c>
      <c r="H8108" s="32">
        <f>SUM(H8109+H8113+H8115)</f>
        <v>0</v>
      </c>
      <c r="I8108" s="34">
        <v>2</v>
      </c>
    </row>
    <row r="8109" spans="1:9">
      <c r="A8109" s="210">
        <v>311</v>
      </c>
      <c r="B8109" s="211" t="s">
        <v>45</v>
      </c>
      <c r="C8109" s="30">
        <f t="shared" ref="C8109" si="7384">SUM(C8110:C8112)</f>
        <v>11937193</v>
      </c>
      <c r="D8109" s="30">
        <v>11937193</v>
      </c>
      <c r="F8109" s="30">
        <f t="shared" ref="F8109:G8109" si="7385">SUM(F8110:F8112)</f>
        <v>0</v>
      </c>
      <c r="G8109" s="30">
        <f t="shared" si="7385"/>
        <v>0</v>
      </c>
      <c r="H8109" s="30">
        <f t="shared" ref="H8109" si="7386">SUM(H8110:H8112)</f>
        <v>0</v>
      </c>
      <c r="I8109" s="34">
        <v>3</v>
      </c>
    </row>
    <row r="8110" spans="1:9">
      <c r="A8110" s="212">
        <v>3111</v>
      </c>
      <c r="B8110" s="216" t="s">
        <v>46</v>
      </c>
      <c r="C8110" s="465">
        <v>10908193</v>
      </c>
      <c r="D8110" s="175">
        <v>10908193</v>
      </c>
      <c r="F8110" s="551"/>
      <c r="G8110" s="551"/>
      <c r="H8110" s="551"/>
      <c r="I8110" s="34">
        <v>4</v>
      </c>
    </row>
    <row r="8111" spans="1:9">
      <c r="A8111" s="212">
        <v>3113</v>
      </c>
      <c r="B8111" s="216" t="s">
        <v>66</v>
      </c>
      <c r="C8111" s="465">
        <v>1020000</v>
      </c>
      <c r="D8111" s="175">
        <v>1020000</v>
      </c>
      <c r="F8111" s="551"/>
      <c r="G8111" s="551"/>
      <c r="H8111" s="551"/>
      <c r="I8111" s="34">
        <v>4</v>
      </c>
    </row>
    <row r="8112" spans="1:9">
      <c r="A8112" s="212">
        <v>3114</v>
      </c>
      <c r="B8112" s="216" t="s">
        <v>47</v>
      </c>
      <c r="C8112" s="465">
        <v>9000</v>
      </c>
      <c r="D8112" s="175">
        <v>9000</v>
      </c>
      <c r="F8112" s="551"/>
      <c r="G8112" s="551"/>
      <c r="H8112" s="551"/>
      <c r="I8112" s="34">
        <v>4</v>
      </c>
    </row>
    <row r="8113" spans="1:9">
      <c r="A8113" s="210">
        <v>312</v>
      </c>
      <c r="B8113" s="211" t="s">
        <v>67</v>
      </c>
      <c r="C8113" s="30">
        <f t="shared" ref="C8113" si="7387">SUM(C8114)</f>
        <v>300000</v>
      </c>
      <c r="D8113" s="30">
        <v>300000</v>
      </c>
      <c r="F8113" s="30">
        <f t="shared" ref="F8113:H8113" si="7388">SUM(F8114)</f>
        <v>0</v>
      </c>
      <c r="G8113" s="30">
        <f t="shared" si="7388"/>
        <v>0</v>
      </c>
      <c r="H8113" s="30">
        <f t="shared" si="7388"/>
        <v>0</v>
      </c>
      <c r="I8113" s="34">
        <v>3</v>
      </c>
    </row>
    <row r="8114" spans="1:9">
      <c r="A8114" s="212">
        <v>3121</v>
      </c>
      <c r="B8114" s="216" t="s">
        <v>67</v>
      </c>
      <c r="C8114" s="465">
        <v>300000</v>
      </c>
      <c r="D8114" s="175">
        <v>300000</v>
      </c>
      <c r="F8114" s="551"/>
      <c r="G8114" s="551"/>
      <c r="H8114" s="551"/>
      <c r="I8114" s="34">
        <v>4</v>
      </c>
    </row>
    <row r="8115" spans="1:9">
      <c r="A8115" s="210">
        <v>313</v>
      </c>
      <c r="B8115" s="211" t="s">
        <v>48</v>
      </c>
      <c r="C8115" s="30">
        <f t="shared" ref="C8115" si="7389">SUM(C8116:C8117)</f>
        <v>1395580</v>
      </c>
      <c r="D8115" s="30">
        <v>1395580</v>
      </c>
      <c r="F8115" s="30">
        <f t="shared" ref="F8115:G8115" si="7390">SUM(F8116:F8117)</f>
        <v>0</v>
      </c>
      <c r="G8115" s="30">
        <f t="shared" si="7390"/>
        <v>0</v>
      </c>
      <c r="H8115" s="30">
        <f t="shared" ref="H8115" si="7391">SUM(H8116:H8117)</f>
        <v>0</v>
      </c>
      <c r="I8115" s="34">
        <v>3</v>
      </c>
    </row>
    <row r="8116" spans="1:9">
      <c r="A8116" s="212">
        <v>3132</v>
      </c>
      <c r="B8116" s="216" t="s">
        <v>49</v>
      </c>
      <c r="C8116" s="465">
        <v>1395580</v>
      </c>
      <c r="D8116" s="175">
        <v>1395580</v>
      </c>
      <c r="F8116" s="551"/>
      <c r="G8116" s="551"/>
      <c r="H8116" s="551"/>
      <c r="I8116" s="34">
        <v>4</v>
      </c>
    </row>
    <row r="8117" spans="1:9" ht="28.5">
      <c r="A8117" s="212">
        <v>3133</v>
      </c>
      <c r="B8117" s="216" t="s">
        <v>119</v>
      </c>
      <c r="C8117" s="29"/>
      <c r="D8117" s="175">
        <v>0</v>
      </c>
      <c r="F8117" s="175"/>
      <c r="G8117" s="175"/>
      <c r="H8117" s="175"/>
      <c r="I8117" s="34">
        <v>4</v>
      </c>
    </row>
    <row r="8118" spans="1:9">
      <c r="A8118" s="208">
        <v>32</v>
      </c>
      <c r="B8118" s="209" t="s">
        <v>16</v>
      </c>
      <c r="C8118" s="182">
        <f t="shared" ref="C8118" si="7392">SUM(C8119+C8124+C8131+C8141+C8143)</f>
        <v>4635000</v>
      </c>
      <c r="D8118" s="32">
        <v>4635000</v>
      </c>
      <c r="F8118" s="32">
        <f t="shared" ref="F8118:G8118" si="7393">SUM(F8119+F8124+F8131+F8141+F8143)</f>
        <v>0</v>
      </c>
      <c r="G8118" s="32">
        <f t="shared" si="7393"/>
        <v>0</v>
      </c>
      <c r="H8118" s="32">
        <f t="shared" ref="H8118" si="7394">SUM(H8119+H8124+H8131+H8141+H8143)</f>
        <v>0</v>
      </c>
      <c r="I8118" s="34">
        <v>2</v>
      </c>
    </row>
    <row r="8119" spans="1:9">
      <c r="A8119" s="210">
        <v>321</v>
      </c>
      <c r="B8119" s="211" t="s">
        <v>27</v>
      </c>
      <c r="C8119" s="30">
        <f t="shared" ref="C8119" si="7395">SUM(C8120:C8123)</f>
        <v>290000</v>
      </c>
      <c r="D8119" s="30">
        <v>290000</v>
      </c>
      <c r="F8119" s="30">
        <f t="shared" ref="F8119:G8119" si="7396">SUM(F8120:F8123)</f>
        <v>0</v>
      </c>
      <c r="G8119" s="30">
        <f t="shared" si="7396"/>
        <v>0</v>
      </c>
      <c r="H8119" s="30">
        <f t="shared" ref="H8119" si="7397">SUM(H8120:H8123)</f>
        <v>0</v>
      </c>
      <c r="I8119" s="34">
        <v>3</v>
      </c>
    </row>
    <row r="8120" spans="1:9">
      <c r="A8120" s="212">
        <v>3211</v>
      </c>
      <c r="B8120" s="216" t="s">
        <v>28</v>
      </c>
      <c r="C8120" s="465">
        <v>10000</v>
      </c>
      <c r="D8120" s="175">
        <v>10000</v>
      </c>
      <c r="F8120" s="551"/>
      <c r="G8120" s="551"/>
      <c r="H8120" s="551"/>
      <c r="I8120" s="34">
        <v>4</v>
      </c>
    </row>
    <row r="8121" spans="1:9" ht="28.5">
      <c r="A8121" s="212">
        <v>3212</v>
      </c>
      <c r="B8121" s="216" t="s">
        <v>50</v>
      </c>
      <c r="C8121" s="465">
        <v>250000</v>
      </c>
      <c r="D8121" s="175">
        <v>250000</v>
      </c>
      <c r="F8121" s="551"/>
      <c r="G8121" s="551"/>
      <c r="H8121" s="551"/>
      <c r="I8121" s="34">
        <v>4</v>
      </c>
    </row>
    <row r="8122" spans="1:9">
      <c r="A8122" s="212">
        <v>3213</v>
      </c>
      <c r="B8122" s="216" t="s">
        <v>54</v>
      </c>
      <c r="C8122" s="465">
        <v>29000</v>
      </c>
      <c r="D8122" s="175">
        <v>29000</v>
      </c>
      <c r="F8122" s="551"/>
      <c r="G8122" s="551"/>
      <c r="H8122" s="551"/>
      <c r="I8122" s="34">
        <v>4</v>
      </c>
    </row>
    <row r="8123" spans="1:9">
      <c r="A8123" s="212">
        <v>3214</v>
      </c>
      <c r="B8123" s="216" t="s">
        <v>108</v>
      </c>
      <c r="C8123" s="465">
        <v>1000</v>
      </c>
      <c r="D8123" s="175">
        <v>1000</v>
      </c>
      <c r="F8123" s="551"/>
      <c r="G8123" s="551"/>
      <c r="H8123" s="551"/>
      <c r="I8123" s="34">
        <v>4</v>
      </c>
    </row>
    <row r="8124" spans="1:9">
      <c r="A8124" s="210">
        <v>322</v>
      </c>
      <c r="B8124" s="211" t="s">
        <v>42</v>
      </c>
      <c r="C8124" s="30">
        <f>SUM(C8125:C8130)</f>
        <v>3250000</v>
      </c>
      <c r="D8124" s="30">
        <v>3250000</v>
      </c>
      <c r="F8124" s="30">
        <f>SUM(F8125:F8130)</f>
        <v>0</v>
      </c>
      <c r="G8124" s="30">
        <f>SUM(G8125:G8130)</f>
        <v>0</v>
      </c>
      <c r="H8124" s="30">
        <f>SUM(H8125:H8130)</f>
        <v>0</v>
      </c>
      <c r="I8124" s="34">
        <v>3</v>
      </c>
    </row>
    <row r="8125" spans="1:9">
      <c r="A8125" s="212">
        <v>3221</v>
      </c>
      <c r="B8125" s="216" t="s">
        <v>43</v>
      </c>
      <c r="C8125" s="465">
        <v>80000</v>
      </c>
      <c r="D8125" s="175">
        <v>80000</v>
      </c>
      <c r="F8125" s="551"/>
      <c r="G8125" s="551"/>
      <c r="H8125" s="551"/>
      <c r="I8125" s="34">
        <v>4</v>
      </c>
    </row>
    <row r="8126" spans="1:9">
      <c r="A8126" s="212">
        <v>3222</v>
      </c>
      <c r="B8126" s="216" t="s">
        <v>91</v>
      </c>
      <c r="C8126" s="465">
        <v>2800000</v>
      </c>
      <c r="D8126" s="175">
        <v>2800000</v>
      </c>
      <c r="F8126" s="551"/>
      <c r="G8126" s="551"/>
      <c r="H8126" s="551"/>
      <c r="I8126" s="34">
        <v>4</v>
      </c>
    </row>
    <row r="8127" spans="1:9">
      <c r="A8127" s="212">
        <v>3223</v>
      </c>
      <c r="B8127" s="216" t="s">
        <v>109</v>
      </c>
      <c r="C8127" s="465">
        <v>300000</v>
      </c>
      <c r="D8127" s="175">
        <v>300000</v>
      </c>
      <c r="F8127" s="551"/>
      <c r="G8127" s="551"/>
      <c r="H8127" s="551"/>
      <c r="I8127" s="34">
        <v>4</v>
      </c>
    </row>
    <row r="8128" spans="1:9">
      <c r="A8128" s="212">
        <v>3224</v>
      </c>
      <c r="B8128" s="216" t="s">
        <v>345</v>
      </c>
      <c r="C8128" s="152">
        <v>30000</v>
      </c>
      <c r="D8128" s="175">
        <v>30000</v>
      </c>
      <c r="F8128" s="684"/>
      <c r="G8128" s="684"/>
      <c r="H8128" s="684"/>
      <c r="I8128" s="34">
        <v>4</v>
      </c>
    </row>
    <row r="8129" spans="1:9">
      <c r="A8129" s="212">
        <v>3225</v>
      </c>
      <c r="B8129" s="216" t="s">
        <v>92</v>
      </c>
      <c r="C8129" s="465">
        <v>30000</v>
      </c>
      <c r="D8129" s="175">
        <v>30000</v>
      </c>
      <c r="F8129" s="551"/>
      <c r="G8129" s="551"/>
      <c r="H8129" s="551"/>
      <c r="I8129" s="34">
        <v>4</v>
      </c>
    </row>
    <row r="8130" spans="1:9">
      <c r="A8130" s="212">
        <v>3227</v>
      </c>
      <c r="B8130" s="216" t="s">
        <v>346</v>
      </c>
      <c r="C8130" s="152">
        <v>10000</v>
      </c>
      <c r="D8130" s="175">
        <v>10000</v>
      </c>
      <c r="F8130" s="684"/>
      <c r="G8130" s="684"/>
      <c r="H8130" s="684"/>
      <c r="I8130" s="34">
        <v>4</v>
      </c>
    </row>
    <row r="8131" spans="1:9">
      <c r="A8131" s="210">
        <v>323</v>
      </c>
      <c r="B8131" s="211" t="s">
        <v>17</v>
      </c>
      <c r="C8131" s="30">
        <f t="shared" ref="C8131" si="7398">SUM(C8132:C8140)</f>
        <v>1030000</v>
      </c>
      <c r="D8131" s="30">
        <v>1030000</v>
      </c>
      <c r="F8131" s="30">
        <f t="shared" ref="F8131:G8131" si="7399">SUM(F8132:F8140)</f>
        <v>0</v>
      </c>
      <c r="G8131" s="30">
        <f t="shared" si="7399"/>
        <v>0</v>
      </c>
      <c r="H8131" s="30">
        <f t="shared" ref="H8131" si="7400">SUM(H8132:H8140)</f>
        <v>0</v>
      </c>
      <c r="I8131" s="34">
        <v>3</v>
      </c>
    </row>
    <row r="8132" spans="1:9">
      <c r="A8132" s="212">
        <v>3231</v>
      </c>
      <c r="B8132" s="216" t="s">
        <v>18</v>
      </c>
      <c r="C8132" s="465">
        <v>15000</v>
      </c>
      <c r="D8132" s="175">
        <v>15000</v>
      </c>
      <c r="F8132" s="551"/>
      <c r="G8132" s="551"/>
      <c r="H8132" s="551"/>
      <c r="I8132" s="34">
        <v>4</v>
      </c>
    </row>
    <row r="8133" spans="1:9">
      <c r="A8133" s="212">
        <v>3232</v>
      </c>
      <c r="B8133" s="216" t="s">
        <v>105</v>
      </c>
      <c r="C8133" s="465">
        <v>350000</v>
      </c>
      <c r="D8133" s="175">
        <v>350000</v>
      </c>
      <c r="F8133" s="551"/>
      <c r="G8133" s="551"/>
      <c r="H8133" s="551"/>
      <c r="I8133" s="34">
        <v>4</v>
      </c>
    </row>
    <row r="8134" spans="1:9">
      <c r="A8134" s="212">
        <v>3233</v>
      </c>
      <c r="B8134" s="216" t="s">
        <v>19</v>
      </c>
      <c r="C8134" s="465">
        <v>10000</v>
      </c>
      <c r="D8134" s="175">
        <v>10000</v>
      </c>
      <c r="F8134" s="551"/>
      <c r="G8134" s="551"/>
      <c r="H8134" s="551"/>
      <c r="I8134" s="34">
        <v>4</v>
      </c>
    </row>
    <row r="8135" spans="1:9">
      <c r="A8135" s="212">
        <v>3234</v>
      </c>
      <c r="B8135" s="216" t="s">
        <v>111</v>
      </c>
      <c r="C8135" s="465">
        <v>130000</v>
      </c>
      <c r="D8135" s="175">
        <v>130000</v>
      </c>
      <c r="F8135" s="551"/>
      <c r="G8135" s="551"/>
      <c r="H8135" s="551"/>
      <c r="I8135" s="34">
        <v>4</v>
      </c>
    </row>
    <row r="8136" spans="1:9">
      <c r="A8136" s="212">
        <v>3235</v>
      </c>
      <c r="B8136" s="216" t="s">
        <v>68</v>
      </c>
      <c r="C8136" s="465">
        <v>20000</v>
      </c>
      <c r="D8136" s="175">
        <v>20000</v>
      </c>
      <c r="F8136" s="551"/>
      <c r="G8136" s="551"/>
      <c r="H8136" s="551"/>
      <c r="I8136" s="34">
        <v>4</v>
      </c>
    </row>
    <row r="8137" spans="1:9">
      <c r="A8137" s="212">
        <v>3236</v>
      </c>
      <c r="B8137" s="216" t="s">
        <v>56</v>
      </c>
      <c r="C8137" s="465">
        <v>30000</v>
      </c>
      <c r="D8137" s="175">
        <v>30000</v>
      </c>
      <c r="F8137" s="551"/>
      <c r="G8137" s="551"/>
      <c r="H8137" s="551"/>
      <c r="I8137" s="34">
        <v>4</v>
      </c>
    </row>
    <row r="8138" spans="1:9">
      <c r="A8138" s="212">
        <v>3237</v>
      </c>
      <c r="B8138" s="216" t="s">
        <v>20</v>
      </c>
      <c r="C8138" s="465">
        <v>350000</v>
      </c>
      <c r="D8138" s="175">
        <v>350000</v>
      </c>
      <c r="F8138" s="551"/>
      <c r="G8138" s="551"/>
      <c r="H8138" s="551"/>
      <c r="I8138" s="34">
        <v>4</v>
      </c>
    </row>
    <row r="8139" spans="1:9">
      <c r="A8139" s="212">
        <v>3238</v>
      </c>
      <c r="B8139" s="216" t="s">
        <v>51</v>
      </c>
      <c r="C8139" s="465">
        <v>80000</v>
      </c>
      <c r="D8139" s="175">
        <v>80000</v>
      </c>
      <c r="F8139" s="551"/>
      <c r="G8139" s="551"/>
      <c r="H8139" s="551"/>
      <c r="I8139" s="34">
        <v>4</v>
      </c>
    </row>
    <row r="8140" spans="1:9">
      <c r="A8140" s="212">
        <v>3239</v>
      </c>
      <c r="B8140" s="216" t="s">
        <v>21</v>
      </c>
      <c r="C8140" s="465">
        <v>45000</v>
      </c>
      <c r="D8140" s="175">
        <v>45000</v>
      </c>
      <c r="F8140" s="551"/>
      <c r="G8140" s="551"/>
      <c r="H8140" s="551"/>
      <c r="I8140" s="34">
        <v>4</v>
      </c>
    </row>
    <row r="8141" spans="1:9" ht="28.5">
      <c r="A8141" s="210">
        <v>324</v>
      </c>
      <c r="B8141" s="211" t="s">
        <v>22</v>
      </c>
      <c r="C8141" s="30">
        <f t="shared" ref="C8141" si="7401">SUM(C8142)</f>
        <v>0</v>
      </c>
      <c r="D8141" s="30">
        <v>0</v>
      </c>
      <c r="F8141" s="30">
        <f t="shared" ref="F8141:H8141" si="7402">SUM(F8142)</f>
        <v>0</v>
      </c>
      <c r="G8141" s="30">
        <f t="shared" si="7402"/>
        <v>0</v>
      </c>
      <c r="H8141" s="30">
        <f t="shared" si="7402"/>
        <v>0</v>
      </c>
      <c r="I8141" s="34">
        <v>3</v>
      </c>
    </row>
    <row r="8142" spans="1:9" ht="28.5">
      <c r="A8142" s="212">
        <v>3241</v>
      </c>
      <c r="B8142" s="216" t="s">
        <v>22</v>
      </c>
      <c r="C8142" s="29"/>
      <c r="D8142" s="175">
        <v>0</v>
      </c>
      <c r="F8142" s="175"/>
      <c r="G8142" s="175"/>
      <c r="H8142" s="175"/>
      <c r="I8142" s="34">
        <v>4</v>
      </c>
    </row>
    <row r="8143" spans="1:9">
      <c r="A8143" s="210">
        <v>329</v>
      </c>
      <c r="B8143" s="211" t="s">
        <v>23</v>
      </c>
      <c r="C8143" s="30">
        <f t="shared" ref="C8143" si="7403">SUM(C8144:C8150)</f>
        <v>65000</v>
      </c>
      <c r="D8143" s="30">
        <v>65000</v>
      </c>
      <c r="F8143" s="30">
        <f t="shared" ref="F8143:G8143" si="7404">SUM(F8144:F8150)</f>
        <v>0</v>
      </c>
      <c r="G8143" s="30">
        <f t="shared" si="7404"/>
        <v>0</v>
      </c>
      <c r="H8143" s="30">
        <f t="shared" ref="H8143" si="7405">SUM(H8144:H8150)</f>
        <v>0</v>
      </c>
      <c r="I8143" s="34">
        <v>3</v>
      </c>
    </row>
    <row r="8144" spans="1:9" ht="28.5">
      <c r="A8144" s="212">
        <v>3291</v>
      </c>
      <c r="B8144" s="216" t="s">
        <v>24</v>
      </c>
      <c r="C8144" s="465">
        <v>11000</v>
      </c>
      <c r="D8144" s="175">
        <v>11000</v>
      </c>
      <c r="F8144" s="551"/>
      <c r="G8144" s="551"/>
      <c r="H8144" s="551"/>
      <c r="I8144" s="34">
        <v>4</v>
      </c>
    </row>
    <row r="8145" spans="1:9">
      <c r="A8145" s="212">
        <v>3292</v>
      </c>
      <c r="B8145" s="216" t="s">
        <v>112</v>
      </c>
      <c r="C8145" s="465">
        <v>25000</v>
      </c>
      <c r="D8145" s="175">
        <v>25000</v>
      </c>
      <c r="F8145" s="551"/>
      <c r="G8145" s="551"/>
      <c r="H8145" s="551"/>
      <c r="I8145" s="34">
        <v>4</v>
      </c>
    </row>
    <row r="8146" spans="1:9">
      <c r="A8146" s="212">
        <v>3293</v>
      </c>
      <c r="B8146" s="216" t="s">
        <v>29</v>
      </c>
      <c r="C8146" s="465">
        <v>3000</v>
      </c>
      <c r="D8146" s="175">
        <v>3000</v>
      </c>
      <c r="F8146" s="551"/>
      <c r="G8146" s="551"/>
      <c r="H8146" s="551"/>
      <c r="I8146" s="34">
        <v>4</v>
      </c>
    </row>
    <row r="8147" spans="1:9">
      <c r="A8147" s="212">
        <v>3294</v>
      </c>
      <c r="B8147" s="216" t="s">
        <v>55</v>
      </c>
      <c r="C8147" s="465">
        <v>2000</v>
      </c>
      <c r="D8147" s="175">
        <v>2000</v>
      </c>
      <c r="F8147" s="551"/>
      <c r="G8147" s="551"/>
      <c r="H8147" s="551"/>
      <c r="I8147" s="34">
        <v>4</v>
      </c>
    </row>
    <row r="8148" spans="1:9">
      <c r="A8148" s="212">
        <v>3295</v>
      </c>
      <c r="B8148" s="216" t="s">
        <v>113</v>
      </c>
      <c r="C8148" s="465">
        <v>3000</v>
      </c>
      <c r="D8148" s="175">
        <v>3000</v>
      </c>
      <c r="F8148" s="551"/>
      <c r="G8148" s="551"/>
      <c r="H8148" s="551"/>
      <c r="I8148" s="34">
        <v>4</v>
      </c>
    </row>
    <row r="8149" spans="1:9">
      <c r="A8149" s="212">
        <v>3296</v>
      </c>
      <c r="B8149" s="216" t="s">
        <v>120</v>
      </c>
      <c r="C8149" s="465">
        <v>20000</v>
      </c>
      <c r="D8149" s="175">
        <v>20000</v>
      </c>
      <c r="F8149" s="551"/>
      <c r="G8149" s="551"/>
      <c r="H8149" s="551"/>
      <c r="I8149" s="34">
        <v>4</v>
      </c>
    </row>
    <row r="8150" spans="1:9">
      <c r="A8150" s="212">
        <v>3299</v>
      </c>
      <c r="B8150" s="216" t="s">
        <v>23</v>
      </c>
      <c r="C8150" s="465">
        <v>1000</v>
      </c>
      <c r="D8150" s="175">
        <v>1000</v>
      </c>
      <c r="F8150" s="551"/>
      <c r="G8150" s="551"/>
      <c r="H8150" s="551"/>
      <c r="I8150" s="34">
        <v>4</v>
      </c>
    </row>
    <row r="8151" spans="1:9">
      <c r="A8151" s="208">
        <v>34</v>
      </c>
      <c r="B8151" s="209" t="s">
        <v>114</v>
      </c>
      <c r="C8151" s="182">
        <f t="shared" ref="C8151" si="7406">SUM(C8152)</f>
        <v>35000</v>
      </c>
      <c r="D8151" s="32">
        <v>35000</v>
      </c>
      <c r="F8151" s="32">
        <f t="shared" ref="F8151:H8151" si="7407">SUM(F8152)</f>
        <v>0</v>
      </c>
      <c r="G8151" s="32">
        <f t="shared" si="7407"/>
        <v>0</v>
      </c>
      <c r="H8151" s="32">
        <f t="shared" si="7407"/>
        <v>0</v>
      </c>
      <c r="I8151" s="34">
        <v>2</v>
      </c>
    </row>
    <row r="8152" spans="1:9">
      <c r="A8152" s="210">
        <v>343</v>
      </c>
      <c r="B8152" s="211" t="s">
        <v>115</v>
      </c>
      <c r="C8152" s="30">
        <f t="shared" ref="C8152" si="7408">SUM(C8153:C8155)</f>
        <v>35000</v>
      </c>
      <c r="D8152" s="30">
        <v>35000</v>
      </c>
      <c r="F8152" s="30">
        <f t="shared" ref="F8152:G8152" si="7409">SUM(F8153:F8155)</f>
        <v>0</v>
      </c>
      <c r="G8152" s="30">
        <f t="shared" si="7409"/>
        <v>0</v>
      </c>
      <c r="H8152" s="30">
        <f t="shared" ref="H8152" si="7410">SUM(H8153:H8155)</f>
        <v>0</v>
      </c>
      <c r="I8152" s="34">
        <v>3</v>
      </c>
    </row>
    <row r="8153" spans="1:9">
      <c r="A8153" s="212">
        <v>3431</v>
      </c>
      <c r="B8153" s="216" t="s">
        <v>116</v>
      </c>
      <c r="C8153" s="465">
        <v>3000</v>
      </c>
      <c r="D8153" s="175">
        <v>3000</v>
      </c>
      <c r="F8153" s="551"/>
      <c r="G8153" s="551"/>
      <c r="H8153" s="551"/>
      <c r="I8153" s="34">
        <v>4</v>
      </c>
    </row>
    <row r="8154" spans="1:9" ht="28.5">
      <c r="A8154" s="212">
        <v>3432</v>
      </c>
      <c r="B8154" s="216" t="s">
        <v>135</v>
      </c>
      <c r="C8154" s="465">
        <v>500</v>
      </c>
      <c r="D8154" s="175">
        <v>500</v>
      </c>
      <c r="F8154" s="551"/>
      <c r="G8154" s="551"/>
      <c r="H8154" s="551"/>
      <c r="I8154" s="34">
        <v>4</v>
      </c>
    </row>
    <row r="8155" spans="1:9">
      <c r="A8155" s="212">
        <v>3433</v>
      </c>
      <c r="B8155" s="216" t="s">
        <v>117</v>
      </c>
      <c r="C8155" s="465">
        <v>31500</v>
      </c>
      <c r="D8155" s="175">
        <v>31500</v>
      </c>
      <c r="F8155" s="551"/>
      <c r="G8155" s="551"/>
      <c r="H8155" s="551"/>
      <c r="I8155" s="34">
        <v>4</v>
      </c>
    </row>
    <row r="8156" spans="1:9">
      <c r="A8156" s="208">
        <v>38</v>
      </c>
      <c r="B8156" s="209" t="s">
        <v>11</v>
      </c>
      <c r="C8156" s="182">
        <f t="shared" ref="C8156:C8157" si="7411">SUM(C8157)</f>
        <v>1000</v>
      </c>
      <c r="D8156" s="32">
        <v>1000</v>
      </c>
      <c r="F8156" s="32">
        <f t="shared" ref="F8156:H8157" si="7412">SUM(F8157)</f>
        <v>0</v>
      </c>
      <c r="G8156" s="32">
        <f t="shared" si="7412"/>
        <v>0</v>
      </c>
      <c r="H8156" s="32">
        <f t="shared" si="7412"/>
        <v>0</v>
      </c>
      <c r="I8156" s="34">
        <v>2</v>
      </c>
    </row>
    <row r="8157" spans="1:9">
      <c r="A8157" s="210">
        <v>383</v>
      </c>
      <c r="B8157" s="211" t="s">
        <v>121</v>
      </c>
      <c r="C8157" s="30">
        <f t="shared" si="7411"/>
        <v>1000</v>
      </c>
      <c r="D8157" s="30">
        <v>1000</v>
      </c>
      <c r="F8157" s="30">
        <f t="shared" si="7412"/>
        <v>0</v>
      </c>
      <c r="G8157" s="30">
        <f t="shared" si="7412"/>
        <v>0</v>
      </c>
      <c r="H8157" s="30">
        <f t="shared" si="7412"/>
        <v>0</v>
      </c>
      <c r="I8157" s="34">
        <v>3</v>
      </c>
    </row>
    <row r="8158" spans="1:9">
      <c r="A8158" s="212">
        <v>3834</v>
      </c>
      <c r="B8158" s="216" t="s">
        <v>123</v>
      </c>
      <c r="C8158" s="465">
        <v>1000</v>
      </c>
      <c r="D8158" s="175">
        <v>1000</v>
      </c>
      <c r="F8158" s="551"/>
      <c r="G8158" s="551"/>
      <c r="H8158" s="551"/>
      <c r="I8158" s="34">
        <v>4</v>
      </c>
    </row>
    <row r="8159" spans="1:9">
      <c r="A8159" s="206">
        <v>52</v>
      </c>
      <c r="B8159" s="207" t="s">
        <v>52</v>
      </c>
      <c r="C8159" s="31">
        <f t="shared" ref="C8159" si="7413">SUM(C8160+C8167)</f>
        <v>0</v>
      </c>
      <c r="D8159" s="31">
        <v>135000</v>
      </c>
      <c r="F8159" s="31">
        <f t="shared" ref="F8159:G8159" si="7414">SUM(F8160+F8167)</f>
        <v>0</v>
      </c>
      <c r="G8159" s="31">
        <f t="shared" si="7414"/>
        <v>0</v>
      </c>
      <c r="H8159" s="31">
        <f t="shared" ref="H8159" si="7415">SUM(H8160+H8167)</f>
        <v>0</v>
      </c>
      <c r="I8159" s="34" t="s">
        <v>53</v>
      </c>
    </row>
    <row r="8160" spans="1:9">
      <c r="A8160" s="208">
        <v>31</v>
      </c>
      <c r="B8160" s="209" t="s">
        <v>44</v>
      </c>
      <c r="C8160" s="182">
        <f t="shared" ref="C8160" si="7416">SUM(C8161+C8163+C8165)</f>
        <v>0</v>
      </c>
      <c r="D8160" s="32">
        <v>126000</v>
      </c>
      <c r="F8160" s="32">
        <f t="shared" ref="F8160:G8160" si="7417">SUM(F8161+F8163+F8165)</f>
        <v>0</v>
      </c>
      <c r="G8160" s="32">
        <f t="shared" si="7417"/>
        <v>0</v>
      </c>
      <c r="H8160" s="32">
        <f t="shared" ref="H8160" si="7418">SUM(H8161+H8163+H8165)</f>
        <v>0</v>
      </c>
      <c r="I8160" s="34">
        <v>2</v>
      </c>
    </row>
    <row r="8161" spans="1:9">
      <c r="A8161" s="210">
        <v>311</v>
      </c>
      <c r="B8161" s="211" t="s">
        <v>45</v>
      </c>
      <c r="C8161" s="30">
        <f t="shared" ref="C8161" si="7419">SUM(C8162)</f>
        <v>0</v>
      </c>
      <c r="D8161" s="30">
        <v>119000</v>
      </c>
      <c r="F8161" s="30">
        <f t="shared" ref="F8161:H8161" si="7420">SUM(F8162)</f>
        <v>0</v>
      </c>
      <c r="G8161" s="30">
        <f t="shared" si="7420"/>
        <v>0</v>
      </c>
      <c r="H8161" s="30">
        <f t="shared" si="7420"/>
        <v>0</v>
      </c>
      <c r="I8161" s="34">
        <v>3</v>
      </c>
    </row>
    <row r="8162" spans="1:9">
      <c r="A8162" s="212">
        <v>3111</v>
      </c>
      <c r="B8162" s="216" t="s">
        <v>46</v>
      </c>
      <c r="C8162" s="29"/>
      <c r="D8162" s="175">
        <v>119000</v>
      </c>
      <c r="F8162" s="175"/>
      <c r="G8162" s="175"/>
      <c r="H8162" s="175"/>
      <c r="I8162" s="34">
        <v>4</v>
      </c>
    </row>
    <row r="8163" spans="1:9">
      <c r="A8163" s="210">
        <v>312</v>
      </c>
      <c r="B8163" s="211" t="s">
        <v>67</v>
      </c>
      <c r="C8163" s="30">
        <f t="shared" ref="C8163" si="7421">SUM(C8164)</f>
        <v>0</v>
      </c>
      <c r="D8163" s="30">
        <v>0</v>
      </c>
      <c r="F8163" s="30">
        <f t="shared" ref="F8163:H8163" si="7422">SUM(F8164)</f>
        <v>0</v>
      </c>
      <c r="G8163" s="30">
        <f t="shared" si="7422"/>
        <v>0</v>
      </c>
      <c r="H8163" s="30">
        <f t="shared" si="7422"/>
        <v>0</v>
      </c>
      <c r="I8163" s="34">
        <v>3</v>
      </c>
    </row>
    <row r="8164" spans="1:9">
      <c r="A8164" s="212">
        <v>3121</v>
      </c>
      <c r="B8164" s="216" t="s">
        <v>67</v>
      </c>
      <c r="C8164" s="29"/>
      <c r="D8164" s="175">
        <v>0</v>
      </c>
      <c r="F8164" s="175"/>
      <c r="G8164" s="175"/>
      <c r="H8164" s="175"/>
      <c r="I8164" s="34">
        <v>4</v>
      </c>
    </row>
    <row r="8165" spans="1:9">
      <c r="A8165" s="210">
        <v>313</v>
      </c>
      <c r="B8165" s="211" t="s">
        <v>48</v>
      </c>
      <c r="C8165" s="30">
        <f t="shared" ref="C8165" si="7423">SUM(C8166)</f>
        <v>0</v>
      </c>
      <c r="D8165" s="30">
        <v>7000</v>
      </c>
      <c r="F8165" s="30">
        <f t="shared" ref="F8165:H8165" si="7424">SUM(F8166)</f>
        <v>0</v>
      </c>
      <c r="G8165" s="30">
        <f t="shared" si="7424"/>
        <v>0</v>
      </c>
      <c r="H8165" s="30">
        <f t="shared" si="7424"/>
        <v>0</v>
      </c>
      <c r="I8165" s="34">
        <v>3</v>
      </c>
    </row>
    <row r="8166" spans="1:9">
      <c r="A8166" s="212">
        <v>3132</v>
      </c>
      <c r="B8166" s="216" t="s">
        <v>49</v>
      </c>
      <c r="C8166" s="29"/>
      <c r="D8166" s="175">
        <v>7000</v>
      </c>
      <c r="F8166" s="175"/>
      <c r="G8166" s="175"/>
      <c r="H8166" s="175"/>
      <c r="I8166" s="34">
        <v>4</v>
      </c>
    </row>
    <row r="8167" spans="1:9">
      <c r="A8167" s="208">
        <v>32</v>
      </c>
      <c r="B8167" s="209" t="s">
        <v>16</v>
      </c>
      <c r="C8167" s="182">
        <f t="shared" ref="C8167" si="7425">SUM(C8168+C8170+C8172)</f>
        <v>0</v>
      </c>
      <c r="D8167" s="32">
        <v>9000</v>
      </c>
      <c r="F8167" s="32">
        <f t="shared" ref="F8167:G8167" si="7426">SUM(F8168+F8170+F8172)</f>
        <v>0</v>
      </c>
      <c r="G8167" s="32">
        <f t="shared" si="7426"/>
        <v>0</v>
      </c>
      <c r="H8167" s="32">
        <f t="shared" ref="H8167" si="7427">SUM(H8168+H8170+H8172)</f>
        <v>0</v>
      </c>
      <c r="I8167" s="34">
        <v>2</v>
      </c>
    </row>
    <row r="8168" spans="1:9">
      <c r="A8168" s="210">
        <v>321</v>
      </c>
      <c r="B8168" s="211" t="s">
        <v>27</v>
      </c>
      <c r="C8168" s="30">
        <f t="shared" ref="C8168" si="7428">SUM(C8169)</f>
        <v>0</v>
      </c>
      <c r="D8168" s="30">
        <v>9000</v>
      </c>
      <c r="F8168" s="30">
        <f t="shared" ref="F8168:H8168" si="7429">SUM(F8169)</f>
        <v>0</v>
      </c>
      <c r="G8168" s="30">
        <f t="shared" si="7429"/>
        <v>0</v>
      </c>
      <c r="H8168" s="30">
        <f t="shared" si="7429"/>
        <v>0</v>
      </c>
      <c r="I8168" s="34">
        <v>3</v>
      </c>
    </row>
    <row r="8169" spans="1:9" ht="28.5">
      <c r="A8169" s="212">
        <v>3212</v>
      </c>
      <c r="B8169" s="216" t="s">
        <v>50</v>
      </c>
      <c r="C8169" s="29"/>
      <c r="D8169" s="175">
        <v>9000</v>
      </c>
      <c r="F8169" s="175"/>
      <c r="G8169" s="175"/>
      <c r="H8169" s="175"/>
      <c r="I8169" s="34">
        <v>4</v>
      </c>
    </row>
    <row r="8170" spans="1:9">
      <c r="A8170" s="210">
        <v>322</v>
      </c>
      <c r="B8170" s="211" t="s">
        <v>42</v>
      </c>
      <c r="C8170" s="30">
        <f t="shared" ref="C8170" si="7430">SUM(C8171)</f>
        <v>0</v>
      </c>
      <c r="D8170" s="30">
        <v>0</v>
      </c>
      <c r="F8170" s="30">
        <f t="shared" ref="F8170:H8170" si="7431">SUM(F8171)</f>
        <v>0</v>
      </c>
      <c r="G8170" s="30">
        <f t="shared" si="7431"/>
        <v>0</v>
      </c>
      <c r="H8170" s="30">
        <f t="shared" si="7431"/>
        <v>0</v>
      </c>
      <c r="I8170" s="34">
        <v>3</v>
      </c>
    </row>
    <row r="8171" spans="1:9">
      <c r="A8171" s="212">
        <v>3222</v>
      </c>
      <c r="B8171" s="216" t="s">
        <v>91</v>
      </c>
      <c r="C8171" s="29"/>
      <c r="D8171" s="175">
        <v>0</v>
      </c>
      <c r="F8171" s="175"/>
      <c r="G8171" s="175"/>
      <c r="H8171" s="175"/>
      <c r="I8171" s="34">
        <v>4</v>
      </c>
    </row>
    <row r="8172" spans="1:9" ht="28.5">
      <c r="A8172" s="210">
        <v>324</v>
      </c>
      <c r="B8172" s="211" t="s">
        <v>22</v>
      </c>
      <c r="C8172" s="30">
        <f t="shared" ref="C8172" si="7432">SUM(C8173)</f>
        <v>0</v>
      </c>
      <c r="D8172" s="30">
        <v>0</v>
      </c>
      <c r="F8172" s="30">
        <f t="shared" ref="F8172:H8172" si="7433">SUM(F8173)</f>
        <v>0</v>
      </c>
      <c r="G8172" s="30">
        <f t="shared" si="7433"/>
        <v>0</v>
      </c>
      <c r="H8172" s="30">
        <f t="shared" si="7433"/>
        <v>0</v>
      </c>
      <c r="I8172" s="34">
        <v>3</v>
      </c>
    </row>
    <row r="8173" spans="1:9" ht="28.5">
      <c r="A8173" s="212">
        <v>3241</v>
      </c>
      <c r="B8173" s="216" t="s">
        <v>22</v>
      </c>
      <c r="C8173" s="29"/>
      <c r="D8173" s="175">
        <v>0</v>
      </c>
      <c r="F8173" s="175"/>
      <c r="G8173" s="175"/>
      <c r="H8173" s="175"/>
      <c r="I8173" s="34">
        <v>4</v>
      </c>
    </row>
    <row r="8174" spans="1:9">
      <c r="A8174" s="206">
        <v>61</v>
      </c>
      <c r="B8174" s="207" t="s">
        <v>80</v>
      </c>
      <c r="C8174" s="31">
        <f t="shared" ref="C8174" si="7434">SUM(C8175+C8182+C8196+C8209)</f>
        <v>129000</v>
      </c>
      <c r="D8174" s="31">
        <v>129000</v>
      </c>
      <c r="F8174" s="31">
        <f t="shared" ref="F8174:G8174" si="7435">SUM(F8175+F8182+F8196+F8209)</f>
        <v>0</v>
      </c>
      <c r="G8174" s="31">
        <f t="shared" si="7435"/>
        <v>0</v>
      </c>
      <c r="H8174" s="31">
        <f t="shared" ref="H8174" si="7436">SUM(H8175+H8182+H8196+H8209)</f>
        <v>0</v>
      </c>
      <c r="I8174" s="34" t="s">
        <v>81</v>
      </c>
    </row>
    <row r="8175" spans="1:9">
      <c r="A8175" s="208">
        <v>31</v>
      </c>
      <c r="B8175" s="209" t="s">
        <v>44</v>
      </c>
      <c r="C8175" s="182">
        <f t="shared" ref="C8175" si="7437">SUM(C8176+C8178+C8180)</f>
        <v>0</v>
      </c>
      <c r="D8175" s="32">
        <v>0</v>
      </c>
      <c r="F8175" s="32">
        <f t="shared" ref="F8175:G8175" si="7438">SUM(F8176+F8178+F8180)</f>
        <v>0</v>
      </c>
      <c r="G8175" s="32">
        <f t="shared" si="7438"/>
        <v>0</v>
      </c>
      <c r="H8175" s="32">
        <f t="shared" ref="H8175" si="7439">SUM(H8176+H8178+H8180)</f>
        <v>0</v>
      </c>
      <c r="I8175" s="34">
        <v>2</v>
      </c>
    </row>
    <row r="8176" spans="1:9">
      <c r="A8176" s="210">
        <v>311</v>
      </c>
      <c r="B8176" s="211" t="s">
        <v>45</v>
      </c>
      <c r="C8176" s="30">
        <f t="shared" ref="C8176" si="7440">SUM(C8177)</f>
        <v>0</v>
      </c>
      <c r="D8176" s="30">
        <v>0</v>
      </c>
      <c r="F8176" s="30">
        <f t="shared" ref="F8176:H8176" si="7441">SUM(F8177)</f>
        <v>0</v>
      </c>
      <c r="G8176" s="30">
        <f t="shared" si="7441"/>
        <v>0</v>
      </c>
      <c r="H8176" s="30">
        <f t="shared" si="7441"/>
        <v>0</v>
      </c>
      <c r="I8176" s="34">
        <v>3</v>
      </c>
    </row>
    <row r="8177" spans="1:9">
      <c r="A8177" s="212">
        <v>3111</v>
      </c>
      <c r="B8177" s="216" t="s">
        <v>46</v>
      </c>
      <c r="C8177" s="29"/>
      <c r="D8177" s="175">
        <v>0</v>
      </c>
      <c r="F8177" s="175"/>
      <c r="G8177" s="175"/>
      <c r="H8177" s="175"/>
      <c r="I8177" s="34">
        <v>4</v>
      </c>
    </row>
    <row r="8178" spans="1:9">
      <c r="A8178" s="210">
        <v>312</v>
      </c>
      <c r="B8178" s="211" t="s">
        <v>67</v>
      </c>
      <c r="C8178" s="30">
        <f t="shared" ref="C8178" si="7442">SUM(C8179)</f>
        <v>0</v>
      </c>
      <c r="D8178" s="30">
        <v>0</v>
      </c>
      <c r="F8178" s="30">
        <f t="shared" ref="F8178:H8178" si="7443">SUM(F8179)</f>
        <v>0</v>
      </c>
      <c r="G8178" s="30">
        <f t="shared" si="7443"/>
        <v>0</v>
      </c>
      <c r="H8178" s="30">
        <f t="shared" si="7443"/>
        <v>0</v>
      </c>
      <c r="I8178" s="34">
        <v>3</v>
      </c>
    </row>
    <row r="8179" spans="1:9">
      <c r="A8179" s="212">
        <v>3121</v>
      </c>
      <c r="B8179" s="216" t="s">
        <v>67</v>
      </c>
      <c r="C8179" s="29"/>
      <c r="D8179" s="175">
        <v>0</v>
      </c>
      <c r="F8179" s="175"/>
      <c r="G8179" s="175"/>
      <c r="H8179" s="175"/>
      <c r="I8179" s="34">
        <v>4</v>
      </c>
    </row>
    <row r="8180" spans="1:9">
      <c r="A8180" s="210">
        <v>313</v>
      </c>
      <c r="B8180" s="211" t="s">
        <v>48</v>
      </c>
      <c r="C8180" s="30">
        <f t="shared" ref="C8180" si="7444">SUM(C8181)</f>
        <v>0</v>
      </c>
      <c r="D8180" s="30">
        <v>0</v>
      </c>
      <c r="F8180" s="30">
        <f t="shared" ref="F8180:H8180" si="7445">SUM(F8181)</f>
        <v>0</v>
      </c>
      <c r="G8180" s="30">
        <f t="shared" si="7445"/>
        <v>0</v>
      </c>
      <c r="H8180" s="30">
        <f t="shared" si="7445"/>
        <v>0</v>
      </c>
      <c r="I8180" s="34">
        <v>3</v>
      </c>
    </row>
    <row r="8181" spans="1:9">
      <c r="A8181" s="212">
        <v>3132</v>
      </c>
      <c r="B8181" s="216" t="s">
        <v>49</v>
      </c>
      <c r="C8181" s="29"/>
      <c r="D8181" s="175">
        <v>0</v>
      </c>
      <c r="F8181" s="175"/>
      <c r="G8181" s="175"/>
      <c r="H8181" s="175"/>
      <c r="I8181" s="34">
        <v>4</v>
      </c>
    </row>
    <row r="8182" spans="1:9">
      <c r="A8182" s="208">
        <v>32</v>
      </c>
      <c r="B8182" s="209" t="s">
        <v>16</v>
      </c>
      <c r="C8182" s="182">
        <f t="shared" ref="C8182" si="7446">SUM(C8183+C8187+C8191)</f>
        <v>112000</v>
      </c>
      <c r="D8182" s="32">
        <v>112000</v>
      </c>
      <c r="F8182" s="32">
        <f t="shared" ref="F8182:G8182" si="7447">SUM(F8183+F8187+F8191)</f>
        <v>0</v>
      </c>
      <c r="G8182" s="32">
        <f t="shared" si="7447"/>
        <v>0</v>
      </c>
      <c r="H8182" s="32">
        <f t="shared" ref="H8182" si="7448">SUM(H8183+H8187+H8191)</f>
        <v>0</v>
      </c>
      <c r="I8182" s="34">
        <v>2</v>
      </c>
    </row>
    <row r="8183" spans="1:9">
      <c r="A8183" s="210">
        <v>321</v>
      </c>
      <c r="B8183" s="211" t="s">
        <v>27</v>
      </c>
      <c r="C8183" s="30">
        <f t="shared" ref="C8183" si="7449">SUM(C8184:C8186)</f>
        <v>0</v>
      </c>
      <c r="D8183" s="30">
        <v>0</v>
      </c>
      <c r="F8183" s="30">
        <f t="shared" ref="F8183:G8183" si="7450">SUM(F8184:F8186)</f>
        <v>0</v>
      </c>
      <c r="G8183" s="30">
        <f t="shared" si="7450"/>
        <v>0</v>
      </c>
      <c r="H8183" s="30">
        <f t="shared" ref="H8183" si="7451">SUM(H8184:H8186)</f>
        <v>0</v>
      </c>
      <c r="I8183" s="34">
        <v>3</v>
      </c>
    </row>
    <row r="8184" spans="1:9">
      <c r="A8184" s="212">
        <v>3211</v>
      </c>
      <c r="B8184" s="216" t="s">
        <v>28</v>
      </c>
      <c r="C8184" s="29"/>
      <c r="D8184" s="175">
        <v>0</v>
      </c>
      <c r="F8184" s="175"/>
      <c r="G8184" s="175"/>
      <c r="H8184" s="175"/>
      <c r="I8184" s="34">
        <v>4</v>
      </c>
    </row>
    <row r="8185" spans="1:9" ht="28.5">
      <c r="A8185" s="212">
        <v>3212</v>
      </c>
      <c r="B8185" s="216" t="s">
        <v>50</v>
      </c>
      <c r="C8185" s="29"/>
      <c r="D8185" s="175">
        <v>0</v>
      </c>
      <c r="F8185" s="175"/>
      <c r="G8185" s="175"/>
      <c r="H8185" s="175"/>
      <c r="I8185" s="34">
        <v>4</v>
      </c>
    </row>
    <row r="8186" spans="1:9">
      <c r="A8186" s="212">
        <v>3213</v>
      </c>
      <c r="B8186" s="216" t="s">
        <v>54</v>
      </c>
      <c r="C8186" s="29"/>
      <c r="D8186" s="175">
        <v>0</v>
      </c>
      <c r="F8186" s="175"/>
      <c r="G8186" s="175"/>
      <c r="H8186" s="175"/>
      <c r="I8186" s="34">
        <v>4</v>
      </c>
    </row>
    <row r="8187" spans="1:9">
      <c r="A8187" s="210">
        <v>322</v>
      </c>
      <c r="B8187" s="211" t="s">
        <v>42</v>
      </c>
      <c r="C8187" s="30">
        <f t="shared" ref="C8187" si="7452">SUM(C8188:C8190)</f>
        <v>112000</v>
      </c>
      <c r="D8187" s="30">
        <v>112000</v>
      </c>
      <c r="F8187" s="30">
        <f t="shared" ref="F8187:G8187" si="7453">SUM(F8188:F8190)</f>
        <v>0</v>
      </c>
      <c r="G8187" s="30">
        <f t="shared" si="7453"/>
        <v>0</v>
      </c>
      <c r="H8187" s="30">
        <f t="shared" ref="H8187" si="7454">SUM(H8188:H8190)</f>
        <v>0</v>
      </c>
      <c r="I8187" s="34">
        <v>3</v>
      </c>
    </row>
    <row r="8188" spans="1:9">
      <c r="A8188" s="212">
        <v>3221</v>
      </c>
      <c r="B8188" s="216" t="s">
        <v>43</v>
      </c>
      <c r="C8188" s="29"/>
      <c r="D8188" s="175">
        <v>0</v>
      </c>
      <c r="F8188" s="175"/>
      <c r="G8188" s="175"/>
      <c r="H8188" s="175"/>
      <c r="I8188" s="34">
        <v>4</v>
      </c>
    </row>
    <row r="8189" spans="1:9">
      <c r="A8189" s="212">
        <v>3222</v>
      </c>
      <c r="B8189" s="216" t="s">
        <v>91</v>
      </c>
      <c r="C8189" s="465">
        <v>110000</v>
      </c>
      <c r="D8189" s="175">
        <v>110000</v>
      </c>
      <c r="F8189" s="551"/>
      <c r="G8189" s="551"/>
      <c r="H8189" s="551"/>
      <c r="I8189" s="34">
        <v>4</v>
      </c>
    </row>
    <row r="8190" spans="1:9">
      <c r="A8190" s="212">
        <v>3225</v>
      </c>
      <c r="B8190" s="216" t="s">
        <v>92</v>
      </c>
      <c r="C8190" s="465">
        <v>2000</v>
      </c>
      <c r="D8190" s="175">
        <v>2000</v>
      </c>
      <c r="F8190" s="551"/>
      <c r="G8190" s="551"/>
      <c r="H8190" s="551"/>
      <c r="I8190" s="34">
        <v>4</v>
      </c>
    </row>
    <row r="8191" spans="1:9">
      <c r="A8191" s="210">
        <v>323</v>
      </c>
      <c r="B8191" s="211" t="s">
        <v>17</v>
      </c>
      <c r="C8191" s="30">
        <f t="shared" ref="C8191" si="7455">SUM(C8192:C8195)</f>
        <v>0</v>
      </c>
      <c r="D8191" s="30">
        <v>0</v>
      </c>
      <c r="F8191" s="30">
        <f t="shared" ref="F8191:G8191" si="7456">SUM(F8192:F8195)</f>
        <v>0</v>
      </c>
      <c r="G8191" s="30">
        <f t="shared" si="7456"/>
        <v>0</v>
      </c>
      <c r="H8191" s="30">
        <f t="shared" ref="H8191" si="7457">SUM(H8192:H8195)</f>
        <v>0</v>
      </c>
      <c r="I8191" s="34">
        <v>3</v>
      </c>
    </row>
    <row r="8192" spans="1:9">
      <c r="A8192" s="212">
        <v>3232</v>
      </c>
      <c r="B8192" s="216" t="s">
        <v>105</v>
      </c>
      <c r="C8192" s="29"/>
      <c r="D8192" s="175">
        <v>0</v>
      </c>
      <c r="F8192" s="175"/>
      <c r="G8192" s="175"/>
      <c r="H8192" s="175"/>
      <c r="I8192" s="34">
        <v>4</v>
      </c>
    </row>
    <row r="8193" spans="1:9">
      <c r="A8193" s="212">
        <v>3235</v>
      </c>
      <c r="B8193" s="216" t="s">
        <v>68</v>
      </c>
      <c r="C8193" s="29"/>
      <c r="D8193" s="175">
        <v>0</v>
      </c>
      <c r="F8193" s="175"/>
      <c r="G8193" s="175"/>
      <c r="H8193" s="175"/>
      <c r="I8193" s="34">
        <v>4</v>
      </c>
    </row>
    <row r="8194" spans="1:9">
      <c r="A8194" s="212">
        <v>3237</v>
      </c>
      <c r="B8194" s="216" t="s">
        <v>20</v>
      </c>
      <c r="C8194" s="29"/>
      <c r="D8194" s="175">
        <v>0</v>
      </c>
      <c r="F8194" s="175"/>
      <c r="G8194" s="175"/>
      <c r="H8194" s="175"/>
      <c r="I8194" s="34">
        <v>4</v>
      </c>
    </row>
    <row r="8195" spans="1:9">
      <c r="A8195" s="212">
        <v>3238</v>
      </c>
      <c r="B8195" s="216" t="s">
        <v>51</v>
      </c>
      <c r="C8195" s="29"/>
      <c r="D8195" s="175">
        <v>0</v>
      </c>
      <c r="F8195" s="175"/>
      <c r="G8195" s="175"/>
      <c r="H8195" s="175"/>
      <c r="I8195" s="34">
        <v>4</v>
      </c>
    </row>
    <row r="8196" spans="1:9" ht="28.5">
      <c r="A8196" s="208">
        <v>42</v>
      </c>
      <c r="B8196" s="209" t="s">
        <v>30</v>
      </c>
      <c r="C8196" s="182">
        <f t="shared" ref="C8196" si="7458">SUM(C8197+C8199+C8205+C8207)</f>
        <v>17000</v>
      </c>
      <c r="D8196" s="32">
        <v>17000</v>
      </c>
      <c r="F8196" s="32">
        <f t="shared" ref="F8196:G8196" si="7459">SUM(F8197+F8199+F8205+F8207)</f>
        <v>0</v>
      </c>
      <c r="G8196" s="32">
        <f t="shared" si="7459"/>
        <v>0</v>
      </c>
      <c r="H8196" s="32">
        <f t="shared" ref="H8196" si="7460">SUM(H8197+H8199+H8205+H8207)</f>
        <v>0</v>
      </c>
      <c r="I8196" s="34">
        <v>2</v>
      </c>
    </row>
    <row r="8197" spans="1:9">
      <c r="A8197" s="210">
        <v>421</v>
      </c>
      <c r="B8197" s="211" t="s">
        <v>96</v>
      </c>
      <c r="C8197" s="30">
        <f t="shared" ref="C8197" si="7461">SUM(C8198)</f>
        <v>0</v>
      </c>
      <c r="D8197" s="30">
        <v>0</v>
      </c>
      <c r="F8197" s="30">
        <f t="shared" ref="F8197:H8197" si="7462">SUM(F8198)</f>
        <v>0</v>
      </c>
      <c r="G8197" s="30">
        <f t="shared" si="7462"/>
        <v>0</v>
      </c>
      <c r="H8197" s="30">
        <f t="shared" si="7462"/>
        <v>0</v>
      </c>
      <c r="I8197" s="34">
        <v>3</v>
      </c>
    </row>
    <row r="8198" spans="1:9">
      <c r="A8198" s="212">
        <v>4212</v>
      </c>
      <c r="B8198" s="216" t="s">
        <v>97</v>
      </c>
      <c r="C8198" s="29"/>
      <c r="D8198" s="175">
        <v>0</v>
      </c>
      <c r="F8198" s="175"/>
      <c r="G8198" s="175"/>
      <c r="H8198" s="175"/>
      <c r="I8198" s="34">
        <v>4</v>
      </c>
    </row>
    <row r="8199" spans="1:9">
      <c r="A8199" s="210">
        <v>422</v>
      </c>
      <c r="B8199" s="211" t="s">
        <v>57</v>
      </c>
      <c r="C8199" s="30">
        <f t="shared" ref="C8199" si="7463">SUM(C8200:C8204)</f>
        <v>17000</v>
      </c>
      <c r="D8199" s="30">
        <v>17000</v>
      </c>
      <c r="F8199" s="30">
        <f t="shared" ref="F8199:G8199" si="7464">SUM(F8200:F8204)</f>
        <v>0</v>
      </c>
      <c r="G8199" s="30">
        <f t="shared" si="7464"/>
        <v>0</v>
      </c>
      <c r="H8199" s="30">
        <f t="shared" ref="H8199" si="7465">SUM(H8200:H8204)</f>
        <v>0</v>
      </c>
      <c r="I8199" s="34">
        <v>3</v>
      </c>
    </row>
    <row r="8200" spans="1:9">
      <c r="A8200" s="212">
        <v>4221</v>
      </c>
      <c r="B8200" s="216" t="s">
        <v>65</v>
      </c>
      <c r="C8200" s="29">
        <v>2000</v>
      </c>
      <c r="D8200" s="175">
        <v>2000</v>
      </c>
      <c r="F8200" s="175"/>
      <c r="G8200" s="175"/>
      <c r="H8200" s="175"/>
      <c r="I8200" s="34">
        <v>4</v>
      </c>
    </row>
    <row r="8201" spans="1:9">
      <c r="A8201" s="212">
        <v>4222</v>
      </c>
      <c r="B8201" s="216" t="s">
        <v>73</v>
      </c>
      <c r="C8201" s="29">
        <v>0</v>
      </c>
      <c r="D8201" s="175">
        <v>0</v>
      </c>
      <c r="F8201" s="175"/>
      <c r="G8201" s="175"/>
      <c r="H8201" s="175"/>
      <c r="I8201" s="34">
        <v>4</v>
      </c>
    </row>
    <row r="8202" spans="1:9">
      <c r="A8202" s="212">
        <v>4223</v>
      </c>
      <c r="B8202" s="216" t="s">
        <v>86</v>
      </c>
      <c r="C8202" s="29">
        <v>0</v>
      </c>
      <c r="D8202" s="175">
        <v>0</v>
      </c>
      <c r="F8202" s="175"/>
      <c r="G8202" s="175"/>
      <c r="H8202" s="175"/>
      <c r="I8202" s="34">
        <v>4</v>
      </c>
    </row>
    <row r="8203" spans="1:9">
      <c r="A8203" s="212">
        <v>4224</v>
      </c>
      <c r="B8203" s="216" t="s">
        <v>58</v>
      </c>
      <c r="C8203" s="29">
        <v>15000</v>
      </c>
      <c r="D8203" s="175">
        <v>15000</v>
      </c>
      <c r="F8203" s="175"/>
      <c r="G8203" s="175"/>
      <c r="H8203" s="175"/>
      <c r="I8203" s="34">
        <v>4</v>
      </c>
    </row>
    <row r="8204" spans="1:9">
      <c r="A8204" s="212">
        <v>4227</v>
      </c>
      <c r="B8204" s="216" t="s">
        <v>88</v>
      </c>
      <c r="C8204" s="29"/>
      <c r="D8204" s="175">
        <v>0</v>
      </c>
      <c r="F8204" s="175"/>
      <c r="G8204" s="175"/>
      <c r="H8204" s="175"/>
      <c r="I8204" s="34">
        <v>4</v>
      </c>
    </row>
    <row r="8205" spans="1:9">
      <c r="A8205" s="210">
        <v>423</v>
      </c>
      <c r="B8205" s="211" t="s">
        <v>98</v>
      </c>
      <c r="C8205" s="30">
        <f t="shared" ref="C8205" si="7466">SUM(C8206)</f>
        <v>0</v>
      </c>
      <c r="D8205" s="30">
        <v>0</v>
      </c>
      <c r="F8205" s="30">
        <f t="shared" ref="F8205:H8205" si="7467">SUM(F8206)</f>
        <v>0</v>
      </c>
      <c r="G8205" s="30">
        <f t="shared" si="7467"/>
        <v>0</v>
      </c>
      <c r="H8205" s="30">
        <f t="shared" si="7467"/>
        <v>0</v>
      </c>
      <c r="I8205" s="34">
        <v>3</v>
      </c>
    </row>
    <row r="8206" spans="1:9">
      <c r="A8206" s="212">
        <v>4231</v>
      </c>
      <c r="B8206" s="216" t="s">
        <v>106</v>
      </c>
      <c r="C8206" s="29"/>
      <c r="D8206" s="175">
        <v>0</v>
      </c>
      <c r="F8206" s="175"/>
      <c r="G8206" s="175"/>
      <c r="H8206" s="175"/>
      <c r="I8206" s="34">
        <v>4</v>
      </c>
    </row>
    <row r="8207" spans="1:9" ht="28.5">
      <c r="A8207" s="210">
        <v>424</v>
      </c>
      <c r="B8207" s="211" t="s">
        <v>138</v>
      </c>
      <c r="C8207" s="30">
        <f t="shared" ref="C8207" si="7468">SUM(C8208)</f>
        <v>0</v>
      </c>
      <c r="D8207" s="30">
        <v>0</v>
      </c>
      <c r="F8207" s="30">
        <f t="shared" ref="F8207:H8207" si="7469">SUM(F8208)</f>
        <v>0</v>
      </c>
      <c r="G8207" s="30">
        <f t="shared" si="7469"/>
        <v>0</v>
      </c>
      <c r="H8207" s="30">
        <f t="shared" si="7469"/>
        <v>0</v>
      </c>
      <c r="I8207" s="34">
        <v>3</v>
      </c>
    </row>
    <row r="8208" spans="1:9">
      <c r="A8208" s="212">
        <v>4241</v>
      </c>
      <c r="B8208" s="216" t="s">
        <v>139</v>
      </c>
      <c r="C8208" s="29"/>
      <c r="D8208" s="175">
        <v>0</v>
      </c>
      <c r="F8208" s="175"/>
      <c r="G8208" s="175"/>
      <c r="H8208" s="175"/>
      <c r="I8208" s="34">
        <v>4</v>
      </c>
    </row>
    <row r="8209" spans="1:9" ht="28.5">
      <c r="A8209" s="208">
        <v>45</v>
      </c>
      <c r="B8209" s="209" t="s">
        <v>74</v>
      </c>
      <c r="C8209" s="182">
        <f t="shared" ref="C8209:C8210" si="7470">SUM(C8210)</f>
        <v>0</v>
      </c>
      <c r="D8209" s="32">
        <v>0</v>
      </c>
      <c r="F8209" s="32">
        <f t="shared" ref="F8209:H8210" si="7471">SUM(F8210)</f>
        <v>0</v>
      </c>
      <c r="G8209" s="32">
        <f t="shared" si="7471"/>
        <v>0</v>
      </c>
      <c r="H8209" s="32">
        <f t="shared" si="7471"/>
        <v>0</v>
      </c>
      <c r="I8209" s="34">
        <v>2</v>
      </c>
    </row>
    <row r="8210" spans="1:9">
      <c r="A8210" s="210">
        <v>451</v>
      </c>
      <c r="B8210" s="211" t="s">
        <v>75</v>
      </c>
      <c r="C8210" s="30">
        <f t="shared" si="7470"/>
        <v>0</v>
      </c>
      <c r="D8210" s="30">
        <v>0</v>
      </c>
      <c r="F8210" s="30">
        <f t="shared" si="7471"/>
        <v>0</v>
      </c>
      <c r="G8210" s="30">
        <f t="shared" si="7471"/>
        <v>0</v>
      </c>
      <c r="H8210" s="30">
        <f t="shared" si="7471"/>
        <v>0</v>
      </c>
      <c r="I8210" s="34">
        <v>3</v>
      </c>
    </row>
    <row r="8211" spans="1:9">
      <c r="A8211" s="212">
        <v>4511</v>
      </c>
      <c r="B8211" s="216" t="s">
        <v>75</v>
      </c>
      <c r="C8211" s="29"/>
      <c r="D8211" s="175">
        <v>0</v>
      </c>
      <c r="F8211" s="175"/>
      <c r="G8211" s="175"/>
      <c r="H8211" s="175"/>
      <c r="I8211" s="34">
        <v>4</v>
      </c>
    </row>
    <row r="8212" spans="1:9" ht="28.5">
      <c r="A8212" s="206">
        <v>71</v>
      </c>
      <c r="B8212" s="207" t="s">
        <v>349</v>
      </c>
      <c r="C8212" s="505">
        <f t="shared" ref="C8212:C8214" si="7472">C8213</f>
        <v>3300</v>
      </c>
      <c r="D8212" s="505">
        <v>3300</v>
      </c>
      <c r="F8212" s="505">
        <f t="shared" ref="F8212:H8214" si="7473">F8213</f>
        <v>0</v>
      </c>
      <c r="G8212" s="505">
        <f t="shared" si="7473"/>
        <v>0</v>
      </c>
      <c r="H8212" s="505">
        <f t="shared" si="7473"/>
        <v>0</v>
      </c>
      <c r="I8212" s="34" t="s">
        <v>145</v>
      </c>
    </row>
    <row r="8213" spans="1:9" ht="28.5">
      <c r="A8213" s="208">
        <v>42</v>
      </c>
      <c r="B8213" s="209" t="s">
        <v>30</v>
      </c>
      <c r="C8213" s="494">
        <f t="shared" si="7472"/>
        <v>3300</v>
      </c>
      <c r="D8213" s="680">
        <v>3300</v>
      </c>
      <c r="F8213" s="680">
        <f t="shared" si="7473"/>
        <v>0</v>
      </c>
      <c r="G8213" s="680">
        <f t="shared" si="7473"/>
        <v>0</v>
      </c>
      <c r="H8213" s="680">
        <f t="shared" si="7473"/>
        <v>0</v>
      </c>
      <c r="I8213" s="34">
        <v>2</v>
      </c>
    </row>
    <row r="8214" spans="1:9">
      <c r="A8214" s="210">
        <v>422</v>
      </c>
      <c r="B8214" s="211" t="s">
        <v>57</v>
      </c>
      <c r="C8214" s="150">
        <f t="shared" si="7472"/>
        <v>3300</v>
      </c>
      <c r="D8214" s="150">
        <v>3300</v>
      </c>
      <c r="F8214" s="150">
        <f t="shared" si="7473"/>
        <v>0</v>
      </c>
      <c r="G8214" s="150">
        <f t="shared" si="7473"/>
        <v>0</v>
      </c>
      <c r="H8214" s="150">
        <f t="shared" si="7473"/>
        <v>0</v>
      </c>
      <c r="I8214" s="34">
        <v>3</v>
      </c>
    </row>
    <row r="8215" spans="1:9">
      <c r="A8215" s="212">
        <v>4224</v>
      </c>
      <c r="B8215" s="216" t="s">
        <v>58</v>
      </c>
      <c r="C8215" s="39">
        <v>3300</v>
      </c>
      <c r="D8215" s="175">
        <v>3300</v>
      </c>
      <c r="F8215" s="636"/>
      <c r="G8215" s="636"/>
      <c r="H8215" s="636"/>
      <c r="I8215" s="34">
        <v>4</v>
      </c>
    </row>
    <row r="8216" spans="1:9">
      <c r="A8216" s="203" t="s">
        <v>590</v>
      </c>
      <c r="B8216" s="204" t="s">
        <v>313</v>
      </c>
      <c r="C8216" s="205">
        <f>C8217</f>
        <v>0</v>
      </c>
      <c r="D8216" s="205">
        <v>90196</v>
      </c>
      <c r="F8216" s="205">
        <f>F8217</f>
        <v>0</v>
      </c>
      <c r="G8216" s="205">
        <f>G8217</f>
        <v>0</v>
      </c>
      <c r="H8216" s="205">
        <f>H8217</f>
        <v>0</v>
      </c>
      <c r="I8216" s="34" t="s">
        <v>8</v>
      </c>
    </row>
    <row r="8217" spans="1:9">
      <c r="A8217" s="206">
        <v>11</v>
      </c>
      <c r="B8217" s="207" t="s">
        <v>14</v>
      </c>
      <c r="C8217" s="31">
        <f t="shared" ref="C8217:C8219" si="7474">C8218</f>
        <v>0</v>
      </c>
      <c r="D8217" s="31">
        <v>90196</v>
      </c>
      <c r="F8217" s="31">
        <f t="shared" ref="F8217:H8219" si="7475">F8218</f>
        <v>0</v>
      </c>
      <c r="G8217" s="31">
        <f t="shared" si="7475"/>
        <v>0</v>
      </c>
      <c r="H8217" s="31">
        <f t="shared" si="7475"/>
        <v>0</v>
      </c>
      <c r="I8217" s="34" t="s">
        <v>15</v>
      </c>
    </row>
    <row r="8218" spans="1:9">
      <c r="A8218" s="208">
        <v>32</v>
      </c>
      <c r="B8218" s="209" t="s">
        <v>16</v>
      </c>
      <c r="C8218" s="32">
        <f t="shared" ref="C8218" si="7476">C8219+C8221</f>
        <v>0</v>
      </c>
      <c r="D8218" s="32">
        <v>90196</v>
      </c>
      <c r="F8218" s="32">
        <f t="shared" ref="F8218:G8218" si="7477">F8219+F8221</f>
        <v>0</v>
      </c>
      <c r="G8218" s="32">
        <f t="shared" si="7477"/>
        <v>0</v>
      </c>
      <c r="H8218" s="32">
        <f t="shared" ref="H8218" si="7478">H8219+H8221</f>
        <v>0</v>
      </c>
      <c r="I8218" s="34">
        <v>2</v>
      </c>
    </row>
    <row r="8219" spans="1:9">
      <c r="A8219" s="210">
        <v>322</v>
      </c>
      <c r="B8219" s="211" t="s">
        <v>42</v>
      </c>
      <c r="C8219" s="30">
        <f t="shared" si="7474"/>
        <v>0</v>
      </c>
      <c r="D8219" s="30">
        <v>0</v>
      </c>
      <c r="F8219" s="30">
        <f t="shared" si="7475"/>
        <v>0</v>
      </c>
      <c r="G8219" s="30">
        <f t="shared" si="7475"/>
        <v>0</v>
      </c>
      <c r="H8219" s="30">
        <f t="shared" si="7475"/>
        <v>0</v>
      </c>
      <c r="I8219" s="34">
        <v>3</v>
      </c>
    </row>
    <row r="8220" spans="1:9">
      <c r="A8220" s="212">
        <v>3222</v>
      </c>
      <c r="B8220" s="216" t="s">
        <v>91</v>
      </c>
      <c r="C8220" s="29"/>
      <c r="D8220" s="175">
        <v>0</v>
      </c>
      <c r="F8220" s="175"/>
      <c r="G8220" s="175"/>
      <c r="H8220" s="175"/>
      <c r="I8220" s="34">
        <v>4</v>
      </c>
    </row>
    <row r="8221" spans="1:9">
      <c r="A8221" s="210">
        <v>329</v>
      </c>
      <c r="B8221" s="211" t="s">
        <v>23</v>
      </c>
      <c r="C8221" s="30">
        <f t="shared" ref="C8221" si="7479">C8222</f>
        <v>0</v>
      </c>
      <c r="D8221" s="30">
        <v>90196</v>
      </c>
      <c r="F8221" s="30">
        <f t="shared" ref="F8221:H8221" si="7480">F8222</f>
        <v>0</v>
      </c>
      <c r="G8221" s="30">
        <f t="shared" si="7480"/>
        <v>0</v>
      </c>
      <c r="H8221" s="30">
        <f t="shared" si="7480"/>
        <v>0</v>
      </c>
      <c r="I8221" s="34">
        <v>3</v>
      </c>
    </row>
    <row r="8222" spans="1:9">
      <c r="A8222" s="212">
        <v>3292</v>
      </c>
      <c r="B8222" s="216" t="s">
        <v>112</v>
      </c>
      <c r="C8222" s="29"/>
      <c r="D8222" s="175">
        <v>90196</v>
      </c>
      <c r="F8222" s="175"/>
      <c r="G8222" s="175"/>
      <c r="H8222" s="175"/>
      <c r="I8222" s="34">
        <v>4</v>
      </c>
    </row>
    <row r="8223" spans="1:9" ht="28.5">
      <c r="A8223" s="430">
        <v>27280</v>
      </c>
      <c r="B8223" s="431" t="s">
        <v>502</v>
      </c>
      <c r="C8223" s="198">
        <f>SUM(C8224+C8305)</f>
        <v>15048766</v>
      </c>
      <c r="D8223" s="198">
        <v>17391895</v>
      </c>
      <c r="F8223" s="198">
        <f>SUM(F8224+F8305)</f>
        <v>0</v>
      </c>
      <c r="G8223" s="198">
        <f>SUM(G8224+G8305)</f>
        <v>0</v>
      </c>
      <c r="H8223" s="198">
        <f>SUM(H8224+H8305)</f>
        <v>0</v>
      </c>
      <c r="I8223" s="432" t="s">
        <v>5</v>
      </c>
    </row>
    <row r="8224" spans="1:9" ht="28.5">
      <c r="A8224" s="200">
        <v>3602</v>
      </c>
      <c r="B8224" s="201" t="s">
        <v>82</v>
      </c>
      <c r="C8224" s="202">
        <f>SUM(C8225+C8264)</f>
        <v>350000</v>
      </c>
      <c r="D8224" s="202">
        <v>349980</v>
      </c>
      <c r="F8224" s="202">
        <f>SUM(F8225+F8264)</f>
        <v>0</v>
      </c>
      <c r="G8224" s="202">
        <f>SUM(G8225+G8264)</f>
        <v>0</v>
      </c>
      <c r="H8224" s="202">
        <f>SUM(H8225+H8264)</f>
        <v>0</v>
      </c>
      <c r="I8224" s="34" t="s">
        <v>7</v>
      </c>
    </row>
    <row r="8225" spans="1:9" ht="42.75">
      <c r="A8225" s="203" t="s">
        <v>471</v>
      </c>
      <c r="B8225" s="204" t="s">
        <v>503</v>
      </c>
      <c r="C8225" s="205">
        <f>SUM(C8226+C8242+C8260)</f>
        <v>350000</v>
      </c>
      <c r="D8225" s="205">
        <v>349980</v>
      </c>
      <c r="F8225" s="205">
        <f>SUM(F8226+F8242+F8260)</f>
        <v>0</v>
      </c>
      <c r="G8225" s="205">
        <f>SUM(G8226+G8242+G8260)</f>
        <v>0</v>
      </c>
      <c r="H8225" s="205">
        <f>SUM(H8226+H8242+H8260)</f>
        <v>0</v>
      </c>
      <c r="I8225" s="34" t="s">
        <v>8</v>
      </c>
    </row>
    <row r="8226" spans="1:9">
      <c r="A8226" s="206">
        <v>11</v>
      </c>
      <c r="B8226" s="207" t="s">
        <v>14</v>
      </c>
      <c r="C8226" s="31">
        <f>SUM(C8227+C8232+C8235+C8239)</f>
        <v>350000</v>
      </c>
      <c r="D8226" s="31">
        <v>349980</v>
      </c>
      <c r="F8226" s="31">
        <f>SUM(F8227+F8232+F8235+F8239)</f>
        <v>0</v>
      </c>
      <c r="G8226" s="31">
        <f>SUM(G8227+G8232+G8235+G8239)</f>
        <v>0</v>
      </c>
      <c r="H8226" s="31">
        <f>SUM(H8227+H8232+H8235+H8239)</f>
        <v>0</v>
      </c>
      <c r="I8226" s="34" t="s">
        <v>15</v>
      </c>
    </row>
    <row r="8227" spans="1:9">
      <c r="A8227" s="506">
        <v>32</v>
      </c>
      <c r="B8227" s="507" t="s">
        <v>16</v>
      </c>
      <c r="C8227" s="185">
        <f>SUM(C8228)</f>
        <v>178140</v>
      </c>
      <c r="D8227" s="685">
        <v>226000</v>
      </c>
      <c r="F8227" s="685">
        <f>SUM(F8228)</f>
        <v>0</v>
      </c>
      <c r="G8227" s="685">
        <f>SUM(G8228)</f>
        <v>0</v>
      </c>
      <c r="H8227" s="685">
        <f>SUM(H8228)</f>
        <v>0</v>
      </c>
      <c r="I8227" s="34">
        <v>2</v>
      </c>
    </row>
    <row r="8228" spans="1:9">
      <c r="A8228" s="508">
        <v>323</v>
      </c>
      <c r="B8228" s="509" t="s">
        <v>17</v>
      </c>
      <c r="C8228" s="162">
        <f>SUM(C8229:C8231)</f>
        <v>178140</v>
      </c>
      <c r="D8228" s="162">
        <v>226000</v>
      </c>
      <c r="F8228" s="162">
        <f t="shared" ref="F8228:G8228" si="7481">SUM(F8229:F8231)</f>
        <v>0</v>
      </c>
      <c r="G8228" s="162">
        <f t="shared" si="7481"/>
        <v>0</v>
      </c>
      <c r="H8228" s="162">
        <f t="shared" ref="H8228" si="7482">SUM(H8229:H8231)</f>
        <v>0</v>
      </c>
      <c r="I8228" s="34">
        <v>3</v>
      </c>
    </row>
    <row r="8229" spans="1:9">
      <c r="A8229" s="510">
        <v>3232</v>
      </c>
      <c r="B8229" s="511" t="s">
        <v>105</v>
      </c>
      <c r="C8229" s="163">
        <v>58205</v>
      </c>
      <c r="D8229" s="175">
        <v>101065</v>
      </c>
      <c r="F8229" s="686"/>
      <c r="G8229" s="686"/>
      <c r="H8229" s="686"/>
      <c r="I8229" s="34">
        <v>4</v>
      </c>
    </row>
    <row r="8230" spans="1:9">
      <c r="A8230" s="510">
        <v>3235</v>
      </c>
      <c r="B8230" s="511" t="s">
        <v>68</v>
      </c>
      <c r="C8230" s="163"/>
      <c r="D8230" s="175">
        <v>5000</v>
      </c>
      <c r="F8230" s="686"/>
      <c r="G8230" s="686"/>
      <c r="H8230" s="686"/>
      <c r="I8230" s="73">
        <v>4</v>
      </c>
    </row>
    <row r="8231" spans="1:9">
      <c r="A8231" s="510">
        <v>3238</v>
      </c>
      <c r="B8231" s="511" t="s">
        <v>51</v>
      </c>
      <c r="C8231" s="163">
        <v>119935</v>
      </c>
      <c r="D8231" s="175">
        <v>119935</v>
      </c>
      <c r="F8231" s="686"/>
      <c r="G8231" s="686"/>
      <c r="H8231" s="686"/>
      <c r="I8231" s="34">
        <v>4</v>
      </c>
    </row>
    <row r="8232" spans="1:9">
      <c r="A8232" s="506">
        <v>41</v>
      </c>
      <c r="B8232" s="507" t="s">
        <v>347</v>
      </c>
      <c r="C8232" s="185">
        <f>C8233</f>
        <v>5000</v>
      </c>
      <c r="D8232" s="685">
        <v>0</v>
      </c>
      <c r="F8232" s="685">
        <f t="shared" ref="F8232:H8233" si="7483">F8233</f>
        <v>0</v>
      </c>
      <c r="G8232" s="685">
        <f t="shared" si="7483"/>
        <v>0</v>
      </c>
      <c r="H8232" s="685">
        <f t="shared" si="7483"/>
        <v>0</v>
      </c>
      <c r="I8232" s="34">
        <v>2</v>
      </c>
    </row>
    <row r="8233" spans="1:9">
      <c r="A8233" s="508">
        <v>412</v>
      </c>
      <c r="B8233" s="509" t="s">
        <v>71</v>
      </c>
      <c r="C8233" s="162">
        <f>C8234</f>
        <v>5000</v>
      </c>
      <c r="D8233" s="162">
        <v>0</v>
      </c>
      <c r="F8233" s="162">
        <f t="shared" si="7483"/>
        <v>0</v>
      </c>
      <c r="G8233" s="162">
        <f t="shared" si="7483"/>
        <v>0</v>
      </c>
      <c r="H8233" s="162">
        <f t="shared" si="7483"/>
        <v>0</v>
      </c>
      <c r="I8233" s="34">
        <v>3</v>
      </c>
    </row>
    <row r="8234" spans="1:9">
      <c r="A8234" s="510">
        <v>4123</v>
      </c>
      <c r="B8234" s="511" t="s">
        <v>72</v>
      </c>
      <c r="C8234" s="163">
        <v>5000</v>
      </c>
      <c r="D8234" s="175">
        <v>0</v>
      </c>
      <c r="F8234" s="686"/>
      <c r="G8234" s="686"/>
      <c r="H8234" s="686"/>
      <c r="I8234" s="34">
        <v>4</v>
      </c>
    </row>
    <row r="8235" spans="1:9" ht="28.5">
      <c r="A8235" s="208">
        <v>42</v>
      </c>
      <c r="B8235" s="209" t="s">
        <v>30</v>
      </c>
      <c r="C8235" s="182">
        <f t="shared" ref="C8235" si="7484">SUM(C8236)</f>
        <v>124000</v>
      </c>
      <c r="D8235" s="32">
        <v>123980</v>
      </c>
      <c r="F8235" s="32">
        <f t="shared" ref="F8235:H8235" si="7485">SUM(F8236)</f>
        <v>0</v>
      </c>
      <c r="G8235" s="32">
        <f t="shared" si="7485"/>
        <v>0</v>
      </c>
      <c r="H8235" s="32">
        <f t="shared" si="7485"/>
        <v>0</v>
      </c>
      <c r="I8235" s="34">
        <v>2</v>
      </c>
    </row>
    <row r="8236" spans="1:9">
      <c r="A8236" s="210">
        <v>422</v>
      </c>
      <c r="B8236" s="211" t="s">
        <v>57</v>
      </c>
      <c r="C8236" s="30">
        <f>SUM(C8237:C8238)</f>
        <v>124000</v>
      </c>
      <c r="D8236" s="30">
        <v>123980</v>
      </c>
      <c r="F8236" s="30">
        <f>SUM(F8237:F8238)</f>
        <v>0</v>
      </c>
      <c r="G8236" s="30">
        <f>SUM(G8237:G8238)</f>
        <v>0</v>
      </c>
      <c r="H8236" s="30">
        <f>SUM(H8237:H8238)</f>
        <v>0</v>
      </c>
      <c r="I8236" s="34">
        <v>3</v>
      </c>
    </row>
    <row r="8237" spans="1:9">
      <c r="A8237" s="510">
        <v>4221</v>
      </c>
      <c r="B8237" s="511" t="s">
        <v>65</v>
      </c>
      <c r="C8237" s="163">
        <v>14000</v>
      </c>
      <c r="D8237" s="175">
        <v>13980</v>
      </c>
      <c r="F8237" s="686"/>
      <c r="G8237" s="686"/>
      <c r="H8237" s="686"/>
      <c r="I8237" s="34">
        <v>4</v>
      </c>
    </row>
    <row r="8238" spans="1:9">
      <c r="A8238" s="212">
        <v>4224</v>
      </c>
      <c r="B8238" s="216" t="s">
        <v>58</v>
      </c>
      <c r="C8238" s="164">
        <v>110000</v>
      </c>
      <c r="D8238" s="175">
        <v>110000</v>
      </c>
      <c r="F8238" s="687"/>
      <c r="G8238" s="687"/>
      <c r="H8238" s="687"/>
      <c r="I8238" s="34">
        <v>4</v>
      </c>
    </row>
    <row r="8239" spans="1:9" ht="28.5">
      <c r="A8239" s="208">
        <v>45</v>
      </c>
      <c r="B8239" s="209" t="s">
        <v>74</v>
      </c>
      <c r="C8239" s="182">
        <f t="shared" ref="C8239:C8240" si="7486">SUM(C8240)</f>
        <v>42860</v>
      </c>
      <c r="D8239" s="32">
        <v>0</v>
      </c>
      <c r="F8239" s="32">
        <f t="shared" ref="F8239:H8240" si="7487">SUM(F8240)</f>
        <v>0</v>
      </c>
      <c r="G8239" s="32">
        <f t="shared" si="7487"/>
        <v>0</v>
      </c>
      <c r="H8239" s="32">
        <f t="shared" si="7487"/>
        <v>0</v>
      </c>
      <c r="I8239" s="34">
        <v>2</v>
      </c>
    </row>
    <row r="8240" spans="1:9">
      <c r="A8240" s="210">
        <v>451</v>
      </c>
      <c r="B8240" s="211" t="s">
        <v>75</v>
      </c>
      <c r="C8240" s="30">
        <f t="shared" si="7486"/>
        <v>42860</v>
      </c>
      <c r="D8240" s="30">
        <v>0</v>
      </c>
      <c r="F8240" s="30">
        <f t="shared" si="7487"/>
        <v>0</v>
      </c>
      <c r="G8240" s="30">
        <f t="shared" si="7487"/>
        <v>0</v>
      </c>
      <c r="H8240" s="30">
        <f t="shared" si="7487"/>
        <v>0</v>
      </c>
      <c r="I8240" s="34">
        <v>3</v>
      </c>
    </row>
    <row r="8241" spans="1:9">
      <c r="A8241" s="335">
        <v>4511</v>
      </c>
      <c r="B8241" s="340" t="s">
        <v>75</v>
      </c>
      <c r="C8241" s="39">
        <v>42860</v>
      </c>
      <c r="D8241" s="175">
        <v>0</v>
      </c>
      <c r="F8241" s="636"/>
      <c r="G8241" s="636"/>
      <c r="H8241" s="636"/>
      <c r="I8241" s="34">
        <v>4</v>
      </c>
    </row>
    <row r="8242" spans="1:9">
      <c r="A8242" s="512">
        <v>31</v>
      </c>
      <c r="B8242" s="513" t="s">
        <v>63</v>
      </c>
      <c r="C8242" s="165">
        <f>C8243+C8246+C8255</f>
        <v>0</v>
      </c>
      <c r="D8242" s="165">
        <v>0</v>
      </c>
      <c r="F8242" s="165">
        <f>F8243+F8246+F8255</f>
        <v>0</v>
      </c>
      <c r="G8242" s="165">
        <f>G8243+G8246+G8255</f>
        <v>0</v>
      </c>
      <c r="H8242" s="165">
        <f>H8243+H8246+H8255</f>
        <v>0</v>
      </c>
      <c r="I8242" s="34" t="s">
        <v>64</v>
      </c>
    </row>
    <row r="8243" spans="1:9">
      <c r="A8243" s="514">
        <v>41</v>
      </c>
      <c r="B8243" s="515" t="s">
        <v>347</v>
      </c>
      <c r="C8243" s="186">
        <f t="shared" ref="C8243:C8244" si="7488">SUM(C8244)</f>
        <v>0</v>
      </c>
      <c r="D8243" s="688">
        <v>0</v>
      </c>
      <c r="F8243" s="688">
        <f t="shared" ref="F8243:H8244" si="7489">SUM(F8244)</f>
        <v>0</v>
      </c>
      <c r="G8243" s="688">
        <f t="shared" si="7489"/>
        <v>0</v>
      </c>
      <c r="H8243" s="688">
        <f t="shared" si="7489"/>
        <v>0</v>
      </c>
      <c r="I8243" s="34">
        <v>2</v>
      </c>
    </row>
    <row r="8244" spans="1:9">
      <c r="A8244" s="516">
        <v>412</v>
      </c>
      <c r="B8244" s="517" t="s">
        <v>71</v>
      </c>
      <c r="C8244" s="166">
        <f t="shared" si="7488"/>
        <v>0</v>
      </c>
      <c r="D8244" s="166">
        <v>0</v>
      </c>
      <c r="F8244" s="166">
        <f t="shared" si="7489"/>
        <v>0</v>
      </c>
      <c r="G8244" s="166">
        <f t="shared" si="7489"/>
        <v>0</v>
      </c>
      <c r="H8244" s="166">
        <f t="shared" si="7489"/>
        <v>0</v>
      </c>
      <c r="I8244" s="34">
        <v>3</v>
      </c>
    </row>
    <row r="8245" spans="1:9">
      <c r="A8245" s="518">
        <v>4123</v>
      </c>
      <c r="B8245" s="340" t="s">
        <v>72</v>
      </c>
      <c r="C8245" s="39"/>
      <c r="D8245" s="175">
        <v>0</v>
      </c>
      <c r="F8245" s="636"/>
      <c r="G8245" s="636"/>
      <c r="H8245" s="636"/>
      <c r="I8245" s="34">
        <v>4</v>
      </c>
    </row>
    <row r="8246" spans="1:9" ht="28.5">
      <c r="A8246" s="514">
        <v>42</v>
      </c>
      <c r="B8246" s="515" t="s">
        <v>30</v>
      </c>
      <c r="C8246" s="186">
        <f>SUM(C8247+C8253)</f>
        <v>0</v>
      </c>
      <c r="D8246" s="688">
        <v>0</v>
      </c>
      <c r="F8246" s="688">
        <f>SUM(F8247+F8253)</f>
        <v>0</v>
      </c>
      <c r="G8246" s="688">
        <f>SUM(G8247+G8253)</f>
        <v>0</v>
      </c>
      <c r="H8246" s="688">
        <f>SUM(H8247+H8253)</f>
        <v>0</v>
      </c>
      <c r="I8246" s="34">
        <v>2</v>
      </c>
    </row>
    <row r="8247" spans="1:9">
      <c r="A8247" s="516">
        <v>422</v>
      </c>
      <c r="B8247" s="517" t="s">
        <v>57</v>
      </c>
      <c r="C8247" s="166">
        <f>SUM(C8248:C8252)</f>
        <v>0</v>
      </c>
      <c r="D8247" s="166">
        <v>0</v>
      </c>
      <c r="F8247" s="166">
        <f>SUM(F8248:F8252)</f>
        <v>0</v>
      </c>
      <c r="G8247" s="166">
        <f>SUM(G8248:G8252)</f>
        <v>0</v>
      </c>
      <c r="H8247" s="166">
        <f>SUM(H8248:H8252)</f>
        <v>0</v>
      </c>
      <c r="I8247" s="34">
        <v>3</v>
      </c>
    </row>
    <row r="8248" spans="1:9">
      <c r="A8248" s="518">
        <v>4221</v>
      </c>
      <c r="B8248" s="340" t="s">
        <v>65</v>
      </c>
      <c r="C8248" s="39"/>
      <c r="D8248" s="175">
        <v>0</v>
      </c>
      <c r="F8248" s="636"/>
      <c r="G8248" s="636"/>
      <c r="H8248" s="636"/>
      <c r="I8248" s="34">
        <v>4</v>
      </c>
    </row>
    <row r="8249" spans="1:9">
      <c r="A8249" s="518">
        <v>4222</v>
      </c>
      <c r="B8249" s="340" t="s">
        <v>73</v>
      </c>
      <c r="C8249" s="39"/>
      <c r="D8249" s="175">
        <v>0</v>
      </c>
      <c r="F8249" s="636"/>
      <c r="G8249" s="636"/>
      <c r="H8249" s="636"/>
      <c r="I8249" s="34">
        <v>4</v>
      </c>
    </row>
    <row r="8250" spans="1:9">
      <c r="A8250" s="518">
        <v>4223</v>
      </c>
      <c r="B8250" s="340" t="s">
        <v>86</v>
      </c>
      <c r="C8250" s="39"/>
      <c r="D8250" s="175">
        <v>0</v>
      </c>
      <c r="F8250" s="636"/>
      <c r="G8250" s="636"/>
      <c r="H8250" s="636"/>
      <c r="I8250" s="34">
        <v>4</v>
      </c>
    </row>
    <row r="8251" spans="1:9">
      <c r="A8251" s="518">
        <v>4224</v>
      </c>
      <c r="B8251" s="340" t="s">
        <v>58</v>
      </c>
      <c r="C8251" s="39"/>
      <c r="D8251" s="175">
        <v>0</v>
      </c>
      <c r="F8251" s="636"/>
      <c r="G8251" s="636"/>
      <c r="H8251" s="636"/>
      <c r="I8251" s="34">
        <v>4</v>
      </c>
    </row>
    <row r="8252" spans="1:9">
      <c r="A8252" s="518">
        <v>4227</v>
      </c>
      <c r="B8252" s="340" t="s">
        <v>88</v>
      </c>
      <c r="C8252" s="39"/>
      <c r="D8252" s="175">
        <v>0</v>
      </c>
      <c r="F8252" s="636"/>
      <c r="G8252" s="636"/>
      <c r="H8252" s="636"/>
      <c r="I8252" s="34">
        <v>4</v>
      </c>
    </row>
    <row r="8253" spans="1:9">
      <c r="A8253" s="516">
        <v>426</v>
      </c>
      <c r="B8253" s="517" t="s">
        <v>31</v>
      </c>
      <c r="C8253" s="166">
        <f>SUM(C8254)</f>
        <v>0</v>
      </c>
      <c r="D8253" s="166">
        <v>0</v>
      </c>
      <c r="F8253" s="166">
        <f>SUM(F8254)</f>
        <v>0</v>
      </c>
      <c r="G8253" s="166">
        <f>SUM(G8254)</f>
        <v>0</v>
      </c>
      <c r="H8253" s="166">
        <f>SUM(H8254)</f>
        <v>0</v>
      </c>
      <c r="I8253" s="34">
        <v>3</v>
      </c>
    </row>
    <row r="8254" spans="1:9">
      <c r="A8254" s="518">
        <v>4262</v>
      </c>
      <c r="B8254" s="340" t="s">
        <v>32</v>
      </c>
      <c r="C8254" s="39"/>
      <c r="D8254" s="175">
        <v>0</v>
      </c>
      <c r="F8254" s="636"/>
      <c r="G8254" s="636"/>
      <c r="H8254" s="636"/>
      <c r="I8254" s="34">
        <v>4</v>
      </c>
    </row>
    <row r="8255" spans="1:9" ht="28.5">
      <c r="A8255" s="514">
        <v>45</v>
      </c>
      <c r="B8255" s="515" t="s">
        <v>74</v>
      </c>
      <c r="C8255" s="186">
        <f>C8256+C8258</f>
        <v>0</v>
      </c>
      <c r="D8255" s="688">
        <v>0</v>
      </c>
      <c r="F8255" s="688">
        <f>F8256+F8258</f>
        <v>0</v>
      </c>
      <c r="G8255" s="688">
        <f>G8256+G8258</f>
        <v>0</v>
      </c>
      <c r="H8255" s="688">
        <f>H8256+H8258</f>
        <v>0</v>
      </c>
      <c r="I8255" s="34">
        <v>2</v>
      </c>
    </row>
    <row r="8256" spans="1:9">
      <c r="A8256" s="516">
        <v>451</v>
      </c>
      <c r="B8256" s="517" t="s">
        <v>75</v>
      </c>
      <c r="C8256" s="166">
        <f>C8257</f>
        <v>0</v>
      </c>
      <c r="D8256" s="166">
        <v>0</v>
      </c>
      <c r="F8256" s="166">
        <f>F8257</f>
        <v>0</v>
      </c>
      <c r="G8256" s="166">
        <f>G8257</f>
        <v>0</v>
      </c>
      <c r="H8256" s="166">
        <f>H8257</f>
        <v>0</v>
      </c>
      <c r="I8256" s="34">
        <v>3</v>
      </c>
    </row>
    <row r="8257" spans="1:9">
      <c r="A8257" s="518">
        <v>4511</v>
      </c>
      <c r="B8257" s="340" t="s">
        <v>75</v>
      </c>
      <c r="C8257" s="39"/>
      <c r="D8257" s="175">
        <v>0</v>
      </c>
      <c r="F8257" s="636"/>
      <c r="G8257" s="636"/>
      <c r="H8257" s="636"/>
      <c r="I8257" s="34">
        <v>4</v>
      </c>
    </row>
    <row r="8258" spans="1:9">
      <c r="A8258" s="516">
        <v>452</v>
      </c>
      <c r="B8258" s="517" t="s">
        <v>348</v>
      </c>
      <c r="C8258" s="166">
        <f>C8259</f>
        <v>0</v>
      </c>
      <c r="D8258" s="166">
        <v>0</v>
      </c>
      <c r="F8258" s="166">
        <f>F8259</f>
        <v>0</v>
      </c>
      <c r="G8258" s="166">
        <f>G8259</f>
        <v>0</v>
      </c>
      <c r="H8258" s="166">
        <f>H8259</f>
        <v>0</v>
      </c>
      <c r="I8258" s="34">
        <v>3</v>
      </c>
    </row>
    <row r="8259" spans="1:9">
      <c r="A8259" s="518">
        <v>4521</v>
      </c>
      <c r="B8259" s="340" t="s">
        <v>348</v>
      </c>
      <c r="C8259" s="39"/>
      <c r="D8259" s="175">
        <v>0</v>
      </c>
      <c r="F8259" s="636"/>
      <c r="G8259" s="636"/>
      <c r="H8259" s="636"/>
      <c r="I8259" s="34">
        <v>4</v>
      </c>
    </row>
    <row r="8260" spans="1:9" ht="28.5">
      <c r="A8260" s="519">
        <v>71</v>
      </c>
      <c r="B8260" s="207" t="s">
        <v>349</v>
      </c>
      <c r="C8260" s="167">
        <f t="shared" ref="C8260:C8262" si="7490">C8261</f>
        <v>0</v>
      </c>
      <c r="D8260" s="167">
        <v>0</v>
      </c>
      <c r="F8260" s="167">
        <f t="shared" ref="F8260:H8262" si="7491">F8261</f>
        <v>0</v>
      </c>
      <c r="G8260" s="167">
        <f t="shared" si="7491"/>
        <v>0</v>
      </c>
      <c r="H8260" s="167">
        <f t="shared" si="7491"/>
        <v>0</v>
      </c>
      <c r="I8260" s="34" t="s">
        <v>145</v>
      </c>
    </row>
    <row r="8261" spans="1:9" ht="28.5">
      <c r="A8261" s="520">
        <v>45</v>
      </c>
      <c r="B8261" s="521" t="s">
        <v>74</v>
      </c>
      <c r="C8261" s="185">
        <f t="shared" si="7490"/>
        <v>0</v>
      </c>
      <c r="D8261" s="685">
        <v>0</v>
      </c>
      <c r="F8261" s="685">
        <f t="shared" si="7491"/>
        <v>0</v>
      </c>
      <c r="G8261" s="685">
        <f t="shared" si="7491"/>
        <v>0</v>
      </c>
      <c r="H8261" s="685">
        <f t="shared" si="7491"/>
        <v>0</v>
      </c>
      <c r="I8261" s="34">
        <v>2</v>
      </c>
    </row>
    <row r="8262" spans="1:9">
      <c r="A8262" s="522">
        <v>451</v>
      </c>
      <c r="B8262" s="523" t="s">
        <v>75</v>
      </c>
      <c r="C8262" s="162">
        <f t="shared" si="7490"/>
        <v>0</v>
      </c>
      <c r="D8262" s="162">
        <v>0</v>
      </c>
      <c r="F8262" s="162">
        <f t="shared" si="7491"/>
        <v>0</v>
      </c>
      <c r="G8262" s="162">
        <f t="shared" si="7491"/>
        <v>0</v>
      </c>
      <c r="H8262" s="162">
        <f t="shared" si="7491"/>
        <v>0</v>
      </c>
      <c r="I8262" s="34">
        <v>3</v>
      </c>
    </row>
    <row r="8263" spans="1:9">
      <c r="A8263" s="524">
        <v>4511</v>
      </c>
      <c r="B8263" s="168" t="s">
        <v>75</v>
      </c>
      <c r="C8263" s="164"/>
      <c r="D8263" s="175">
        <v>0</v>
      </c>
      <c r="F8263" s="687"/>
      <c r="G8263" s="687"/>
      <c r="H8263" s="687"/>
      <c r="I8263" s="34">
        <v>4</v>
      </c>
    </row>
    <row r="8264" spans="1:9" ht="28.5">
      <c r="A8264" s="203" t="s">
        <v>329</v>
      </c>
      <c r="B8264" s="204" t="s">
        <v>176</v>
      </c>
      <c r="C8264" s="205">
        <f t="shared" ref="C8264" si="7492">SUM(C8265+C8285)</f>
        <v>0</v>
      </c>
      <c r="D8264" s="205">
        <v>0</v>
      </c>
      <c r="F8264" s="205">
        <f t="shared" ref="F8264:G8264" si="7493">SUM(F8265+F8285)</f>
        <v>0</v>
      </c>
      <c r="G8264" s="205">
        <f t="shared" si="7493"/>
        <v>0</v>
      </c>
      <c r="H8264" s="205">
        <f t="shared" ref="H8264" si="7494">SUM(H8265+H8285)</f>
        <v>0</v>
      </c>
      <c r="I8264" s="34" t="s">
        <v>8</v>
      </c>
    </row>
    <row r="8265" spans="1:9">
      <c r="A8265" s="206">
        <v>12</v>
      </c>
      <c r="B8265" s="207" t="s">
        <v>61</v>
      </c>
      <c r="C8265" s="31">
        <f t="shared" ref="C8265" si="7495">SUM(C8266+C8271+C8280)</f>
        <v>0</v>
      </c>
      <c r="D8265" s="31">
        <v>0</v>
      </c>
      <c r="F8265" s="31">
        <f t="shared" ref="F8265:G8265" si="7496">SUM(F8266+F8271+F8280)</f>
        <v>0</v>
      </c>
      <c r="G8265" s="31">
        <f t="shared" si="7496"/>
        <v>0</v>
      </c>
      <c r="H8265" s="31">
        <f t="shared" ref="H8265" si="7497">SUM(H8266+H8271+H8280)</f>
        <v>0</v>
      </c>
      <c r="I8265" s="34" t="s">
        <v>62</v>
      </c>
    </row>
    <row r="8266" spans="1:9">
      <c r="A8266" s="208">
        <v>31</v>
      </c>
      <c r="B8266" s="209" t="s">
        <v>44</v>
      </c>
      <c r="C8266" s="182">
        <f t="shared" ref="C8266" si="7498">SUM(C8267+C8269)</f>
        <v>0</v>
      </c>
      <c r="D8266" s="32">
        <v>0</v>
      </c>
      <c r="F8266" s="32">
        <f t="shared" ref="F8266:G8266" si="7499">SUM(F8267+F8269)</f>
        <v>0</v>
      </c>
      <c r="G8266" s="32">
        <f t="shared" si="7499"/>
        <v>0</v>
      </c>
      <c r="H8266" s="32">
        <f t="shared" ref="H8266" si="7500">SUM(H8267+H8269)</f>
        <v>0</v>
      </c>
      <c r="I8266" s="34">
        <v>2</v>
      </c>
    </row>
    <row r="8267" spans="1:9">
      <c r="A8267" s="210">
        <v>311</v>
      </c>
      <c r="B8267" s="211" t="s">
        <v>45</v>
      </c>
      <c r="C8267" s="30">
        <f t="shared" ref="C8267" si="7501">SUM(C8268)</f>
        <v>0</v>
      </c>
      <c r="D8267" s="30">
        <v>0</v>
      </c>
      <c r="F8267" s="30">
        <f t="shared" ref="F8267:H8267" si="7502">SUM(F8268)</f>
        <v>0</v>
      </c>
      <c r="G8267" s="30">
        <f t="shared" si="7502"/>
        <v>0</v>
      </c>
      <c r="H8267" s="30">
        <f t="shared" si="7502"/>
        <v>0</v>
      </c>
      <c r="I8267" s="34">
        <v>3</v>
      </c>
    </row>
    <row r="8268" spans="1:9">
      <c r="A8268" s="212">
        <v>3111</v>
      </c>
      <c r="B8268" s="216" t="s">
        <v>46</v>
      </c>
      <c r="C8268" s="29"/>
      <c r="D8268" s="175">
        <v>0</v>
      </c>
      <c r="F8268" s="175"/>
      <c r="G8268" s="175"/>
      <c r="H8268" s="175"/>
      <c r="I8268" s="34">
        <v>4</v>
      </c>
    </row>
    <row r="8269" spans="1:9">
      <c r="A8269" s="210">
        <v>313</v>
      </c>
      <c r="B8269" s="211" t="s">
        <v>48</v>
      </c>
      <c r="C8269" s="30">
        <f t="shared" ref="C8269" si="7503">SUM(C8270)</f>
        <v>0</v>
      </c>
      <c r="D8269" s="30">
        <v>0</v>
      </c>
      <c r="F8269" s="30">
        <f t="shared" ref="F8269:H8269" si="7504">SUM(F8270)</f>
        <v>0</v>
      </c>
      <c r="G8269" s="30">
        <f t="shared" si="7504"/>
        <v>0</v>
      </c>
      <c r="H8269" s="30">
        <f t="shared" si="7504"/>
        <v>0</v>
      </c>
      <c r="I8269" s="34">
        <v>3</v>
      </c>
    </row>
    <row r="8270" spans="1:9">
      <c r="A8270" s="212">
        <v>3132</v>
      </c>
      <c r="B8270" s="216" t="s">
        <v>49</v>
      </c>
      <c r="C8270" s="29"/>
      <c r="D8270" s="175">
        <v>0</v>
      </c>
      <c r="F8270" s="175"/>
      <c r="G8270" s="175"/>
      <c r="H8270" s="175"/>
      <c r="I8270" s="34">
        <v>4</v>
      </c>
    </row>
    <row r="8271" spans="1:9">
      <c r="A8271" s="208">
        <v>32</v>
      </c>
      <c r="B8271" s="209" t="s">
        <v>16</v>
      </c>
      <c r="C8271" s="182">
        <f t="shared" ref="C8271" si="7505">SUM(C8272+C8274+C8278)</f>
        <v>0</v>
      </c>
      <c r="D8271" s="32">
        <v>0</v>
      </c>
      <c r="F8271" s="32">
        <f t="shared" ref="F8271:G8271" si="7506">SUM(F8272+F8274+F8278)</f>
        <v>0</v>
      </c>
      <c r="G8271" s="32">
        <f t="shared" si="7506"/>
        <v>0</v>
      </c>
      <c r="H8271" s="32">
        <f t="shared" ref="H8271" si="7507">SUM(H8272+H8274+H8278)</f>
        <v>0</v>
      </c>
      <c r="I8271" s="34">
        <v>2</v>
      </c>
    </row>
    <row r="8272" spans="1:9">
      <c r="A8272" s="210">
        <v>322</v>
      </c>
      <c r="B8272" s="211" t="s">
        <v>42</v>
      </c>
      <c r="C8272" s="30">
        <f t="shared" ref="C8272" si="7508">SUM(C8273)</f>
        <v>0</v>
      </c>
      <c r="D8272" s="30">
        <v>0</v>
      </c>
      <c r="F8272" s="30">
        <f t="shared" ref="F8272:H8272" si="7509">SUM(F8273)</f>
        <v>0</v>
      </c>
      <c r="G8272" s="30">
        <f t="shared" si="7509"/>
        <v>0</v>
      </c>
      <c r="H8272" s="30">
        <f t="shared" si="7509"/>
        <v>0</v>
      </c>
      <c r="I8272" s="34">
        <v>3</v>
      </c>
    </row>
    <row r="8273" spans="1:9">
      <c r="A8273" s="212">
        <v>3225</v>
      </c>
      <c r="B8273" s="216" t="s">
        <v>92</v>
      </c>
      <c r="C8273" s="29"/>
      <c r="D8273" s="175">
        <v>0</v>
      </c>
      <c r="F8273" s="175"/>
      <c r="G8273" s="175"/>
      <c r="H8273" s="175"/>
      <c r="I8273" s="34">
        <v>4</v>
      </c>
    </row>
    <row r="8274" spans="1:9">
      <c r="A8274" s="210">
        <v>323</v>
      </c>
      <c r="B8274" s="211" t="s">
        <v>17</v>
      </c>
      <c r="C8274" s="30">
        <f t="shared" ref="C8274" si="7510">SUM(C8275:C8277)</f>
        <v>0</v>
      </c>
      <c r="D8274" s="30">
        <v>0</v>
      </c>
      <c r="F8274" s="30">
        <f t="shared" ref="F8274:G8274" si="7511">SUM(F8275:F8277)</f>
        <v>0</v>
      </c>
      <c r="G8274" s="30">
        <f t="shared" si="7511"/>
        <v>0</v>
      </c>
      <c r="H8274" s="30">
        <f t="shared" ref="H8274" si="7512">SUM(H8275:H8277)</f>
        <v>0</v>
      </c>
      <c r="I8274" s="34">
        <v>3</v>
      </c>
    </row>
    <row r="8275" spans="1:9">
      <c r="A8275" s="212">
        <v>3233</v>
      </c>
      <c r="B8275" s="216" t="s">
        <v>19</v>
      </c>
      <c r="C8275" s="29"/>
      <c r="D8275" s="175">
        <v>0</v>
      </c>
      <c r="F8275" s="175"/>
      <c r="G8275" s="175"/>
      <c r="H8275" s="175"/>
      <c r="I8275" s="34">
        <v>4</v>
      </c>
    </row>
    <row r="8276" spans="1:9">
      <c r="A8276" s="212">
        <v>3237</v>
      </c>
      <c r="B8276" s="216" t="s">
        <v>20</v>
      </c>
      <c r="C8276" s="29"/>
      <c r="D8276" s="175">
        <v>0</v>
      </c>
      <c r="F8276" s="175"/>
      <c r="G8276" s="175"/>
      <c r="H8276" s="175"/>
      <c r="I8276" s="34">
        <v>4</v>
      </c>
    </row>
    <row r="8277" spans="1:9">
      <c r="A8277" s="212">
        <v>3239</v>
      </c>
      <c r="B8277" s="216" t="s">
        <v>21</v>
      </c>
      <c r="C8277" s="29"/>
      <c r="D8277" s="175">
        <v>0</v>
      </c>
      <c r="F8277" s="175"/>
      <c r="G8277" s="175"/>
      <c r="H8277" s="175"/>
      <c r="I8277" s="34">
        <v>4</v>
      </c>
    </row>
    <row r="8278" spans="1:9">
      <c r="A8278" s="210">
        <v>329</v>
      </c>
      <c r="B8278" s="211" t="s">
        <v>23</v>
      </c>
      <c r="C8278" s="30">
        <f t="shared" ref="C8278" si="7513">SUM(C8279)</f>
        <v>0</v>
      </c>
      <c r="D8278" s="30">
        <v>0</v>
      </c>
      <c r="F8278" s="30">
        <f t="shared" ref="F8278:H8278" si="7514">SUM(F8279)</f>
        <v>0</v>
      </c>
      <c r="G8278" s="30">
        <f t="shared" si="7514"/>
        <v>0</v>
      </c>
      <c r="H8278" s="30">
        <f t="shared" si="7514"/>
        <v>0</v>
      </c>
      <c r="I8278" s="34">
        <v>3</v>
      </c>
    </row>
    <row r="8279" spans="1:9">
      <c r="A8279" s="212">
        <v>3293</v>
      </c>
      <c r="B8279" s="216" t="s">
        <v>29</v>
      </c>
      <c r="C8279" s="29"/>
      <c r="D8279" s="175">
        <v>0</v>
      </c>
      <c r="F8279" s="175"/>
      <c r="G8279" s="175"/>
      <c r="H8279" s="175"/>
      <c r="I8279" s="34">
        <v>4</v>
      </c>
    </row>
    <row r="8280" spans="1:9" ht="28.5">
      <c r="A8280" s="208">
        <v>42</v>
      </c>
      <c r="B8280" s="209" t="s">
        <v>30</v>
      </c>
      <c r="C8280" s="182">
        <f t="shared" ref="C8280" si="7515">SUM(C8281)</f>
        <v>0</v>
      </c>
      <c r="D8280" s="32">
        <v>0</v>
      </c>
      <c r="F8280" s="32">
        <f t="shared" ref="F8280:H8280" si="7516">SUM(F8281)</f>
        <v>0</v>
      </c>
      <c r="G8280" s="32">
        <f t="shared" si="7516"/>
        <v>0</v>
      </c>
      <c r="H8280" s="32">
        <f t="shared" si="7516"/>
        <v>0</v>
      </c>
      <c r="I8280" s="34">
        <v>2</v>
      </c>
    </row>
    <row r="8281" spans="1:9">
      <c r="A8281" s="210">
        <v>422</v>
      </c>
      <c r="B8281" s="211" t="s">
        <v>57</v>
      </c>
      <c r="C8281" s="30">
        <f t="shared" ref="C8281" si="7517">SUM(C8282:C8284)</f>
        <v>0</v>
      </c>
      <c r="D8281" s="30">
        <v>0</v>
      </c>
      <c r="F8281" s="30">
        <f t="shared" ref="F8281:G8281" si="7518">SUM(F8282:F8284)</f>
        <v>0</v>
      </c>
      <c r="G8281" s="30">
        <f t="shared" si="7518"/>
        <v>0</v>
      </c>
      <c r="H8281" s="30">
        <f t="shared" ref="H8281" si="7519">SUM(H8282:H8284)</f>
        <v>0</v>
      </c>
      <c r="I8281" s="34">
        <v>3</v>
      </c>
    </row>
    <row r="8282" spans="1:9">
      <c r="A8282" s="212">
        <v>4221</v>
      </c>
      <c r="B8282" s="216" t="s">
        <v>65</v>
      </c>
      <c r="C8282" s="29"/>
      <c r="D8282" s="175">
        <v>0</v>
      </c>
      <c r="F8282" s="175"/>
      <c r="G8282" s="175"/>
      <c r="H8282" s="175"/>
      <c r="I8282" s="34">
        <v>4</v>
      </c>
    </row>
    <row r="8283" spans="1:9">
      <c r="A8283" s="212">
        <v>4223</v>
      </c>
      <c r="B8283" s="216" t="s">
        <v>86</v>
      </c>
      <c r="C8283" s="29"/>
      <c r="D8283" s="175">
        <v>0</v>
      </c>
      <c r="F8283" s="175"/>
      <c r="G8283" s="175"/>
      <c r="H8283" s="175"/>
      <c r="I8283" s="34">
        <v>4</v>
      </c>
    </row>
    <row r="8284" spans="1:9">
      <c r="A8284" s="212">
        <v>4224</v>
      </c>
      <c r="B8284" s="216" t="s">
        <v>58</v>
      </c>
      <c r="C8284" s="29"/>
      <c r="D8284" s="175">
        <v>0</v>
      </c>
      <c r="F8284" s="175"/>
      <c r="G8284" s="175"/>
      <c r="H8284" s="175"/>
      <c r="I8284" s="34">
        <v>4</v>
      </c>
    </row>
    <row r="8285" spans="1:9">
      <c r="A8285" s="206">
        <v>563</v>
      </c>
      <c r="B8285" s="207" t="s">
        <v>326</v>
      </c>
      <c r="C8285" s="31">
        <f t="shared" ref="C8285" si="7520">SUM(C8286+C8291+C8300)</f>
        <v>0</v>
      </c>
      <c r="D8285" s="31">
        <v>0</v>
      </c>
      <c r="F8285" s="31">
        <f t="shared" ref="F8285:G8285" si="7521">SUM(F8286+F8291+F8300)</f>
        <v>0</v>
      </c>
      <c r="G8285" s="31">
        <f t="shared" si="7521"/>
        <v>0</v>
      </c>
      <c r="H8285" s="31">
        <f t="shared" ref="H8285" si="7522">SUM(H8286+H8291+H8300)</f>
        <v>0</v>
      </c>
      <c r="I8285" s="34" t="s">
        <v>104</v>
      </c>
    </row>
    <row r="8286" spans="1:9">
      <c r="A8286" s="208">
        <v>31</v>
      </c>
      <c r="B8286" s="209" t="s">
        <v>44</v>
      </c>
      <c r="C8286" s="182">
        <f t="shared" ref="C8286" si="7523">SUM(C8287+C8289)</f>
        <v>0</v>
      </c>
      <c r="D8286" s="32">
        <v>0</v>
      </c>
      <c r="F8286" s="32">
        <f t="shared" ref="F8286:G8286" si="7524">SUM(F8287+F8289)</f>
        <v>0</v>
      </c>
      <c r="G8286" s="32">
        <f t="shared" si="7524"/>
        <v>0</v>
      </c>
      <c r="H8286" s="32">
        <f t="shared" ref="H8286" si="7525">SUM(H8287+H8289)</f>
        <v>0</v>
      </c>
      <c r="I8286" s="34">
        <v>2</v>
      </c>
    </row>
    <row r="8287" spans="1:9">
      <c r="A8287" s="210">
        <v>311</v>
      </c>
      <c r="B8287" s="211" t="s">
        <v>45</v>
      </c>
      <c r="C8287" s="30">
        <f t="shared" ref="C8287" si="7526">SUM(C8288)</f>
        <v>0</v>
      </c>
      <c r="D8287" s="30">
        <v>0</v>
      </c>
      <c r="F8287" s="30">
        <f t="shared" ref="F8287:H8287" si="7527">SUM(F8288)</f>
        <v>0</v>
      </c>
      <c r="G8287" s="30">
        <f t="shared" si="7527"/>
        <v>0</v>
      </c>
      <c r="H8287" s="30">
        <f t="shared" si="7527"/>
        <v>0</v>
      </c>
      <c r="I8287" s="34">
        <v>3</v>
      </c>
    </row>
    <row r="8288" spans="1:9">
      <c r="A8288" s="212">
        <v>3111</v>
      </c>
      <c r="B8288" s="216" t="s">
        <v>46</v>
      </c>
      <c r="C8288" s="29"/>
      <c r="D8288" s="175">
        <v>0</v>
      </c>
      <c r="F8288" s="175"/>
      <c r="G8288" s="175"/>
      <c r="H8288" s="175"/>
      <c r="I8288" s="34">
        <v>4</v>
      </c>
    </row>
    <row r="8289" spans="1:9">
      <c r="A8289" s="210">
        <v>313</v>
      </c>
      <c r="B8289" s="211" t="s">
        <v>48</v>
      </c>
      <c r="C8289" s="30">
        <f t="shared" ref="C8289" si="7528">SUM(C8290)</f>
        <v>0</v>
      </c>
      <c r="D8289" s="30">
        <v>0</v>
      </c>
      <c r="F8289" s="30">
        <f t="shared" ref="F8289:H8289" si="7529">SUM(F8290)</f>
        <v>0</v>
      </c>
      <c r="G8289" s="30">
        <f t="shared" si="7529"/>
        <v>0</v>
      </c>
      <c r="H8289" s="30">
        <f t="shared" si="7529"/>
        <v>0</v>
      </c>
      <c r="I8289" s="34">
        <v>3</v>
      </c>
    </row>
    <row r="8290" spans="1:9">
      <c r="A8290" s="212">
        <v>3132</v>
      </c>
      <c r="B8290" s="216" t="s">
        <v>49</v>
      </c>
      <c r="C8290" s="29"/>
      <c r="D8290" s="175">
        <v>0</v>
      </c>
      <c r="F8290" s="175"/>
      <c r="G8290" s="175"/>
      <c r="H8290" s="175"/>
      <c r="I8290" s="34">
        <v>4</v>
      </c>
    </row>
    <row r="8291" spans="1:9">
      <c r="A8291" s="208">
        <v>32</v>
      </c>
      <c r="B8291" s="209" t="s">
        <v>16</v>
      </c>
      <c r="C8291" s="182">
        <f t="shared" ref="C8291" si="7530">SUM(C8292+C8294+C8298)</f>
        <v>0</v>
      </c>
      <c r="D8291" s="32">
        <v>0</v>
      </c>
      <c r="F8291" s="32">
        <f t="shared" ref="F8291:G8291" si="7531">SUM(F8292+F8294+F8298)</f>
        <v>0</v>
      </c>
      <c r="G8291" s="32">
        <f t="shared" si="7531"/>
        <v>0</v>
      </c>
      <c r="H8291" s="32">
        <f t="shared" ref="H8291" si="7532">SUM(H8292+H8294+H8298)</f>
        <v>0</v>
      </c>
      <c r="I8291" s="34">
        <v>2</v>
      </c>
    </row>
    <row r="8292" spans="1:9">
      <c r="A8292" s="210">
        <v>322</v>
      </c>
      <c r="B8292" s="211" t="s">
        <v>42</v>
      </c>
      <c r="C8292" s="30">
        <f t="shared" ref="C8292" si="7533">SUM(C8293)</f>
        <v>0</v>
      </c>
      <c r="D8292" s="30">
        <v>0</v>
      </c>
      <c r="F8292" s="30">
        <f t="shared" ref="F8292:H8292" si="7534">SUM(F8293)</f>
        <v>0</v>
      </c>
      <c r="G8292" s="30">
        <f t="shared" si="7534"/>
        <v>0</v>
      </c>
      <c r="H8292" s="30">
        <f t="shared" si="7534"/>
        <v>0</v>
      </c>
      <c r="I8292" s="34">
        <v>3</v>
      </c>
    </row>
    <row r="8293" spans="1:9">
      <c r="A8293" s="212">
        <v>3225</v>
      </c>
      <c r="B8293" s="216" t="s">
        <v>92</v>
      </c>
      <c r="C8293" s="29"/>
      <c r="D8293" s="175">
        <v>0</v>
      </c>
      <c r="F8293" s="175"/>
      <c r="G8293" s="175"/>
      <c r="H8293" s="175"/>
      <c r="I8293" s="34">
        <v>4</v>
      </c>
    </row>
    <row r="8294" spans="1:9">
      <c r="A8294" s="210">
        <v>323</v>
      </c>
      <c r="B8294" s="211" t="s">
        <v>17</v>
      </c>
      <c r="C8294" s="30">
        <f t="shared" ref="C8294" si="7535">SUM(C8295:C8297)</f>
        <v>0</v>
      </c>
      <c r="D8294" s="30">
        <v>0</v>
      </c>
      <c r="F8294" s="30">
        <f t="shared" ref="F8294:G8294" si="7536">SUM(F8295:F8297)</f>
        <v>0</v>
      </c>
      <c r="G8294" s="30">
        <f t="shared" si="7536"/>
        <v>0</v>
      </c>
      <c r="H8294" s="30">
        <f t="shared" ref="H8294" si="7537">SUM(H8295:H8297)</f>
        <v>0</v>
      </c>
      <c r="I8294" s="34">
        <v>3</v>
      </c>
    </row>
    <row r="8295" spans="1:9">
      <c r="A8295" s="212">
        <v>3233</v>
      </c>
      <c r="B8295" s="216" t="s">
        <v>19</v>
      </c>
      <c r="C8295" s="29"/>
      <c r="D8295" s="175">
        <v>0</v>
      </c>
      <c r="F8295" s="175"/>
      <c r="G8295" s="175"/>
      <c r="H8295" s="175"/>
      <c r="I8295" s="34">
        <v>4</v>
      </c>
    </row>
    <row r="8296" spans="1:9">
      <c r="A8296" s="212">
        <v>3237</v>
      </c>
      <c r="B8296" s="216" t="s">
        <v>20</v>
      </c>
      <c r="C8296" s="29"/>
      <c r="D8296" s="175">
        <v>0</v>
      </c>
      <c r="F8296" s="175"/>
      <c r="G8296" s="175"/>
      <c r="H8296" s="175"/>
      <c r="I8296" s="34">
        <v>4</v>
      </c>
    </row>
    <row r="8297" spans="1:9">
      <c r="A8297" s="212">
        <v>3239</v>
      </c>
      <c r="B8297" s="216" t="s">
        <v>21</v>
      </c>
      <c r="C8297" s="29"/>
      <c r="D8297" s="175">
        <v>0</v>
      </c>
      <c r="F8297" s="175"/>
      <c r="G8297" s="175"/>
      <c r="H8297" s="175"/>
      <c r="I8297" s="34">
        <v>4</v>
      </c>
    </row>
    <row r="8298" spans="1:9">
      <c r="A8298" s="210">
        <v>329</v>
      </c>
      <c r="B8298" s="211" t="s">
        <v>23</v>
      </c>
      <c r="C8298" s="30">
        <f t="shared" ref="C8298" si="7538">SUM(C8299)</f>
        <v>0</v>
      </c>
      <c r="D8298" s="30">
        <v>0</v>
      </c>
      <c r="F8298" s="30">
        <f t="shared" ref="F8298:H8298" si="7539">SUM(F8299)</f>
        <v>0</v>
      </c>
      <c r="G8298" s="30">
        <f t="shared" si="7539"/>
        <v>0</v>
      </c>
      <c r="H8298" s="30">
        <f t="shared" si="7539"/>
        <v>0</v>
      </c>
      <c r="I8298" s="34">
        <v>3</v>
      </c>
    </row>
    <row r="8299" spans="1:9">
      <c r="A8299" s="212">
        <v>3293</v>
      </c>
      <c r="B8299" s="216" t="s">
        <v>29</v>
      </c>
      <c r="C8299" s="29"/>
      <c r="D8299" s="175">
        <v>0</v>
      </c>
      <c r="F8299" s="175"/>
      <c r="G8299" s="175"/>
      <c r="H8299" s="175"/>
      <c r="I8299" s="34">
        <v>4</v>
      </c>
    </row>
    <row r="8300" spans="1:9" ht="28.5">
      <c r="A8300" s="208">
        <v>42</v>
      </c>
      <c r="B8300" s="209" t="s">
        <v>30</v>
      </c>
      <c r="C8300" s="182">
        <f t="shared" ref="C8300" si="7540">SUM(C8301)</f>
        <v>0</v>
      </c>
      <c r="D8300" s="32">
        <v>0</v>
      </c>
      <c r="F8300" s="32">
        <f t="shared" ref="F8300:H8300" si="7541">SUM(F8301)</f>
        <v>0</v>
      </c>
      <c r="G8300" s="32">
        <f t="shared" si="7541"/>
        <v>0</v>
      </c>
      <c r="H8300" s="32">
        <f t="shared" si="7541"/>
        <v>0</v>
      </c>
      <c r="I8300" s="34">
        <v>2</v>
      </c>
    </row>
    <row r="8301" spans="1:9">
      <c r="A8301" s="210">
        <v>422</v>
      </c>
      <c r="B8301" s="211" t="s">
        <v>57</v>
      </c>
      <c r="C8301" s="30">
        <f t="shared" ref="C8301" si="7542">SUM(C8302:C8304)</f>
        <v>0</v>
      </c>
      <c r="D8301" s="30">
        <v>0</v>
      </c>
      <c r="F8301" s="30">
        <f t="shared" ref="F8301:G8301" si="7543">SUM(F8302:F8304)</f>
        <v>0</v>
      </c>
      <c r="G8301" s="30">
        <f t="shared" si="7543"/>
        <v>0</v>
      </c>
      <c r="H8301" s="30">
        <f t="shared" ref="H8301" si="7544">SUM(H8302:H8304)</f>
        <v>0</v>
      </c>
      <c r="I8301" s="34">
        <v>3</v>
      </c>
    </row>
    <row r="8302" spans="1:9">
      <c r="A8302" s="212">
        <v>4221</v>
      </c>
      <c r="B8302" s="216" t="s">
        <v>65</v>
      </c>
      <c r="C8302" s="29"/>
      <c r="D8302" s="175">
        <v>0</v>
      </c>
      <c r="F8302" s="175"/>
      <c r="G8302" s="175"/>
      <c r="H8302" s="175"/>
      <c r="I8302" s="34">
        <v>4</v>
      </c>
    </row>
    <row r="8303" spans="1:9">
      <c r="A8303" s="212">
        <v>4223</v>
      </c>
      <c r="B8303" s="216" t="s">
        <v>86</v>
      </c>
      <c r="C8303" s="29"/>
      <c r="D8303" s="175">
        <v>0</v>
      </c>
      <c r="F8303" s="175"/>
      <c r="G8303" s="175"/>
      <c r="H8303" s="175"/>
      <c r="I8303" s="34">
        <v>4</v>
      </c>
    </row>
    <row r="8304" spans="1:9">
      <c r="A8304" s="212">
        <v>4224</v>
      </c>
      <c r="B8304" s="216" t="s">
        <v>58</v>
      </c>
      <c r="C8304" s="29"/>
      <c r="D8304" s="175">
        <v>0</v>
      </c>
      <c r="F8304" s="175"/>
      <c r="G8304" s="175"/>
      <c r="H8304" s="175"/>
      <c r="I8304" s="34">
        <v>4</v>
      </c>
    </row>
    <row r="8305" spans="1:9" ht="28.5">
      <c r="A8305" s="200">
        <v>3605</v>
      </c>
      <c r="B8305" s="201" t="s">
        <v>125</v>
      </c>
      <c r="C8305" s="202">
        <f t="shared" ref="C8305" si="7545">C8306</f>
        <v>14698766</v>
      </c>
      <c r="D8305" s="202">
        <v>17041915</v>
      </c>
      <c r="F8305" s="202">
        <f t="shared" ref="F8305:G8305" si="7546">F8306+F8485</f>
        <v>0</v>
      </c>
      <c r="G8305" s="202">
        <f t="shared" si="7546"/>
        <v>0</v>
      </c>
      <c r="H8305" s="202">
        <f t="shared" ref="H8305" si="7547">H8306+H8485</f>
        <v>0</v>
      </c>
      <c r="I8305" s="34" t="s">
        <v>7</v>
      </c>
    </row>
    <row r="8306" spans="1:9" ht="28.5">
      <c r="A8306" s="203" t="s">
        <v>472</v>
      </c>
      <c r="B8306" s="204" t="s">
        <v>137</v>
      </c>
      <c r="C8306" s="205">
        <f>SUM(C8311+C8375+C8426+C8442+C8307+C8481)</f>
        <v>14698766</v>
      </c>
      <c r="D8306" s="205">
        <v>16989696</v>
      </c>
      <c r="F8306" s="205">
        <f>SUM(F8311+F8375+F8426+F8442+F8307+F8481)</f>
        <v>0</v>
      </c>
      <c r="G8306" s="205">
        <f>SUM(G8311+G8375+G8426+G8442+G8307+G8481)</f>
        <v>0</v>
      </c>
      <c r="H8306" s="205">
        <f>SUM(H8311+H8375+H8426+H8442+H8307+H8481)</f>
        <v>0</v>
      </c>
      <c r="I8306" s="34" t="s">
        <v>8</v>
      </c>
    </row>
    <row r="8307" spans="1:9">
      <c r="A8307" s="206">
        <v>11</v>
      </c>
      <c r="B8307" s="207" t="s">
        <v>14</v>
      </c>
      <c r="C8307" s="31">
        <f t="shared" ref="C8307:C8309" si="7548">C8308</f>
        <v>0</v>
      </c>
      <c r="D8307" s="31">
        <v>0</v>
      </c>
      <c r="F8307" s="31">
        <f t="shared" ref="F8307:H8309" si="7549">F8308</f>
        <v>0</v>
      </c>
      <c r="G8307" s="31">
        <f t="shared" si="7549"/>
        <v>0</v>
      </c>
      <c r="H8307" s="31">
        <f t="shared" si="7549"/>
        <v>0</v>
      </c>
      <c r="I8307" s="34" t="s">
        <v>15</v>
      </c>
    </row>
    <row r="8308" spans="1:9">
      <c r="A8308" s="208">
        <v>32</v>
      </c>
      <c r="B8308" s="209" t="s">
        <v>16</v>
      </c>
      <c r="C8308" s="182">
        <f t="shared" si="7548"/>
        <v>0</v>
      </c>
      <c r="D8308" s="32">
        <v>0</v>
      </c>
      <c r="F8308" s="32">
        <f t="shared" si="7549"/>
        <v>0</v>
      </c>
      <c r="G8308" s="32">
        <f t="shared" si="7549"/>
        <v>0</v>
      </c>
      <c r="H8308" s="32">
        <f t="shared" si="7549"/>
        <v>0</v>
      </c>
      <c r="I8308" s="34">
        <v>2</v>
      </c>
    </row>
    <row r="8309" spans="1:9">
      <c r="A8309" s="210">
        <v>322</v>
      </c>
      <c r="B8309" s="211" t="s">
        <v>42</v>
      </c>
      <c r="C8309" s="30">
        <f t="shared" si="7548"/>
        <v>0</v>
      </c>
      <c r="D8309" s="30">
        <v>0</v>
      </c>
      <c r="F8309" s="30">
        <f t="shared" si="7549"/>
        <v>0</v>
      </c>
      <c r="G8309" s="30">
        <f t="shared" si="7549"/>
        <v>0</v>
      </c>
      <c r="H8309" s="30">
        <f t="shared" si="7549"/>
        <v>0</v>
      </c>
      <c r="I8309" s="34">
        <v>3</v>
      </c>
    </row>
    <row r="8310" spans="1:9">
      <c r="A8310" s="212">
        <v>3222</v>
      </c>
      <c r="B8310" s="216" t="s">
        <v>91</v>
      </c>
      <c r="C8310" s="29"/>
      <c r="D8310" s="175">
        <v>0</v>
      </c>
      <c r="F8310" s="175"/>
      <c r="G8310" s="175"/>
      <c r="H8310" s="175"/>
      <c r="I8310" s="34">
        <v>4</v>
      </c>
    </row>
    <row r="8311" spans="1:9">
      <c r="A8311" s="206">
        <v>31</v>
      </c>
      <c r="B8311" s="207" t="s">
        <v>63</v>
      </c>
      <c r="C8311" s="31">
        <f>SUM(C8312+C8319+C8346+C8350+C8353+C8356+C8370)</f>
        <v>234000</v>
      </c>
      <c r="D8311" s="31">
        <v>234000</v>
      </c>
      <c r="F8311" s="31">
        <f>SUM(F8312+F8319+F8346+F8350+F8353+F8356+F8370)</f>
        <v>0</v>
      </c>
      <c r="G8311" s="31">
        <f>SUM(G8312+G8319+G8346+G8350+G8353+G8356+G8370)</f>
        <v>0</v>
      </c>
      <c r="H8311" s="31">
        <f>SUM(H8312+H8319+H8346+H8350+H8353+H8356+H8370)</f>
        <v>0</v>
      </c>
      <c r="I8311" s="34" t="s">
        <v>64</v>
      </c>
    </row>
    <row r="8312" spans="1:9">
      <c r="A8312" s="208">
        <v>31</v>
      </c>
      <c r="B8312" s="209" t="s">
        <v>44</v>
      </c>
      <c r="C8312" s="182">
        <f t="shared" ref="C8312" si="7550">SUM(C8313+C8315+C8317)</f>
        <v>0</v>
      </c>
      <c r="D8312" s="32">
        <v>0</v>
      </c>
      <c r="F8312" s="32">
        <f t="shared" ref="F8312:G8312" si="7551">SUM(F8313+F8315+F8317)</f>
        <v>0</v>
      </c>
      <c r="G8312" s="32">
        <f t="shared" si="7551"/>
        <v>0</v>
      </c>
      <c r="H8312" s="32">
        <f t="shared" ref="H8312" si="7552">SUM(H8313+H8315+H8317)</f>
        <v>0</v>
      </c>
      <c r="I8312" s="34">
        <v>2</v>
      </c>
    </row>
    <row r="8313" spans="1:9">
      <c r="A8313" s="210">
        <v>311</v>
      </c>
      <c r="B8313" s="211" t="s">
        <v>45</v>
      </c>
      <c r="C8313" s="30">
        <f t="shared" ref="C8313" si="7553">SUM(C8314)</f>
        <v>0</v>
      </c>
      <c r="D8313" s="30">
        <v>0</v>
      </c>
      <c r="F8313" s="30">
        <f t="shared" ref="F8313:H8313" si="7554">SUM(F8314)</f>
        <v>0</v>
      </c>
      <c r="G8313" s="30">
        <f t="shared" si="7554"/>
        <v>0</v>
      </c>
      <c r="H8313" s="30">
        <f t="shared" si="7554"/>
        <v>0</v>
      </c>
      <c r="I8313" s="34">
        <v>3</v>
      </c>
    </row>
    <row r="8314" spans="1:9">
      <c r="A8314" s="212">
        <v>3111</v>
      </c>
      <c r="B8314" s="216" t="s">
        <v>46</v>
      </c>
      <c r="C8314" s="29"/>
      <c r="D8314" s="175">
        <v>0</v>
      </c>
      <c r="F8314" s="175"/>
      <c r="G8314" s="175"/>
      <c r="H8314" s="175"/>
      <c r="I8314" s="34">
        <v>4</v>
      </c>
    </row>
    <row r="8315" spans="1:9">
      <c r="A8315" s="210">
        <v>312</v>
      </c>
      <c r="B8315" s="211" t="s">
        <v>67</v>
      </c>
      <c r="C8315" s="30">
        <f t="shared" ref="C8315" si="7555">SUM(C8316)</f>
        <v>0</v>
      </c>
      <c r="D8315" s="30">
        <v>0</v>
      </c>
      <c r="F8315" s="30">
        <f t="shared" ref="F8315:H8315" si="7556">SUM(F8316)</f>
        <v>0</v>
      </c>
      <c r="G8315" s="30">
        <f t="shared" si="7556"/>
        <v>0</v>
      </c>
      <c r="H8315" s="30">
        <f t="shared" si="7556"/>
        <v>0</v>
      </c>
      <c r="I8315" s="34">
        <v>3</v>
      </c>
    </row>
    <row r="8316" spans="1:9">
      <c r="A8316" s="212">
        <v>3121</v>
      </c>
      <c r="B8316" s="216" t="s">
        <v>67</v>
      </c>
      <c r="C8316" s="29"/>
      <c r="D8316" s="175">
        <v>0</v>
      </c>
      <c r="F8316" s="175"/>
      <c r="G8316" s="175"/>
      <c r="H8316" s="175"/>
      <c r="I8316" s="34">
        <v>4</v>
      </c>
    </row>
    <row r="8317" spans="1:9">
      <c r="A8317" s="210">
        <v>313</v>
      </c>
      <c r="B8317" s="211" t="s">
        <v>48</v>
      </c>
      <c r="C8317" s="30">
        <f t="shared" ref="C8317" si="7557">SUM(C8318:C8318)</f>
        <v>0</v>
      </c>
      <c r="D8317" s="30">
        <v>0</v>
      </c>
      <c r="F8317" s="30">
        <f t="shared" ref="F8317:H8317" si="7558">SUM(F8318:F8318)</f>
        <v>0</v>
      </c>
      <c r="G8317" s="30">
        <f t="shared" si="7558"/>
        <v>0</v>
      </c>
      <c r="H8317" s="30">
        <f t="shared" si="7558"/>
        <v>0</v>
      </c>
      <c r="I8317" s="34">
        <v>3</v>
      </c>
    </row>
    <row r="8318" spans="1:9">
      <c r="A8318" s="212">
        <v>3132</v>
      </c>
      <c r="B8318" s="216" t="s">
        <v>49</v>
      </c>
      <c r="C8318" s="29"/>
      <c r="D8318" s="175">
        <v>0</v>
      </c>
      <c r="F8318" s="175"/>
      <c r="G8318" s="175"/>
      <c r="H8318" s="175"/>
      <c r="I8318" s="34">
        <v>4</v>
      </c>
    </row>
    <row r="8319" spans="1:9">
      <c r="A8319" s="208">
        <v>32</v>
      </c>
      <c r="B8319" s="209" t="s">
        <v>16</v>
      </c>
      <c r="C8319" s="182">
        <f t="shared" ref="C8319" si="7559">SUM(C8320+C8323+C8328+C8337+C8339)</f>
        <v>0</v>
      </c>
      <c r="D8319" s="32">
        <v>0</v>
      </c>
      <c r="F8319" s="32">
        <f t="shared" ref="F8319:G8319" si="7560">SUM(F8320+F8323+F8328+F8337+F8339)</f>
        <v>0</v>
      </c>
      <c r="G8319" s="32">
        <f t="shared" si="7560"/>
        <v>0</v>
      </c>
      <c r="H8319" s="32">
        <f t="shared" ref="H8319" si="7561">SUM(H8320+H8323+H8328+H8337+H8339)</f>
        <v>0</v>
      </c>
      <c r="I8319" s="34">
        <v>2</v>
      </c>
    </row>
    <row r="8320" spans="1:9">
      <c r="A8320" s="210">
        <v>321</v>
      </c>
      <c r="B8320" s="211" t="s">
        <v>27</v>
      </c>
      <c r="C8320" s="30">
        <f t="shared" ref="C8320" si="7562">SUM(C8321:C8322)</f>
        <v>0</v>
      </c>
      <c r="D8320" s="30">
        <v>0</v>
      </c>
      <c r="F8320" s="30">
        <f t="shared" ref="F8320:G8320" si="7563">SUM(F8321:F8322)</f>
        <v>0</v>
      </c>
      <c r="G8320" s="30">
        <f t="shared" si="7563"/>
        <v>0</v>
      </c>
      <c r="H8320" s="30">
        <f t="shared" ref="H8320" si="7564">SUM(H8321:H8322)</f>
        <v>0</v>
      </c>
      <c r="I8320" s="34">
        <v>3</v>
      </c>
    </row>
    <row r="8321" spans="1:9">
      <c r="A8321" s="212">
        <v>3211</v>
      </c>
      <c r="B8321" s="216" t="s">
        <v>28</v>
      </c>
      <c r="C8321" s="29"/>
      <c r="D8321" s="175">
        <v>0</v>
      </c>
      <c r="F8321" s="175"/>
      <c r="G8321" s="175"/>
      <c r="H8321" s="175"/>
      <c r="I8321" s="34">
        <v>4</v>
      </c>
    </row>
    <row r="8322" spans="1:9">
      <c r="A8322" s="212">
        <v>3213</v>
      </c>
      <c r="B8322" s="216" t="s">
        <v>54</v>
      </c>
      <c r="C8322" s="29"/>
      <c r="D8322" s="175">
        <v>0</v>
      </c>
      <c r="F8322" s="175"/>
      <c r="G8322" s="175"/>
      <c r="H8322" s="175"/>
      <c r="I8322" s="34">
        <v>4</v>
      </c>
    </row>
    <row r="8323" spans="1:9">
      <c r="A8323" s="210">
        <v>322</v>
      </c>
      <c r="B8323" s="211" t="s">
        <v>42</v>
      </c>
      <c r="C8323" s="30">
        <f t="shared" ref="C8323" si="7565">SUM(C8324:C8327)</f>
        <v>0</v>
      </c>
      <c r="D8323" s="30">
        <v>0</v>
      </c>
      <c r="F8323" s="30">
        <f t="shared" ref="F8323:G8323" si="7566">SUM(F8324:F8327)</f>
        <v>0</v>
      </c>
      <c r="G8323" s="30">
        <f t="shared" si="7566"/>
        <v>0</v>
      </c>
      <c r="H8323" s="30">
        <f t="shared" ref="H8323" si="7567">SUM(H8324:H8327)</f>
        <v>0</v>
      </c>
      <c r="I8323" s="34">
        <v>3</v>
      </c>
    </row>
    <row r="8324" spans="1:9">
      <c r="A8324" s="212">
        <v>3221</v>
      </c>
      <c r="B8324" s="216" t="s">
        <v>43</v>
      </c>
      <c r="C8324" s="29"/>
      <c r="D8324" s="175">
        <v>0</v>
      </c>
      <c r="F8324" s="175"/>
      <c r="G8324" s="175"/>
      <c r="H8324" s="175"/>
      <c r="I8324" s="34">
        <v>4</v>
      </c>
    </row>
    <row r="8325" spans="1:9">
      <c r="A8325" s="212">
        <v>3222</v>
      </c>
      <c r="B8325" s="216" t="s">
        <v>91</v>
      </c>
      <c r="C8325" s="29"/>
      <c r="D8325" s="175">
        <v>0</v>
      </c>
      <c r="F8325" s="175"/>
      <c r="G8325" s="175"/>
      <c r="H8325" s="175"/>
      <c r="I8325" s="34">
        <v>4</v>
      </c>
    </row>
    <row r="8326" spans="1:9">
      <c r="A8326" s="212">
        <v>3223</v>
      </c>
      <c r="B8326" s="216" t="s">
        <v>109</v>
      </c>
      <c r="C8326" s="29"/>
      <c r="D8326" s="175">
        <v>0</v>
      </c>
      <c r="F8326" s="175"/>
      <c r="G8326" s="175"/>
      <c r="H8326" s="175"/>
      <c r="I8326" s="34">
        <v>4</v>
      </c>
    </row>
    <row r="8327" spans="1:9">
      <c r="A8327" s="212">
        <v>3225</v>
      </c>
      <c r="B8327" s="216" t="s">
        <v>92</v>
      </c>
      <c r="C8327" s="29"/>
      <c r="D8327" s="175">
        <v>0</v>
      </c>
      <c r="F8327" s="175"/>
      <c r="G8327" s="175"/>
      <c r="H8327" s="175"/>
      <c r="I8327" s="34">
        <v>4</v>
      </c>
    </row>
    <row r="8328" spans="1:9">
      <c r="A8328" s="210">
        <v>323</v>
      </c>
      <c r="B8328" s="211" t="s">
        <v>17</v>
      </c>
      <c r="C8328" s="30">
        <f t="shared" ref="C8328" si="7568">SUM(C8329:C8336)</f>
        <v>0</v>
      </c>
      <c r="D8328" s="30">
        <v>0</v>
      </c>
      <c r="F8328" s="30">
        <f t="shared" ref="F8328:G8328" si="7569">SUM(F8329:F8336)</f>
        <v>0</v>
      </c>
      <c r="G8328" s="30">
        <f t="shared" si="7569"/>
        <v>0</v>
      </c>
      <c r="H8328" s="30">
        <f t="shared" ref="H8328" si="7570">SUM(H8329:H8336)</f>
        <v>0</v>
      </c>
      <c r="I8328" s="34">
        <v>3</v>
      </c>
    </row>
    <row r="8329" spans="1:9">
      <c r="A8329" s="212">
        <v>3231</v>
      </c>
      <c r="B8329" s="216" t="s">
        <v>18</v>
      </c>
      <c r="C8329" s="29"/>
      <c r="D8329" s="175">
        <v>0</v>
      </c>
      <c r="F8329" s="175"/>
      <c r="G8329" s="175"/>
      <c r="H8329" s="175"/>
      <c r="I8329" s="34">
        <v>4</v>
      </c>
    </row>
    <row r="8330" spans="1:9">
      <c r="A8330" s="212">
        <v>3232</v>
      </c>
      <c r="B8330" s="216" t="s">
        <v>105</v>
      </c>
      <c r="C8330" s="29"/>
      <c r="D8330" s="175">
        <v>0</v>
      </c>
      <c r="F8330" s="175"/>
      <c r="G8330" s="175"/>
      <c r="H8330" s="175"/>
      <c r="I8330" s="34">
        <v>4</v>
      </c>
    </row>
    <row r="8331" spans="1:9">
      <c r="A8331" s="212">
        <v>3234</v>
      </c>
      <c r="B8331" s="216" t="s">
        <v>111</v>
      </c>
      <c r="C8331" s="29"/>
      <c r="D8331" s="175">
        <v>0</v>
      </c>
      <c r="F8331" s="175"/>
      <c r="G8331" s="175"/>
      <c r="H8331" s="175"/>
      <c r="I8331" s="34">
        <v>4</v>
      </c>
    </row>
    <row r="8332" spans="1:9">
      <c r="A8332" s="212">
        <v>3235</v>
      </c>
      <c r="B8332" s="216" t="s">
        <v>68</v>
      </c>
      <c r="C8332" s="29"/>
      <c r="D8332" s="175">
        <v>0</v>
      </c>
      <c r="F8332" s="175"/>
      <c r="G8332" s="175"/>
      <c r="H8332" s="175"/>
      <c r="I8332" s="34">
        <v>4</v>
      </c>
    </row>
    <row r="8333" spans="1:9">
      <c r="A8333" s="212">
        <v>3236</v>
      </c>
      <c r="B8333" s="216" t="s">
        <v>56</v>
      </c>
      <c r="C8333" s="29"/>
      <c r="D8333" s="175">
        <v>0</v>
      </c>
      <c r="F8333" s="175"/>
      <c r="G8333" s="175"/>
      <c r="H8333" s="175"/>
      <c r="I8333" s="34">
        <v>4</v>
      </c>
    </row>
    <row r="8334" spans="1:9">
      <c r="A8334" s="212">
        <v>3237</v>
      </c>
      <c r="B8334" s="216" t="s">
        <v>20</v>
      </c>
      <c r="C8334" s="29"/>
      <c r="D8334" s="175">
        <v>0</v>
      </c>
      <c r="F8334" s="175"/>
      <c r="G8334" s="175"/>
      <c r="H8334" s="175"/>
      <c r="I8334" s="34">
        <v>4</v>
      </c>
    </row>
    <row r="8335" spans="1:9">
      <c r="A8335" s="212">
        <v>3238</v>
      </c>
      <c r="B8335" s="216" t="s">
        <v>51</v>
      </c>
      <c r="C8335" s="29"/>
      <c r="D8335" s="175">
        <v>0</v>
      </c>
      <c r="F8335" s="175"/>
      <c r="G8335" s="175"/>
      <c r="H8335" s="175"/>
      <c r="I8335" s="34">
        <v>4</v>
      </c>
    </row>
    <row r="8336" spans="1:9">
      <c r="A8336" s="212">
        <v>3239</v>
      </c>
      <c r="B8336" s="216" t="s">
        <v>21</v>
      </c>
      <c r="C8336" s="29"/>
      <c r="D8336" s="175">
        <v>0</v>
      </c>
      <c r="F8336" s="175"/>
      <c r="G8336" s="175"/>
      <c r="H8336" s="175"/>
      <c r="I8336" s="34">
        <v>4</v>
      </c>
    </row>
    <row r="8337" spans="1:9" ht="28.5">
      <c r="A8337" s="210">
        <v>324</v>
      </c>
      <c r="B8337" s="211" t="s">
        <v>22</v>
      </c>
      <c r="C8337" s="30">
        <f t="shared" ref="C8337" si="7571">SUM(C8338)</f>
        <v>0</v>
      </c>
      <c r="D8337" s="30">
        <v>0</v>
      </c>
      <c r="F8337" s="30">
        <f t="shared" ref="F8337:H8337" si="7572">SUM(F8338)</f>
        <v>0</v>
      </c>
      <c r="G8337" s="30">
        <f t="shared" si="7572"/>
        <v>0</v>
      </c>
      <c r="H8337" s="30">
        <f t="shared" si="7572"/>
        <v>0</v>
      </c>
      <c r="I8337" s="34">
        <v>3</v>
      </c>
    </row>
    <row r="8338" spans="1:9" ht="28.5">
      <c r="A8338" s="212">
        <v>3241</v>
      </c>
      <c r="B8338" s="216" t="s">
        <v>22</v>
      </c>
      <c r="C8338" s="29"/>
      <c r="D8338" s="175">
        <v>0</v>
      </c>
      <c r="F8338" s="175"/>
      <c r="G8338" s="175"/>
      <c r="H8338" s="175"/>
      <c r="I8338" s="34">
        <v>4</v>
      </c>
    </row>
    <row r="8339" spans="1:9">
      <c r="A8339" s="210">
        <v>329</v>
      </c>
      <c r="B8339" s="211" t="s">
        <v>23</v>
      </c>
      <c r="C8339" s="30">
        <f t="shared" ref="C8339" si="7573">SUM(C8340:C8345)</f>
        <v>0</v>
      </c>
      <c r="D8339" s="30">
        <v>0</v>
      </c>
      <c r="F8339" s="30">
        <f t="shared" ref="F8339:G8339" si="7574">SUM(F8340:F8345)</f>
        <v>0</v>
      </c>
      <c r="G8339" s="30">
        <f t="shared" si="7574"/>
        <v>0</v>
      </c>
      <c r="H8339" s="30">
        <f t="shared" ref="H8339" si="7575">SUM(H8340:H8345)</f>
        <v>0</v>
      </c>
      <c r="I8339" s="34">
        <v>3</v>
      </c>
    </row>
    <row r="8340" spans="1:9">
      <c r="A8340" s="212">
        <v>3292</v>
      </c>
      <c r="B8340" s="216" t="s">
        <v>112</v>
      </c>
      <c r="C8340" s="29"/>
      <c r="D8340" s="175">
        <v>0</v>
      </c>
      <c r="F8340" s="175"/>
      <c r="G8340" s="175"/>
      <c r="H8340" s="175"/>
      <c r="I8340" s="34">
        <v>4</v>
      </c>
    </row>
    <row r="8341" spans="1:9">
      <c r="A8341" s="212">
        <v>3293</v>
      </c>
      <c r="B8341" s="216" t="s">
        <v>29</v>
      </c>
      <c r="C8341" s="29"/>
      <c r="D8341" s="175">
        <v>0</v>
      </c>
      <c r="F8341" s="175"/>
      <c r="G8341" s="175"/>
      <c r="H8341" s="175"/>
      <c r="I8341" s="34">
        <v>4</v>
      </c>
    </row>
    <row r="8342" spans="1:9">
      <c r="A8342" s="212">
        <v>3294</v>
      </c>
      <c r="B8342" s="216" t="s">
        <v>55</v>
      </c>
      <c r="C8342" s="29"/>
      <c r="D8342" s="175">
        <v>0</v>
      </c>
      <c r="F8342" s="175"/>
      <c r="G8342" s="175"/>
      <c r="H8342" s="175"/>
      <c r="I8342" s="34">
        <v>4</v>
      </c>
    </row>
    <row r="8343" spans="1:9">
      <c r="A8343" s="212">
        <v>3295</v>
      </c>
      <c r="B8343" s="216" t="s">
        <v>113</v>
      </c>
      <c r="C8343" s="29"/>
      <c r="D8343" s="175">
        <v>0</v>
      </c>
      <c r="F8343" s="175"/>
      <c r="G8343" s="175"/>
      <c r="H8343" s="175"/>
      <c r="I8343" s="34">
        <v>4</v>
      </c>
    </row>
    <row r="8344" spans="1:9">
      <c r="A8344" s="212">
        <v>3296</v>
      </c>
      <c r="B8344" s="216" t="s">
        <v>120</v>
      </c>
      <c r="C8344" s="29"/>
      <c r="D8344" s="175">
        <v>0</v>
      </c>
      <c r="F8344" s="175"/>
      <c r="G8344" s="175"/>
      <c r="H8344" s="175"/>
      <c r="I8344" s="34">
        <v>4</v>
      </c>
    </row>
    <row r="8345" spans="1:9">
      <c r="A8345" s="212">
        <v>3299</v>
      </c>
      <c r="B8345" s="216" t="s">
        <v>23</v>
      </c>
      <c r="C8345" s="29"/>
      <c r="D8345" s="175">
        <v>0</v>
      </c>
      <c r="F8345" s="175"/>
      <c r="G8345" s="175"/>
      <c r="H8345" s="175"/>
      <c r="I8345" s="34">
        <v>4</v>
      </c>
    </row>
    <row r="8346" spans="1:9">
      <c r="A8346" s="208">
        <v>34</v>
      </c>
      <c r="B8346" s="209" t="s">
        <v>114</v>
      </c>
      <c r="C8346" s="182">
        <f t="shared" ref="C8346" si="7576">SUM(C8347)</f>
        <v>0</v>
      </c>
      <c r="D8346" s="32">
        <v>0</v>
      </c>
      <c r="F8346" s="32">
        <f t="shared" ref="F8346:H8346" si="7577">SUM(F8347)</f>
        <v>0</v>
      </c>
      <c r="G8346" s="32">
        <f t="shared" si="7577"/>
        <v>0</v>
      </c>
      <c r="H8346" s="32">
        <f t="shared" si="7577"/>
        <v>0</v>
      </c>
      <c r="I8346" s="34">
        <v>2</v>
      </c>
    </row>
    <row r="8347" spans="1:9">
      <c r="A8347" s="210">
        <v>343</v>
      </c>
      <c r="B8347" s="211" t="s">
        <v>115</v>
      </c>
      <c r="C8347" s="30">
        <f t="shared" ref="C8347" si="7578">SUM(C8348:C8349)</f>
        <v>0</v>
      </c>
      <c r="D8347" s="30">
        <v>0</v>
      </c>
      <c r="F8347" s="30">
        <f t="shared" ref="F8347:G8347" si="7579">SUM(F8348:F8349)</f>
        <v>0</v>
      </c>
      <c r="G8347" s="30">
        <f t="shared" si="7579"/>
        <v>0</v>
      </c>
      <c r="H8347" s="30">
        <f t="shared" ref="H8347" si="7580">SUM(H8348:H8349)</f>
        <v>0</v>
      </c>
      <c r="I8347" s="34">
        <v>3</v>
      </c>
    </row>
    <row r="8348" spans="1:9">
      <c r="A8348" s="212">
        <v>3431</v>
      </c>
      <c r="B8348" s="216" t="s">
        <v>116</v>
      </c>
      <c r="C8348" s="29"/>
      <c r="D8348" s="175">
        <v>0</v>
      </c>
      <c r="F8348" s="175"/>
      <c r="G8348" s="175"/>
      <c r="H8348" s="175"/>
      <c r="I8348" s="34">
        <v>4</v>
      </c>
    </row>
    <row r="8349" spans="1:9">
      <c r="A8349" s="212">
        <v>3433</v>
      </c>
      <c r="B8349" s="216" t="s">
        <v>117</v>
      </c>
      <c r="C8349" s="29"/>
      <c r="D8349" s="175">
        <v>0</v>
      </c>
      <c r="F8349" s="175"/>
      <c r="G8349" s="175"/>
      <c r="H8349" s="175"/>
      <c r="I8349" s="34">
        <v>4</v>
      </c>
    </row>
    <row r="8350" spans="1:9">
      <c r="A8350" s="208">
        <v>38</v>
      </c>
      <c r="B8350" s="209" t="s">
        <v>11</v>
      </c>
      <c r="C8350" s="182">
        <f t="shared" ref="C8350:C8354" si="7581">SUM(C8351)</f>
        <v>0</v>
      </c>
      <c r="D8350" s="32">
        <v>0</v>
      </c>
      <c r="F8350" s="32">
        <f t="shared" ref="F8350:H8354" si="7582">SUM(F8351)</f>
        <v>0</v>
      </c>
      <c r="G8350" s="32">
        <f t="shared" si="7582"/>
        <v>0</v>
      </c>
      <c r="H8350" s="32">
        <f t="shared" si="7582"/>
        <v>0</v>
      </c>
      <c r="I8350" s="34">
        <v>2</v>
      </c>
    </row>
    <row r="8351" spans="1:9">
      <c r="A8351" s="210">
        <v>383</v>
      </c>
      <c r="B8351" s="211" t="s">
        <v>121</v>
      </c>
      <c r="C8351" s="30">
        <f t="shared" si="7581"/>
        <v>0</v>
      </c>
      <c r="D8351" s="30">
        <v>0</v>
      </c>
      <c r="F8351" s="30">
        <f t="shared" si="7582"/>
        <v>0</v>
      </c>
      <c r="G8351" s="30">
        <f t="shared" si="7582"/>
        <v>0</v>
      </c>
      <c r="H8351" s="30">
        <f t="shared" si="7582"/>
        <v>0</v>
      </c>
      <c r="I8351" s="34">
        <v>3</v>
      </c>
    </row>
    <row r="8352" spans="1:9">
      <c r="A8352" s="212">
        <v>3834</v>
      </c>
      <c r="B8352" s="216" t="s">
        <v>123</v>
      </c>
      <c r="C8352" s="29"/>
      <c r="D8352" s="175">
        <v>0</v>
      </c>
      <c r="F8352" s="175"/>
      <c r="G8352" s="175"/>
      <c r="H8352" s="175"/>
      <c r="I8352" s="34">
        <v>4</v>
      </c>
    </row>
    <row r="8353" spans="1:9" ht="28.5">
      <c r="A8353" s="499">
        <v>41</v>
      </c>
      <c r="B8353" s="500" t="s">
        <v>70</v>
      </c>
      <c r="C8353" s="182">
        <f t="shared" si="7581"/>
        <v>5500</v>
      </c>
      <c r="D8353" s="32">
        <v>5500</v>
      </c>
      <c r="F8353" s="32">
        <f t="shared" si="7582"/>
        <v>0</v>
      </c>
      <c r="G8353" s="32">
        <f t="shared" si="7582"/>
        <v>0</v>
      </c>
      <c r="H8353" s="32">
        <f t="shared" si="7582"/>
        <v>0</v>
      </c>
      <c r="I8353" s="73">
        <v>2</v>
      </c>
    </row>
    <row r="8354" spans="1:9">
      <c r="A8354" s="525">
        <v>412</v>
      </c>
      <c r="B8354" s="526" t="s">
        <v>71</v>
      </c>
      <c r="C8354" s="30">
        <f t="shared" si="7581"/>
        <v>5500</v>
      </c>
      <c r="D8354" s="30">
        <v>5500</v>
      </c>
      <c r="F8354" s="30">
        <f t="shared" si="7582"/>
        <v>0</v>
      </c>
      <c r="G8354" s="30">
        <f t="shared" si="7582"/>
        <v>0</v>
      </c>
      <c r="H8354" s="30">
        <f t="shared" si="7582"/>
        <v>0</v>
      </c>
      <c r="I8354" s="73">
        <v>3</v>
      </c>
    </row>
    <row r="8355" spans="1:9">
      <c r="A8355" s="212">
        <v>4123</v>
      </c>
      <c r="B8355" s="216" t="s">
        <v>72</v>
      </c>
      <c r="C8355" s="39">
        <v>5500</v>
      </c>
      <c r="D8355" s="175">
        <v>5500</v>
      </c>
      <c r="F8355" s="636"/>
      <c r="G8355" s="636"/>
      <c r="H8355" s="636"/>
      <c r="I8355" s="73">
        <v>4</v>
      </c>
    </row>
    <row r="8356" spans="1:9" ht="28.5">
      <c r="A8356" s="208">
        <v>42</v>
      </c>
      <c r="B8356" s="209" t="s">
        <v>30</v>
      </c>
      <c r="C8356" s="182">
        <f t="shared" ref="C8356" si="7583">SUM(C8357+C8359+C8366+C8368)</f>
        <v>128500</v>
      </c>
      <c r="D8356" s="32">
        <v>139000</v>
      </c>
      <c r="F8356" s="32">
        <f t="shared" ref="F8356:G8356" si="7584">SUM(F8357+F8359+F8366+F8368)</f>
        <v>0</v>
      </c>
      <c r="G8356" s="32">
        <f t="shared" si="7584"/>
        <v>0</v>
      </c>
      <c r="H8356" s="32">
        <f t="shared" ref="H8356" si="7585">SUM(H8357+H8359+H8366+H8368)</f>
        <v>0</v>
      </c>
      <c r="I8356" s="34">
        <v>2</v>
      </c>
    </row>
    <row r="8357" spans="1:9">
      <c r="A8357" s="210">
        <v>421</v>
      </c>
      <c r="B8357" s="211" t="s">
        <v>96</v>
      </c>
      <c r="C8357" s="30">
        <f t="shared" ref="C8357" si="7586">SUM(C8358)</f>
        <v>0</v>
      </c>
      <c r="D8357" s="30">
        <v>0</v>
      </c>
      <c r="F8357" s="30">
        <f t="shared" ref="F8357:H8357" si="7587">SUM(F8358)</f>
        <v>0</v>
      </c>
      <c r="G8357" s="30">
        <f t="shared" si="7587"/>
        <v>0</v>
      </c>
      <c r="H8357" s="30">
        <f t="shared" si="7587"/>
        <v>0</v>
      </c>
      <c r="I8357" s="34">
        <v>3</v>
      </c>
    </row>
    <row r="8358" spans="1:9">
      <c r="A8358" s="212">
        <v>4212</v>
      </c>
      <c r="B8358" s="216" t="s">
        <v>97</v>
      </c>
      <c r="C8358" s="29"/>
      <c r="D8358" s="175">
        <v>0</v>
      </c>
      <c r="F8358" s="175"/>
      <c r="G8358" s="175"/>
      <c r="H8358" s="175"/>
      <c r="I8358" s="34">
        <v>4</v>
      </c>
    </row>
    <row r="8359" spans="1:9">
      <c r="A8359" s="210">
        <v>422</v>
      </c>
      <c r="B8359" s="211" t="s">
        <v>57</v>
      </c>
      <c r="C8359" s="30">
        <f t="shared" ref="C8359" si="7588">SUM(C8360:C8365)</f>
        <v>123500</v>
      </c>
      <c r="D8359" s="30">
        <v>134000</v>
      </c>
      <c r="F8359" s="30">
        <f t="shared" ref="F8359:G8359" si="7589">SUM(F8360:F8365)</f>
        <v>0</v>
      </c>
      <c r="G8359" s="30">
        <f t="shared" si="7589"/>
        <v>0</v>
      </c>
      <c r="H8359" s="30">
        <f t="shared" ref="H8359" si="7590">SUM(H8360:H8365)</f>
        <v>0</v>
      </c>
      <c r="I8359" s="34">
        <v>3</v>
      </c>
    </row>
    <row r="8360" spans="1:9">
      <c r="A8360" s="212">
        <v>4221</v>
      </c>
      <c r="B8360" s="216" t="s">
        <v>65</v>
      </c>
      <c r="C8360" s="29">
        <v>7500</v>
      </c>
      <c r="D8360" s="175">
        <v>20000</v>
      </c>
      <c r="F8360" s="175"/>
      <c r="G8360" s="175"/>
      <c r="H8360" s="175"/>
      <c r="I8360" s="34">
        <v>4</v>
      </c>
    </row>
    <row r="8361" spans="1:9">
      <c r="A8361" s="212">
        <v>4222</v>
      </c>
      <c r="B8361" s="216" t="s">
        <v>73</v>
      </c>
      <c r="C8361" s="29">
        <v>1000</v>
      </c>
      <c r="D8361" s="175">
        <v>1000</v>
      </c>
      <c r="F8361" s="175"/>
      <c r="G8361" s="175"/>
      <c r="H8361" s="175"/>
      <c r="I8361" s="34">
        <v>4</v>
      </c>
    </row>
    <row r="8362" spans="1:9">
      <c r="A8362" s="212">
        <v>4223</v>
      </c>
      <c r="B8362" s="216" t="s">
        <v>86</v>
      </c>
      <c r="C8362" s="29">
        <v>12000</v>
      </c>
      <c r="D8362" s="175">
        <v>10000</v>
      </c>
      <c r="F8362" s="175"/>
      <c r="G8362" s="175"/>
      <c r="H8362" s="175"/>
      <c r="I8362" s="34">
        <v>4</v>
      </c>
    </row>
    <row r="8363" spans="1:9">
      <c r="A8363" s="212">
        <v>4224</v>
      </c>
      <c r="B8363" s="216" t="s">
        <v>58</v>
      </c>
      <c r="C8363" s="29">
        <v>98000</v>
      </c>
      <c r="D8363" s="175">
        <v>98000</v>
      </c>
      <c r="F8363" s="175"/>
      <c r="G8363" s="175"/>
      <c r="H8363" s="175"/>
      <c r="I8363" s="34">
        <v>4</v>
      </c>
    </row>
    <row r="8364" spans="1:9">
      <c r="A8364" s="212">
        <v>4225</v>
      </c>
      <c r="B8364" s="216" t="s">
        <v>87</v>
      </c>
      <c r="C8364" s="29">
        <v>0</v>
      </c>
      <c r="D8364" s="175">
        <v>0</v>
      </c>
      <c r="F8364" s="175"/>
      <c r="G8364" s="175"/>
      <c r="H8364" s="175"/>
      <c r="I8364" s="34">
        <v>4</v>
      </c>
    </row>
    <row r="8365" spans="1:9">
      <c r="A8365" s="212">
        <v>4227</v>
      </c>
      <c r="B8365" s="216" t="s">
        <v>88</v>
      </c>
      <c r="C8365" s="29">
        <v>5000</v>
      </c>
      <c r="D8365" s="175">
        <v>5000</v>
      </c>
      <c r="F8365" s="175"/>
      <c r="G8365" s="175"/>
      <c r="H8365" s="175"/>
      <c r="I8365" s="34">
        <v>4</v>
      </c>
    </row>
    <row r="8366" spans="1:9" ht="28.5">
      <c r="A8366" s="210">
        <v>424</v>
      </c>
      <c r="B8366" s="211" t="s">
        <v>138</v>
      </c>
      <c r="C8366" s="30">
        <f t="shared" ref="C8366" si="7591">SUM(C8367)</f>
        <v>0</v>
      </c>
      <c r="D8366" s="30">
        <v>0</v>
      </c>
      <c r="F8366" s="30">
        <f t="shared" ref="F8366:H8366" si="7592">SUM(F8367)</f>
        <v>0</v>
      </c>
      <c r="G8366" s="30">
        <f t="shared" si="7592"/>
        <v>0</v>
      </c>
      <c r="H8366" s="30">
        <f t="shared" si="7592"/>
        <v>0</v>
      </c>
      <c r="I8366" s="34">
        <v>3</v>
      </c>
    </row>
    <row r="8367" spans="1:9">
      <c r="A8367" s="212">
        <v>4241</v>
      </c>
      <c r="B8367" s="216" t="s">
        <v>139</v>
      </c>
      <c r="C8367" s="29"/>
      <c r="D8367" s="175">
        <v>0</v>
      </c>
      <c r="F8367" s="175"/>
      <c r="G8367" s="175"/>
      <c r="H8367" s="175"/>
      <c r="I8367" s="34">
        <v>4</v>
      </c>
    </row>
    <row r="8368" spans="1:9">
      <c r="A8368" s="210">
        <v>426</v>
      </c>
      <c r="B8368" s="211" t="s">
        <v>31</v>
      </c>
      <c r="C8368" s="30">
        <f t="shared" ref="C8368" si="7593">SUM(C8369)</f>
        <v>5000</v>
      </c>
      <c r="D8368" s="30">
        <v>5000</v>
      </c>
      <c r="F8368" s="30">
        <f t="shared" ref="F8368:H8368" si="7594">SUM(F8369)</f>
        <v>0</v>
      </c>
      <c r="G8368" s="30">
        <f t="shared" si="7594"/>
        <v>0</v>
      </c>
      <c r="H8368" s="30">
        <f t="shared" si="7594"/>
        <v>0</v>
      </c>
      <c r="I8368" s="34">
        <v>3</v>
      </c>
    </row>
    <row r="8369" spans="1:9">
      <c r="A8369" s="212">
        <v>4262</v>
      </c>
      <c r="B8369" s="216" t="s">
        <v>32</v>
      </c>
      <c r="C8369" s="29">
        <v>5000</v>
      </c>
      <c r="D8369" s="175">
        <v>5000</v>
      </c>
      <c r="F8369" s="175"/>
      <c r="G8369" s="175"/>
      <c r="H8369" s="175"/>
      <c r="I8369" s="34">
        <v>4</v>
      </c>
    </row>
    <row r="8370" spans="1:9" ht="28.5">
      <c r="A8370" s="208">
        <v>45</v>
      </c>
      <c r="B8370" s="209" t="s">
        <v>74</v>
      </c>
      <c r="C8370" s="182">
        <f>C8371+C8373</f>
        <v>100000</v>
      </c>
      <c r="D8370" s="32">
        <v>89500</v>
      </c>
      <c r="F8370" s="32">
        <f>F8371+F8373</f>
        <v>0</v>
      </c>
      <c r="G8370" s="32">
        <f>G8371+G8373</f>
        <v>0</v>
      </c>
      <c r="H8370" s="32">
        <f>H8371+H8373</f>
        <v>0</v>
      </c>
      <c r="I8370" s="73">
        <v>2</v>
      </c>
    </row>
    <row r="8371" spans="1:9">
      <c r="A8371" s="210">
        <v>451</v>
      </c>
      <c r="B8371" s="211" t="s">
        <v>75</v>
      </c>
      <c r="C8371" s="30">
        <f t="shared" ref="C8371:C8373" si="7595">SUM(C8372)</f>
        <v>30000</v>
      </c>
      <c r="D8371" s="30">
        <v>19500</v>
      </c>
      <c r="F8371" s="30">
        <f t="shared" ref="F8371:H8373" si="7596">SUM(F8372)</f>
        <v>0</v>
      </c>
      <c r="G8371" s="30">
        <f t="shared" si="7596"/>
        <v>0</v>
      </c>
      <c r="H8371" s="30">
        <f t="shared" si="7596"/>
        <v>0</v>
      </c>
      <c r="I8371" s="73">
        <v>3</v>
      </c>
    </row>
    <row r="8372" spans="1:9">
      <c r="A8372" s="212">
        <v>4511</v>
      </c>
      <c r="B8372" s="216" t="s">
        <v>504</v>
      </c>
      <c r="C8372" s="39">
        <v>30000</v>
      </c>
      <c r="D8372" s="175">
        <v>19500</v>
      </c>
      <c r="F8372" s="636"/>
      <c r="G8372" s="636"/>
      <c r="H8372" s="636"/>
      <c r="I8372" s="73">
        <v>4</v>
      </c>
    </row>
    <row r="8373" spans="1:9">
      <c r="A8373" s="527">
        <v>452</v>
      </c>
      <c r="B8373" s="528" t="s">
        <v>89</v>
      </c>
      <c r="C8373" s="30">
        <f t="shared" si="7595"/>
        <v>70000</v>
      </c>
      <c r="D8373" s="30">
        <v>70000</v>
      </c>
      <c r="F8373" s="30">
        <f t="shared" si="7596"/>
        <v>0</v>
      </c>
      <c r="G8373" s="30">
        <f t="shared" si="7596"/>
        <v>0</v>
      </c>
      <c r="H8373" s="30">
        <f t="shared" si="7596"/>
        <v>0</v>
      </c>
      <c r="I8373" s="73">
        <v>3</v>
      </c>
    </row>
    <row r="8374" spans="1:9">
      <c r="A8374" s="212">
        <v>4521</v>
      </c>
      <c r="B8374" s="216" t="s">
        <v>89</v>
      </c>
      <c r="C8374" s="39">
        <v>70000</v>
      </c>
      <c r="D8374" s="175">
        <v>70000</v>
      </c>
      <c r="F8374" s="636"/>
      <c r="G8374" s="636"/>
      <c r="H8374" s="636"/>
      <c r="I8374" s="73">
        <v>4</v>
      </c>
    </row>
    <row r="8375" spans="1:9">
      <c r="A8375" s="206">
        <v>43</v>
      </c>
      <c r="B8375" s="207" t="s">
        <v>40</v>
      </c>
      <c r="C8375" s="31">
        <f t="shared" ref="C8375" si="7597">SUM(C8376+C8386+C8416+C8421)</f>
        <v>14417266</v>
      </c>
      <c r="D8375" s="31">
        <v>16527350</v>
      </c>
      <c r="F8375" s="31">
        <f t="shared" ref="F8375:G8375" si="7598">SUM(F8376+F8386+F8416+F8421)</f>
        <v>0</v>
      </c>
      <c r="G8375" s="31">
        <f t="shared" si="7598"/>
        <v>0</v>
      </c>
      <c r="H8375" s="31">
        <f t="shared" ref="H8375" si="7599">SUM(H8376+H8386+H8416+H8421)</f>
        <v>0</v>
      </c>
      <c r="I8375" s="34" t="s">
        <v>41</v>
      </c>
    </row>
    <row r="8376" spans="1:9">
      <c r="A8376" s="208">
        <v>31</v>
      </c>
      <c r="B8376" s="209" t="s">
        <v>44</v>
      </c>
      <c r="C8376" s="182">
        <f>SUM(C8377+C8381+C8383)</f>
        <v>10391516</v>
      </c>
      <c r="D8376" s="32">
        <v>11839400</v>
      </c>
      <c r="F8376" s="32">
        <f>SUM(F8377+F8381+F8383)</f>
        <v>0</v>
      </c>
      <c r="G8376" s="32">
        <f>SUM(G8377+G8381+G8383)</f>
        <v>0</v>
      </c>
      <c r="H8376" s="32">
        <f>SUM(H8377+H8381+H8383)</f>
        <v>0</v>
      </c>
      <c r="I8376" s="34">
        <v>2</v>
      </c>
    </row>
    <row r="8377" spans="1:9">
      <c r="A8377" s="210">
        <v>311</v>
      </c>
      <c r="B8377" s="211" t="s">
        <v>45</v>
      </c>
      <c r="C8377" s="30">
        <f t="shared" ref="C8377" si="7600">SUM(C8378:C8380)</f>
        <v>8829260</v>
      </c>
      <c r="D8377" s="30">
        <v>10000000</v>
      </c>
      <c r="F8377" s="30">
        <f t="shared" ref="F8377:G8377" si="7601">SUM(F8378:F8380)</f>
        <v>0</v>
      </c>
      <c r="G8377" s="30">
        <f t="shared" si="7601"/>
        <v>0</v>
      </c>
      <c r="H8377" s="30">
        <f t="shared" ref="H8377" si="7602">SUM(H8378:H8380)</f>
        <v>0</v>
      </c>
      <c r="I8377" s="34">
        <v>3</v>
      </c>
    </row>
    <row r="8378" spans="1:9">
      <c r="A8378" s="212">
        <v>3111</v>
      </c>
      <c r="B8378" s="216" t="s">
        <v>46</v>
      </c>
      <c r="C8378" s="164">
        <v>7829260</v>
      </c>
      <c r="D8378" s="175">
        <v>9000000</v>
      </c>
      <c r="F8378" s="687"/>
      <c r="G8378" s="687"/>
      <c r="H8378" s="687"/>
      <c r="I8378" s="34">
        <v>4</v>
      </c>
    </row>
    <row r="8379" spans="1:9">
      <c r="A8379" s="212">
        <v>3113</v>
      </c>
      <c r="B8379" s="216" t="s">
        <v>66</v>
      </c>
      <c r="C8379" s="164">
        <v>500000</v>
      </c>
      <c r="D8379" s="175">
        <v>700000</v>
      </c>
      <c r="F8379" s="687"/>
      <c r="G8379" s="687"/>
      <c r="H8379" s="687"/>
      <c r="I8379" s="34">
        <v>4</v>
      </c>
    </row>
    <row r="8380" spans="1:9">
      <c r="A8380" s="212">
        <v>3114</v>
      </c>
      <c r="B8380" s="216" t="s">
        <v>47</v>
      </c>
      <c r="C8380" s="164">
        <v>500000</v>
      </c>
      <c r="D8380" s="175">
        <v>300000</v>
      </c>
      <c r="F8380" s="687"/>
      <c r="G8380" s="687"/>
      <c r="H8380" s="687"/>
      <c r="I8380" s="34">
        <v>4</v>
      </c>
    </row>
    <row r="8381" spans="1:9">
      <c r="A8381" s="210">
        <v>312</v>
      </c>
      <c r="B8381" s="211" t="s">
        <v>67</v>
      </c>
      <c r="C8381" s="30">
        <f t="shared" ref="C8381" si="7603">SUM(C8382)</f>
        <v>334000</v>
      </c>
      <c r="D8381" s="30">
        <v>334000</v>
      </c>
      <c r="F8381" s="30">
        <f t="shared" ref="F8381:H8381" si="7604">SUM(F8382)</f>
        <v>0</v>
      </c>
      <c r="G8381" s="30">
        <f t="shared" si="7604"/>
        <v>0</v>
      </c>
      <c r="H8381" s="30">
        <f t="shared" si="7604"/>
        <v>0</v>
      </c>
      <c r="I8381" s="34">
        <v>3</v>
      </c>
    </row>
    <row r="8382" spans="1:9">
      <c r="A8382" s="212">
        <v>3121</v>
      </c>
      <c r="B8382" s="216" t="s">
        <v>67</v>
      </c>
      <c r="C8382" s="164">
        <v>334000</v>
      </c>
      <c r="D8382" s="175">
        <v>334000</v>
      </c>
      <c r="F8382" s="687"/>
      <c r="G8382" s="687"/>
      <c r="H8382" s="687"/>
      <c r="I8382" s="34">
        <v>4</v>
      </c>
    </row>
    <row r="8383" spans="1:9">
      <c r="A8383" s="210">
        <v>313</v>
      </c>
      <c r="B8383" s="211" t="s">
        <v>48</v>
      </c>
      <c r="C8383" s="30">
        <f t="shared" ref="C8383" si="7605">SUM(C8384:C8385)</f>
        <v>1228256</v>
      </c>
      <c r="D8383" s="30">
        <v>1505400</v>
      </c>
      <c r="F8383" s="30">
        <f t="shared" ref="F8383:G8383" si="7606">SUM(F8384:F8385)</f>
        <v>0</v>
      </c>
      <c r="G8383" s="30">
        <f t="shared" si="7606"/>
        <v>0</v>
      </c>
      <c r="H8383" s="30">
        <f t="shared" ref="H8383" si="7607">SUM(H8384:H8385)</f>
        <v>0</v>
      </c>
      <c r="I8383" s="34">
        <v>3</v>
      </c>
    </row>
    <row r="8384" spans="1:9">
      <c r="A8384" s="212">
        <v>3132</v>
      </c>
      <c r="B8384" s="216" t="s">
        <v>49</v>
      </c>
      <c r="C8384" s="164">
        <v>1222856</v>
      </c>
      <c r="D8384" s="175">
        <v>1500000</v>
      </c>
      <c r="F8384" s="687"/>
      <c r="G8384" s="687"/>
      <c r="H8384" s="687"/>
      <c r="I8384" s="34">
        <v>4</v>
      </c>
    </row>
    <row r="8385" spans="1:9" ht="28.5">
      <c r="A8385" s="212">
        <v>3133</v>
      </c>
      <c r="B8385" s="216" t="s">
        <v>119</v>
      </c>
      <c r="C8385" s="164">
        <v>5400</v>
      </c>
      <c r="D8385" s="175">
        <v>5400</v>
      </c>
      <c r="F8385" s="687"/>
      <c r="G8385" s="687"/>
      <c r="H8385" s="687"/>
      <c r="I8385" s="34">
        <v>4</v>
      </c>
    </row>
    <row r="8386" spans="1:9">
      <c r="A8386" s="208">
        <v>32</v>
      </c>
      <c r="B8386" s="209" t="s">
        <v>16</v>
      </c>
      <c r="C8386" s="182">
        <f t="shared" ref="C8386" si="7608">SUM(C8387+C8392+C8397+C8406+C8408)</f>
        <v>3962100</v>
      </c>
      <c r="D8386" s="32">
        <v>4624300</v>
      </c>
      <c r="F8386" s="32">
        <f t="shared" ref="F8386:G8386" si="7609">SUM(F8387+F8392+F8397+F8406+F8408)</f>
        <v>0</v>
      </c>
      <c r="G8386" s="32">
        <f t="shared" si="7609"/>
        <v>0</v>
      </c>
      <c r="H8386" s="32">
        <f t="shared" ref="H8386" si="7610">SUM(H8387+H8392+H8397+H8406+H8408)</f>
        <v>0</v>
      </c>
      <c r="I8386" s="34">
        <v>2</v>
      </c>
    </row>
    <row r="8387" spans="1:9">
      <c r="A8387" s="210">
        <v>321</v>
      </c>
      <c r="B8387" s="211" t="s">
        <v>27</v>
      </c>
      <c r="C8387" s="30">
        <f t="shared" ref="C8387" si="7611">SUM(C8388:C8391)</f>
        <v>288500</v>
      </c>
      <c r="D8387" s="30">
        <v>288500</v>
      </c>
      <c r="F8387" s="30">
        <f t="shared" ref="F8387:G8387" si="7612">SUM(F8388:F8391)</f>
        <v>0</v>
      </c>
      <c r="G8387" s="30">
        <f t="shared" si="7612"/>
        <v>0</v>
      </c>
      <c r="H8387" s="30">
        <f t="shared" ref="H8387" si="7613">SUM(H8388:H8391)</f>
        <v>0</v>
      </c>
      <c r="I8387" s="34">
        <v>3</v>
      </c>
    </row>
    <row r="8388" spans="1:9">
      <c r="A8388" s="212">
        <v>3211</v>
      </c>
      <c r="B8388" s="216" t="s">
        <v>28</v>
      </c>
      <c r="C8388" s="164">
        <v>5500</v>
      </c>
      <c r="D8388" s="175">
        <v>5500</v>
      </c>
      <c r="F8388" s="687"/>
      <c r="G8388" s="687"/>
      <c r="H8388" s="687"/>
      <c r="I8388" s="34">
        <v>4</v>
      </c>
    </row>
    <row r="8389" spans="1:9" ht="28.5">
      <c r="A8389" s="212">
        <v>3212</v>
      </c>
      <c r="B8389" s="216" t="s">
        <v>50</v>
      </c>
      <c r="C8389" s="164">
        <v>260000</v>
      </c>
      <c r="D8389" s="175">
        <v>260000</v>
      </c>
      <c r="F8389" s="687"/>
      <c r="G8389" s="687"/>
      <c r="H8389" s="687"/>
      <c r="I8389" s="34">
        <v>4</v>
      </c>
    </row>
    <row r="8390" spans="1:9">
      <c r="A8390" s="212">
        <v>3213</v>
      </c>
      <c r="B8390" s="216" t="s">
        <v>54</v>
      </c>
      <c r="C8390" s="164">
        <v>22000</v>
      </c>
      <c r="D8390" s="175">
        <v>22000</v>
      </c>
      <c r="F8390" s="687"/>
      <c r="G8390" s="687"/>
      <c r="H8390" s="687"/>
      <c r="I8390" s="34">
        <v>4</v>
      </c>
    </row>
    <row r="8391" spans="1:9">
      <c r="A8391" s="212">
        <v>3214</v>
      </c>
      <c r="B8391" s="216" t="s">
        <v>108</v>
      </c>
      <c r="C8391" s="164">
        <v>1000</v>
      </c>
      <c r="D8391" s="175">
        <v>1000</v>
      </c>
      <c r="F8391" s="687"/>
      <c r="G8391" s="687"/>
      <c r="H8391" s="687"/>
      <c r="I8391" s="34">
        <v>4</v>
      </c>
    </row>
    <row r="8392" spans="1:9">
      <c r="A8392" s="210">
        <v>322</v>
      </c>
      <c r="B8392" s="211" t="s">
        <v>42</v>
      </c>
      <c r="C8392" s="30">
        <f t="shared" ref="C8392" si="7614">SUM(C8393:C8396)</f>
        <v>2542500</v>
      </c>
      <c r="D8392" s="30">
        <v>2942500</v>
      </c>
      <c r="F8392" s="30">
        <f t="shared" ref="F8392:G8392" si="7615">SUM(F8393:F8396)</f>
        <v>0</v>
      </c>
      <c r="G8392" s="30">
        <f t="shared" si="7615"/>
        <v>0</v>
      </c>
      <c r="H8392" s="30">
        <f t="shared" ref="H8392" si="7616">SUM(H8393:H8396)</f>
        <v>0</v>
      </c>
      <c r="I8392" s="34">
        <v>3</v>
      </c>
    </row>
    <row r="8393" spans="1:9">
      <c r="A8393" s="212">
        <v>3221</v>
      </c>
      <c r="B8393" s="216" t="s">
        <v>43</v>
      </c>
      <c r="C8393" s="164">
        <v>106500</v>
      </c>
      <c r="D8393" s="175">
        <v>106500</v>
      </c>
      <c r="F8393" s="687"/>
      <c r="G8393" s="687"/>
      <c r="H8393" s="687"/>
      <c r="I8393" s="34">
        <v>4</v>
      </c>
    </row>
    <row r="8394" spans="1:9">
      <c r="A8394" s="212">
        <v>3222</v>
      </c>
      <c r="B8394" s="216" t="s">
        <v>91</v>
      </c>
      <c r="C8394" s="164">
        <v>1600000</v>
      </c>
      <c r="D8394" s="175">
        <v>2000000</v>
      </c>
      <c r="F8394" s="687"/>
      <c r="G8394" s="687"/>
      <c r="H8394" s="687"/>
      <c r="I8394" s="34">
        <v>4</v>
      </c>
    </row>
    <row r="8395" spans="1:9">
      <c r="A8395" s="212">
        <v>3223</v>
      </c>
      <c r="B8395" s="216" t="s">
        <v>109</v>
      </c>
      <c r="C8395" s="164">
        <v>796000</v>
      </c>
      <c r="D8395" s="175">
        <v>796000</v>
      </c>
      <c r="F8395" s="687"/>
      <c r="G8395" s="687"/>
      <c r="H8395" s="687"/>
      <c r="I8395" s="34">
        <v>4</v>
      </c>
    </row>
    <row r="8396" spans="1:9">
      <c r="A8396" s="212">
        <v>3225</v>
      </c>
      <c r="B8396" s="216" t="s">
        <v>92</v>
      </c>
      <c r="C8396" s="164">
        <v>40000</v>
      </c>
      <c r="D8396" s="175">
        <v>40000</v>
      </c>
      <c r="F8396" s="687"/>
      <c r="G8396" s="687"/>
      <c r="H8396" s="687"/>
      <c r="I8396" s="34">
        <v>4</v>
      </c>
    </row>
    <row r="8397" spans="1:9">
      <c r="A8397" s="210">
        <v>323</v>
      </c>
      <c r="B8397" s="211" t="s">
        <v>17</v>
      </c>
      <c r="C8397" s="30">
        <f t="shared" ref="C8397" si="7617">SUM(C8398:C8405)</f>
        <v>1042700</v>
      </c>
      <c r="D8397" s="30">
        <v>1262700</v>
      </c>
      <c r="F8397" s="30">
        <f t="shared" ref="F8397:G8397" si="7618">SUM(F8398:F8405)</f>
        <v>0</v>
      </c>
      <c r="G8397" s="30">
        <f t="shared" si="7618"/>
        <v>0</v>
      </c>
      <c r="H8397" s="30">
        <f t="shared" ref="H8397" si="7619">SUM(H8398:H8405)</f>
        <v>0</v>
      </c>
      <c r="I8397" s="34">
        <v>3</v>
      </c>
    </row>
    <row r="8398" spans="1:9">
      <c r="A8398" s="212">
        <v>3231</v>
      </c>
      <c r="B8398" s="216" t="s">
        <v>18</v>
      </c>
      <c r="C8398" s="164">
        <v>19000</v>
      </c>
      <c r="D8398" s="175">
        <v>19000</v>
      </c>
      <c r="F8398" s="687"/>
      <c r="G8398" s="687"/>
      <c r="H8398" s="687"/>
      <c r="I8398" s="34">
        <v>4</v>
      </c>
    </row>
    <row r="8399" spans="1:9">
      <c r="A8399" s="212">
        <v>3232</v>
      </c>
      <c r="B8399" s="216" t="s">
        <v>105</v>
      </c>
      <c r="C8399" s="164">
        <v>150000</v>
      </c>
      <c r="D8399" s="175">
        <v>300000</v>
      </c>
      <c r="F8399" s="687"/>
      <c r="G8399" s="687"/>
      <c r="H8399" s="687"/>
      <c r="I8399" s="34">
        <v>4</v>
      </c>
    </row>
    <row r="8400" spans="1:9">
      <c r="A8400" s="212">
        <v>3234</v>
      </c>
      <c r="B8400" s="216" t="s">
        <v>111</v>
      </c>
      <c r="C8400" s="164">
        <v>204700</v>
      </c>
      <c r="D8400" s="175">
        <v>204700</v>
      </c>
      <c r="F8400" s="687"/>
      <c r="G8400" s="687"/>
      <c r="H8400" s="687"/>
      <c r="I8400" s="34">
        <v>4</v>
      </c>
    </row>
    <row r="8401" spans="1:9">
      <c r="A8401" s="212">
        <v>3235</v>
      </c>
      <c r="B8401" s="216" t="s">
        <v>68</v>
      </c>
      <c r="C8401" s="164">
        <v>6000</v>
      </c>
      <c r="D8401" s="175">
        <v>6000</v>
      </c>
      <c r="F8401" s="687"/>
      <c r="G8401" s="687"/>
      <c r="H8401" s="687"/>
      <c r="I8401" s="34">
        <v>4</v>
      </c>
    </row>
    <row r="8402" spans="1:9">
      <c r="A8402" s="212">
        <v>3236</v>
      </c>
      <c r="B8402" s="216" t="s">
        <v>56</v>
      </c>
      <c r="C8402" s="164">
        <v>170000</v>
      </c>
      <c r="D8402" s="175">
        <v>170000</v>
      </c>
      <c r="F8402" s="687"/>
      <c r="G8402" s="687"/>
      <c r="H8402" s="687"/>
      <c r="I8402" s="34">
        <v>4</v>
      </c>
    </row>
    <row r="8403" spans="1:9">
      <c r="A8403" s="212">
        <v>3237</v>
      </c>
      <c r="B8403" s="216" t="s">
        <v>20</v>
      </c>
      <c r="C8403" s="164">
        <v>314000</v>
      </c>
      <c r="D8403" s="175">
        <v>314000</v>
      </c>
      <c r="F8403" s="687"/>
      <c r="G8403" s="687"/>
      <c r="H8403" s="687"/>
      <c r="I8403" s="34">
        <v>4</v>
      </c>
    </row>
    <row r="8404" spans="1:9">
      <c r="A8404" s="212">
        <v>3238</v>
      </c>
      <c r="B8404" s="216" t="s">
        <v>51</v>
      </c>
      <c r="C8404" s="164">
        <v>80000</v>
      </c>
      <c r="D8404" s="175">
        <v>150000</v>
      </c>
      <c r="F8404" s="687"/>
      <c r="G8404" s="687"/>
      <c r="H8404" s="687"/>
      <c r="I8404" s="34">
        <v>4</v>
      </c>
    </row>
    <row r="8405" spans="1:9">
      <c r="A8405" s="212">
        <v>3239</v>
      </c>
      <c r="B8405" s="216" t="s">
        <v>21</v>
      </c>
      <c r="C8405" s="164">
        <v>99000</v>
      </c>
      <c r="D8405" s="175">
        <v>99000</v>
      </c>
      <c r="F8405" s="687"/>
      <c r="G8405" s="687"/>
      <c r="H8405" s="687"/>
      <c r="I8405" s="34">
        <v>4</v>
      </c>
    </row>
    <row r="8406" spans="1:9" ht="28.5">
      <c r="A8406" s="210">
        <v>324</v>
      </c>
      <c r="B8406" s="211" t="s">
        <v>22</v>
      </c>
      <c r="C8406" s="30">
        <f t="shared" ref="C8406" si="7620">SUM(C8407)</f>
        <v>0</v>
      </c>
      <c r="D8406" s="30">
        <v>0</v>
      </c>
      <c r="F8406" s="30">
        <f t="shared" ref="F8406:H8406" si="7621">SUM(F8407)</f>
        <v>0</v>
      </c>
      <c r="G8406" s="30">
        <f t="shared" si="7621"/>
        <v>0</v>
      </c>
      <c r="H8406" s="30">
        <f t="shared" si="7621"/>
        <v>0</v>
      </c>
      <c r="I8406" s="34">
        <v>3</v>
      </c>
    </row>
    <row r="8407" spans="1:9" ht="28.5">
      <c r="A8407" s="212">
        <v>3241</v>
      </c>
      <c r="B8407" s="216" t="s">
        <v>22</v>
      </c>
      <c r="C8407" s="29"/>
      <c r="D8407" s="175">
        <v>0</v>
      </c>
      <c r="F8407" s="175"/>
      <c r="G8407" s="175"/>
      <c r="H8407" s="175"/>
      <c r="I8407" s="34">
        <v>4</v>
      </c>
    </row>
    <row r="8408" spans="1:9">
      <c r="A8408" s="210">
        <v>329</v>
      </c>
      <c r="B8408" s="211" t="s">
        <v>23</v>
      </c>
      <c r="C8408" s="30">
        <f t="shared" ref="C8408" si="7622">SUM(C8409:C8415)</f>
        <v>88400</v>
      </c>
      <c r="D8408" s="30">
        <v>130600</v>
      </c>
      <c r="F8408" s="30">
        <f t="shared" ref="F8408:G8408" si="7623">SUM(F8409:F8415)</f>
        <v>0</v>
      </c>
      <c r="G8408" s="30">
        <f t="shared" si="7623"/>
        <v>0</v>
      </c>
      <c r="H8408" s="30">
        <f t="shared" ref="H8408" si="7624">SUM(H8409:H8415)</f>
        <v>0</v>
      </c>
      <c r="I8408" s="34">
        <v>3</v>
      </c>
    </row>
    <row r="8409" spans="1:9" ht="28.5">
      <c r="A8409" s="212">
        <v>3291</v>
      </c>
      <c r="B8409" s="216" t="s">
        <v>24</v>
      </c>
      <c r="C8409" s="164">
        <v>13000</v>
      </c>
      <c r="D8409" s="175">
        <v>13000</v>
      </c>
      <c r="F8409" s="687"/>
      <c r="G8409" s="687"/>
      <c r="H8409" s="687"/>
      <c r="I8409" s="34">
        <v>4</v>
      </c>
    </row>
    <row r="8410" spans="1:9">
      <c r="A8410" s="212">
        <v>3292</v>
      </c>
      <c r="B8410" s="216" t="s">
        <v>112</v>
      </c>
      <c r="C8410" s="164">
        <v>7800</v>
      </c>
      <c r="D8410" s="175">
        <v>50000</v>
      </c>
      <c r="F8410" s="687"/>
      <c r="G8410" s="687"/>
      <c r="H8410" s="687"/>
      <c r="I8410" s="34">
        <v>4</v>
      </c>
    </row>
    <row r="8411" spans="1:9">
      <c r="A8411" s="212">
        <v>3293</v>
      </c>
      <c r="B8411" s="216" t="s">
        <v>29</v>
      </c>
      <c r="C8411" s="164">
        <v>2000</v>
      </c>
      <c r="D8411" s="175">
        <v>2000</v>
      </c>
      <c r="F8411" s="687"/>
      <c r="G8411" s="687"/>
      <c r="H8411" s="687"/>
      <c r="I8411" s="34">
        <v>4</v>
      </c>
    </row>
    <row r="8412" spans="1:9">
      <c r="A8412" s="212">
        <v>3294</v>
      </c>
      <c r="B8412" s="216" t="s">
        <v>55</v>
      </c>
      <c r="C8412" s="164">
        <v>3000</v>
      </c>
      <c r="D8412" s="175">
        <v>3000</v>
      </c>
      <c r="F8412" s="687"/>
      <c r="G8412" s="687"/>
      <c r="H8412" s="687"/>
      <c r="I8412" s="34">
        <v>4</v>
      </c>
    </row>
    <row r="8413" spans="1:9">
      <c r="A8413" s="212">
        <v>3295</v>
      </c>
      <c r="B8413" s="216" t="s">
        <v>113</v>
      </c>
      <c r="C8413" s="164">
        <v>10600</v>
      </c>
      <c r="D8413" s="175">
        <v>10600</v>
      </c>
      <c r="F8413" s="687"/>
      <c r="G8413" s="687"/>
      <c r="H8413" s="687"/>
      <c r="I8413" s="34">
        <v>4</v>
      </c>
    </row>
    <row r="8414" spans="1:9">
      <c r="A8414" s="212">
        <v>3296</v>
      </c>
      <c r="B8414" s="216" t="s">
        <v>120</v>
      </c>
      <c r="C8414" s="164">
        <v>50000</v>
      </c>
      <c r="D8414" s="175">
        <v>50000</v>
      </c>
      <c r="F8414" s="687"/>
      <c r="G8414" s="687"/>
      <c r="H8414" s="687"/>
      <c r="I8414" s="34">
        <v>4</v>
      </c>
    </row>
    <row r="8415" spans="1:9">
      <c r="A8415" s="212">
        <v>3299</v>
      </c>
      <c r="B8415" s="216" t="s">
        <v>23</v>
      </c>
      <c r="C8415" s="164">
        <v>2000</v>
      </c>
      <c r="D8415" s="175">
        <v>2000</v>
      </c>
      <c r="F8415" s="687"/>
      <c r="G8415" s="687"/>
      <c r="H8415" s="687"/>
      <c r="I8415" s="34">
        <v>4</v>
      </c>
    </row>
    <row r="8416" spans="1:9">
      <c r="A8416" s="208">
        <v>34</v>
      </c>
      <c r="B8416" s="209" t="s">
        <v>114</v>
      </c>
      <c r="C8416" s="182">
        <f t="shared" ref="C8416" si="7625">SUM(C8417)</f>
        <v>38150</v>
      </c>
      <c r="D8416" s="32">
        <v>38150</v>
      </c>
      <c r="F8416" s="32">
        <f t="shared" ref="F8416:H8416" si="7626">SUM(F8417)</f>
        <v>0</v>
      </c>
      <c r="G8416" s="32">
        <f t="shared" si="7626"/>
        <v>0</v>
      </c>
      <c r="H8416" s="32">
        <f t="shared" si="7626"/>
        <v>0</v>
      </c>
      <c r="I8416" s="34">
        <v>2</v>
      </c>
    </row>
    <row r="8417" spans="1:9">
      <c r="A8417" s="210">
        <v>343</v>
      </c>
      <c r="B8417" s="211" t="s">
        <v>115</v>
      </c>
      <c r="C8417" s="30">
        <f t="shared" ref="C8417" si="7627">SUM(C8418:C8420)</f>
        <v>38150</v>
      </c>
      <c r="D8417" s="30">
        <v>38150</v>
      </c>
      <c r="F8417" s="30">
        <f t="shared" ref="F8417:G8417" si="7628">SUM(F8418:F8420)</f>
        <v>0</v>
      </c>
      <c r="G8417" s="30">
        <f t="shared" si="7628"/>
        <v>0</v>
      </c>
      <c r="H8417" s="30">
        <f t="shared" ref="H8417" si="7629">SUM(H8418:H8420)</f>
        <v>0</v>
      </c>
      <c r="I8417" s="34">
        <v>3</v>
      </c>
    </row>
    <row r="8418" spans="1:9">
      <c r="A8418" s="212">
        <v>3431</v>
      </c>
      <c r="B8418" s="216" t="s">
        <v>116</v>
      </c>
      <c r="C8418" s="164">
        <v>8000</v>
      </c>
      <c r="D8418" s="175">
        <v>8000</v>
      </c>
      <c r="F8418" s="687"/>
      <c r="G8418" s="687"/>
      <c r="H8418" s="687"/>
      <c r="I8418" s="34">
        <v>4</v>
      </c>
    </row>
    <row r="8419" spans="1:9" ht="28.5">
      <c r="A8419" s="212">
        <v>3432</v>
      </c>
      <c r="B8419" s="216" t="s">
        <v>135</v>
      </c>
      <c r="C8419" s="168"/>
      <c r="D8419" s="175">
        <v>0</v>
      </c>
      <c r="F8419" s="168"/>
      <c r="G8419" s="168"/>
      <c r="H8419" s="168"/>
      <c r="I8419" s="34">
        <v>4</v>
      </c>
    </row>
    <row r="8420" spans="1:9">
      <c r="A8420" s="212">
        <v>3433</v>
      </c>
      <c r="B8420" s="216" t="s">
        <v>117</v>
      </c>
      <c r="C8420" s="164">
        <v>30150</v>
      </c>
      <c r="D8420" s="175">
        <v>30150</v>
      </c>
      <c r="F8420" s="687"/>
      <c r="G8420" s="687"/>
      <c r="H8420" s="687"/>
      <c r="I8420" s="34">
        <v>4</v>
      </c>
    </row>
    <row r="8421" spans="1:9">
      <c r="A8421" s="208">
        <v>38</v>
      </c>
      <c r="B8421" s="209" t="s">
        <v>11</v>
      </c>
      <c r="C8421" s="182">
        <f t="shared" ref="C8421" si="7630">SUM(C8422)</f>
        <v>25500</v>
      </c>
      <c r="D8421" s="32">
        <v>25500</v>
      </c>
      <c r="F8421" s="32">
        <f t="shared" ref="F8421:H8421" si="7631">SUM(F8422)</f>
        <v>0</v>
      </c>
      <c r="G8421" s="32">
        <f t="shared" si="7631"/>
        <v>0</v>
      </c>
      <c r="H8421" s="32">
        <f t="shared" si="7631"/>
        <v>0</v>
      </c>
      <c r="I8421" s="34">
        <v>2</v>
      </c>
    </row>
    <row r="8422" spans="1:9">
      <c r="A8422" s="210">
        <v>383</v>
      </c>
      <c r="B8422" s="211" t="s">
        <v>121</v>
      </c>
      <c r="C8422" s="30">
        <f>SUM(C8424:C8425)</f>
        <v>25500</v>
      </c>
      <c r="D8422" s="30">
        <v>25500</v>
      </c>
      <c r="F8422" s="30">
        <f>SUM(F8424:F8425)</f>
        <v>0</v>
      </c>
      <c r="G8422" s="30">
        <f>SUM(G8424:G8425)</f>
        <v>0</v>
      </c>
      <c r="H8422" s="30">
        <f>SUM(H8424:H8425)</f>
        <v>0</v>
      </c>
      <c r="I8422" s="34">
        <v>3</v>
      </c>
    </row>
    <row r="8423" spans="1:9">
      <c r="A8423" s="446">
        <v>3831</v>
      </c>
      <c r="B8423" s="456" t="s">
        <v>563</v>
      </c>
      <c r="C8423" s="743"/>
      <c r="D8423" s="745">
        <v>24000</v>
      </c>
      <c r="F8423" s="744"/>
      <c r="G8423" s="744"/>
      <c r="H8423" s="744"/>
      <c r="I8423" s="73">
        <v>4</v>
      </c>
    </row>
    <row r="8424" spans="1:9">
      <c r="A8424" s="212">
        <v>3834</v>
      </c>
      <c r="B8424" s="216" t="s">
        <v>123</v>
      </c>
      <c r="C8424" s="164">
        <v>25000</v>
      </c>
      <c r="D8424" s="175">
        <v>1000</v>
      </c>
      <c r="F8424" s="687"/>
      <c r="G8424" s="687"/>
      <c r="H8424" s="687"/>
      <c r="I8424" s="34">
        <v>4</v>
      </c>
    </row>
    <row r="8425" spans="1:9">
      <c r="A8425" s="510">
        <v>3835</v>
      </c>
      <c r="B8425" s="511" t="s">
        <v>124</v>
      </c>
      <c r="C8425" s="169">
        <v>500</v>
      </c>
      <c r="D8425" s="175">
        <v>500</v>
      </c>
      <c r="F8425" s="681"/>
      <c r="G8425" s="681"/>
      <c r="H8425" s="681"/>
      <c r="I8425" s="34">
        <v>4</v>
      </c>
    </row>
    <row r="8426" spans="1:9">
      <c r="A8426" s="206">
        <v>52</v>
      </c>
      <c r="B8426" s="207" t="s">
        <v>52</v>
      </c>
      <c r="C8426" s="31">
        <f t="shared" ref="C8426" si="7632">SUM(C8427+C8435)</f>
        <v>40000</v>
      </c>
      <c r="D8426" s="31">
        <v>219346</v>
      </c>
      <c r="F8426" s="31">
        <f t="shared" ref="F8426:G8426" si="7633">SUM(F8427+F8435)</f>
        <v>0</v>
      </c>
      <c r="G8426" s="31">
        <f t="shared" si="7633"/>
        <v>0</v>
      </c>
      <c r="H8426" s="31">
        <f t="shared" ref="H8426" si="7634">SUM(H8427+H8435)</f>
        <v>0</v>
      </c>
      <c r="I8426" s="34" t="s">
        <v>53</v>
      </c>
    </row>
    <row r="8427" spans="1:9">
      <c r="A8427" s="208">
        <v>31</v>
      </c>
      <c r="B8427" s="209" t="s">
        <v>44</v>
      </c>
      <c r="C8427" s="182">
        <f t="shared" ref="C8427" si="7635">SUM(C8428+C8431+C8433)</f>
        <v>39000</v>
      </c>
      <c r="D8427" s="32">
        <v>39000</v>
      </c>
      <c r="F8427" s="32">
        <f t="shared" ref="F8427:G8427" si="7636">SUM(F8428+F8431+F8433)</f>
        <v>0</v>
      </c>
      <c r="G8427" s="32">
        <f t="shared" si="7636"/>
        <v>0</v>
      </c>
      <c r="H8427" s="32">
        <f t="shared" ref="H8427" si="7637">SUM(H8428+H8431+H8433)</f>
        <v>0</v>
      </c>
      <c r="I8427" s="34">
        <v>2</v>
      </c>
    </row>
    <row r="8428" spans="1:9">
      <c r="A8428" s="210">
        <v>311</v>
      </c>
      <c r="B8428" s="211" t="s">
        <v>45</v>
      </c>
      <c r="C8428" s="30">
        <f>SUM(C8429:C8430)</f>
        <v>36300</v>
      </c>
      <c r="D8428" s="30">
        <v>36300</v>
      </c>
      <c r="F8428" s="30">
        <f>SUM(F8429:F8430)</f>
        <v>0</v>
      </c>
      <c r="G8428" s="30">
        <f>SUM(G8429:G8430)</f>
        <v>0</v>
      </c>
      <c r="H8428" s="30">
        <f>SUM(H8429:H8430)</f>
        <v>0</v>
      </c>
      <c r="I8428" s="34">
        <v>3</v>
      </c>
    </row>
    <row r="8429" spans="1:9">
      <c r="A8429" s="212">
        <v>3111</v>
      </c>
      <c r="B8429" s="216" t="s">
        <v>46</v>
      </c>
      <c r="C8429" s="164">
        <v>16300</v>
      </c>
      <c r="D8429" s="175">
        <v>16300</v>
      </c>
      <c r="F8429" s="687"/>
      <c r="G8429" s="687"/>
      <c r="H8429" s="687"/>
      <c r="I8429" s="34">
        <v>4</v>
      </c>
    </row>
    <row r="8430" spans="1:9">
      <c r="A8430" s="510">
        <v>3114</v>
      </c>
      <c r="B8430" s="511" t="s">
        <v>47</v>
      </c>
      <c r="C8430" s="169">
        <v>20000</v>
      </c>
      <c r="D8430" s="175">
        <v>20000</v>
      </c>
      <c r="F8430" s="681"/>
      <c r="G8430" s="681"/>
      <c r="H8430" s="681"/>
      <c r="I8430" s="34">
        <v>4</v>
      </c>
    </row>
    <row r="8431" spans="1:9">
      <c r="A8431" s="210">
        <v>312</v>
      </c>
      <c r="B8431" s="211" t="s">
        <v>67</v>
      </c>
      <c r="C8431" s="30">
        <f t="shared" ref="C8431" si="7638">SUM(C8432)</f>
        <v>0</v>
      </c>
      <c r="D8431" s="30">
        <v>0</v>
      </c>
      <c r="F8431" s="30">
        <f t="shared" ref="F8431:H8431" si="7639">SUM(F8432)</f>
        <v>0</v>
      </c>
      <c r="G8431" s="30">
        <f t="shared" si="7639"/>
        <v>0</v>
      </c>
      <c r="H8431" s="30">
        <f t="shared" si="7639"/>
        <v>0</v>
      </c>
      <c r="I8431" s="34">
        <v>3</v>
      </c>
    </row>
    <row r="8432" spans="1:9">
      <c r="A8432" s="212">
        <v>3121</v>
      </c>
      <c r="B8432" s="216" t="s">
        <v>67</v>
      </c>
      <c r="C8432" s="29"/>
      <c r="D8432" s="175">
        <v>0</v>
      </c>
      <c r="F8432" s="175"/>
      <c r="G8432" s="175"/>
      <c r="H8432" s="175"/>
      <c r="I8432" s="34">
        <v>4</v>
      </c>
    </row>
    <row r="8433" spans="1:9">
      <c r="A8433" s="210">
        <v>313</v>
      </c>
      <c r="B8433" s="211" t="s">
        <v>48</v>
      </c>
      <c r="C8433" s="30">
        <f t="shared" ref="C8433" si="7640">SUM(C8434)</f>
        <v>2700</v>
      </c>
      <c r="D8433" s="30">
        <v>2700</v>
      </c>
      <c r="F8433" s="30">
        <f t="shared" ref="F8433:H8433" si="7641">SUM(F8434)</f>
        <v>0</v>
      </c>
      <c r="G8433" s="30">
        <f t="shared" si="7641"/>
        <v>0</v>
      </c>
      <c r="H8433" s="30">
        <f t="shared" si="7641"/>
        <v>0</v>
      </c>
      <c r="I8433" s="34">
        <v>3</v>
      </c>
    </row>
    <row r="8434" spans="1:9">
      <c r="A8434" s="212">
        <v>3132</v>
      </c>
      <c r="B8434" s="216" t="s">
        <v>49</v>
      </c>
      <c r="C8434" s="164">
        <v>2700</v>
      </c>
      <c r="D8434" s="175">
        <v>2700</v>
      </c>
      <c r="F8434" s="687"/>
      <c r="G8434" s="687"/>
      <c r="H8434" s="687"/>
      <c r="I8434" s="34">
        <v>4</v>
      </c>
    </row>
    <row r="8435" spans="1:9">
      <c r="A8435" s="208">
        <v>32</v>
      </c>
      <c r="B8435" s="209" t="s">
        <v>16</v>
      </c>
      <c r="C8435" s="182">
        <f t="shared" ref="C8435" si="7642">SUM(C8436+C8438+C8440)</f>
        <v>1000</v>
      </c>
      <c r="D8435" s="32">
        <v>180346</v>
      </c>
      <c r="F8435" s="32">
        <f t="shared" ref="F8435:G8435" si="7643">SUM(F8436+F8438+F8440)</f>
        <v>0</v>
      </c>
      <c r="G8435" s="32">
        <f t="shared" si="7643"/>
        <v>0</v>
      </c>
      <c r="H8435" s="32">
        <f t="shared" ref="H8435" si="7644">SUM(H8436+H8438+H8440)</f>
        <v>0</v>
      </c>
      <c r="I8435" s="34">
        <v>2</v>
      </c>
    </row>
    <row r="8436" spans="1:9">
      <c r="A8436" s="210">
        <v>321</v>
      </c>
      <c r="B8436" s="211" t="s">
        <v>27</v>
      </c>
      <c r="C8436" s="30">
        <f t="shared" ref="C8436" si="7645">SUM(C8437)</f>
        <v>1000</v>
      </c>
      <c r="D8436" s="30">
        <v>1000</v>
      </c>
      <c r="F8436" s="30">
        <f t="shared" ref="F8436:H8436" si="7646">SUM(F8437)</f>
        <v>0</v>
      </c>
      <c r="G8436" s="30">
        <f t="shared" si="7646"/>
        <v>0</v>
      </c>
      <c r="H8436" s="30">
        <f t="shared" si="7646"/>
        <v>0</v>
      </c>
      <c r="I8436" s="34">
        <v>3</v>
      </c>
    </row>
    <row r="8437" spans="1:9" ht="28.5">
      <c r="A8437" s="212">
        <v>3212</v>
      </c>
      <c r="B8437" s="216" t="s">
        <v>50</v>
      </c>
      <c r="C8437" s="164">
        <v>1000</v>
      </c>
      <c r="D8437" s="175">
        <v>1000</v>
      </c>
      <c r="F8437" s="687"/>
      <c r="G8437" s="687"/>
      <c r="H8437" s="687"/>
      <c r="I8437" s="34">
        <v>4</v>
      </c>
    </row>
    <row r="8438" spans="1:9">
      <c r="A8438" s="210">
        <v>322</v>
      </c>
      <c r="B8438" s="211" t="s">
        <v>42</v>
      </c>
      <c r="C8438" s="30">
        <f t="shared" ref="C8438" si="7647">SUM(C8439)</f>
        <v>0</v>
      </c>
      <c r="D8438" s="30">
        <v>179346</v>
      </c>
      <c r="F8438" s="30">
        <f t="shared" ref="F8438:H8438" si="7648">SUM(F8439)</f>
        <v>0</v>
      </c>
      <c r="G8438" s="30">
        <f t="shared" si="7648"/>
        <v>0</v>
      </c>
      <c r="H8438" s="30">
        <f t="shared" si="7648"/>
        <v>0</v>
      </c>
      <c r="I8438" s="34">
        <v>3</v>
      </c>
    </row>
    <row r="8439" spans="1:9">
      <c r="A8439" s="212">
        <v>3222</v>
      </c>
      <c r="B8439" s="216" t="s">
        <v>91</v>
      </c>
      <c r="C8439" s="29"/>
      <c r="D8439" s="175">
        <v>179346</v>
      </c>
      <c r="F8439" s="175"/>
      <c r="G8439" s="175"/>
      <c r="H8439" s="175"/>
      <c r="I8439" s="34">
        <v>4</v>
      </c>
    </row>
    <row r="8440" spans="1:9" ht="28.5">
      <c r="A8440" s="210">
        <v>324</v>
      </c>
      <c r="B8440" s="211" t="s">
        <v>22</v>
      </c>
      <c r="C8440" s="30">
        <f t="shared" ref="C8440" si="7649">SUM(C8441)</f>
        <v>0</v>
      </c>
      <c r="D8440" s="30">
        <v>0</v>
      </c>
      <c r="F8440" s="30">
        <f t="shared" ref="F8440:H8440" si="7650">SUM(F8441)</f>
        <v>0</v>
      </c>
      <c r="G8440" s="30">
        <f t="shared" si="7650"/>
        <v>0</v>
      </c>
      <c r="H8440" s="30">
        <f t="shared" si="7650"/>
        <v>0</v>
      </c>
      <c r="I8440" s="34">
        <v>3</v>
      </c>
    </row>
    <row r="8441" spans="1:9" ht="28.5">
      <c r="A8441" s="212">
        <v>3241</v>
      </c>
      <c r="B8441" s="216" t="s">
        <v>22</v>
      </c>
      <c r="C8441" s="29"/>
      <c r="D8441" s="175">
        <v>0</v>
      </c>
      <c r="F8441" s="175"/>
      <c r="G8441" s="175"/>
      <c r="H8441" s="175"/>
      <c r="I8441" s="34">
        <v>4</v>
      </c>
    </row>
    <row r="8442" spans="1:9">
      <c r="A8442" s="206">
        <v>61</v>
      </c>
      <c r="B8442" s="207" t="s">
        <v>80</v>
      </c>
      <c r="C8442" s="31">
        <f t="shared" ref="C8442" si="7651">SUM(C8443+C8450+C8465+C8478)</f>
        <v>1500</v>
      </c>
      <c r="D8442" s="31">
        <v>3000</v>
      </c>
      <c r="F8442" s="31">
        <f t="shared" ref="F8442:G8442" si="7652">SUM(F8443+F8450+F8465+F8478)</f>
        <v>0</v>
      </c>
      <c r="G8442" s="31">
        <f t="shared" si="7652"/>
        <v>0</v>
      </c>
      <c r="H8442" s="31">
        <f t="shared" ref="H8442" si="7653">SUM(H8443+H8450+H8465+H8478)</f>
        <v>0</v>
      </c>
      <c r="I8442" s="34" t="s">
        <v>81</v>
      </c>
    </row>
    <row r="8443" spans="1:9">
      <c r="A8443" s="208">
        <v>31</v>
      </c>
      <c r="B8443" s="209" t="s">
        <v>44</v>
      </c>
      <c r="C8443" s="182">
        <f t="shared" ref="C8443" si="7654">SUM(C8444+C8446+C8448)</f>
        <v>0</v>
      </c>
      <c r="D8443" s="32">
        <v>0</v>
      </c>
      <c r="F8443" s="32">
        <f t="shared" ref="F8443:G8443" si="7655">SUM(F8444+F8446+F8448)</f>
        <v>0</v>
      </c>
      <c r="G8443" s="32">
        <f t="shared" si="7655"/>
        <v>0</v>
      </c>
      <c r="H8443" s="32">
        <f t="shared" ref="H8443" si="7656">SUM(H8444+H8446+H8448)</f>
        <v>0</v>
      </c>
      <c r="I8443" s="34">
        <v>2</v>
      </c>
    </row>
    <row r="8444" spans="1:9">
      <c r="A8444" s="210">
        <v>311</v>
      </c>
      <c r="B8444" s="211" t="s">
        <v>45</v>
      </c>
      <c r="C8444" s="30">
        <f t="shared" ref="C8444" si="7657">SUM(C8445)</f>
        <v>0</v>
      </c>
      <c r="D8444" s="30">
        <v>0</v>
      </c>
      <c r="F8444" s="30">
        <f t="shared" ref="F8444:H8444" si="7658">SUM(F8445)</f>
        <v>0</v>
      </c>
      <c r="G8444" s="30">
        <f t="shared" si="7658"/>
        <v>0</v>
      </c>
      <c r="H8444" s="30">
        <f t="shared" si="7658"/>
        <v>0</v>
      </c>
      <c r="I8444" s="34">
        <v>3</v>
      </c>
    </row>
    <row r="8445" spans="1:9">
      <c r="A8445" s="212">
        <v>3111</v>
      </c>
      <c r="B8445" s="216" t="s">
        <v>46</v>
      </c>
      <c r="C8445" s="29"/>
      <c r="D8445" s="175">
        <v>0</v>
      </c>
      <c r="F8445" s="175"/>
      <c r="G8445" s="175"/>
      <c r="H8445" s="175"/>
      <c r="I8445" s="34">
        <v>4</v>
      </c>
    </row>
    <row r="8446" spans="1:9">
      <c r="A8446" s="210">
        <v>312</v>
      </c>
      <c r="B8446" s="211" t="s">
        <v>67</v>
      </c>
      <c r="C8446" s="30">
        <f t="shared" ref="C8446" si="7659">SUM(C8447)</f>
        <v>0</v>
      </c>
      <c r="D8446" s="30">
        <v>0</v>
      </c>
      <c r="F8446" s="30">
        <f t="shared" ref="F8446:H8446" si="7660">SUM(F8447)</f>
        <v>0</v>
      </c>
      <c r="G8446" s="30">
        <f t="shared" si="7660"/>
        <v>0</v>
      </c>
      <c r="H8446" s="30">
        <f t="shared" si="7660"/>
        <v>0</v>
      </c>
      <c r="I8446" s="34">
        <v>3</v>
      </c>
    </row>
    <row r="8447" spans="1:9">
      <c r="A8447" s="212">
        <v>3121</v>
      </c>
      <c r="B8447" s="216" t="s">
        <v>67</v>
      </c>
      <c r="C8447" s="29"/>
      <c r="D8447" s="175">
        <v>0</v>
      </c>
      <c r="F8447" s="175"/>
      <c r="G8447" s="175"/>
      <c r="H8447" s="175"/>
      <c r="I8447" s="34">
        <v>4</v>
      </c>
    </row>
    <row r="8448" spans="1:9">
      <c r="A8448" s="210">
        <v>313</v>
      </c>
      <c r="B8448" s="211" t="s">
        <v>48</v>
      </c>
      <c r="C8448" s="30">
        <f t="shared" ref="C8448" si="7661">SUM(C8449)</f>
        <v>0</v>
      </c>
      <c r="D8448" s="30">
        <v>0</v>
      </c>
      <c r="F8448" s="30">
        <f t="shared" ref="F8448:H8448" si="7662">SUM(F8449)</f>
        <v>0</v>
      </c>
      <c r="G8448" s="30">
        <f t="shared" si="7662"/>
        <v>0</v>
      </c>
      <c r="H8448" s="30">
        <f t="shared" si="7662"/>
        <v>0</v>
      </c>
      <c r="I8448" s="34">
        <v>3</v>
      </c>
    </row>
    <row r="8449" spans="1:9">
      <c r="A8449" s="212">
        <v>3132</v>
      </c>
      <c r="B8449" s="216" t="s">
        <v>49</v>
      </c>
      <c r="C8449" s="29"/>
      <c r="D8449" s="175">
        <v>0</v>
      </c>
      <c r="F8449" s="175"/>
      <c r="G8449" s="175"/>
      <c r="H8449" s="175"/>
      <c r="I8449" s="34">
        <v>4</v>
      </c>
    </row>
    <row r="8450" spans="1:9">
      <c r="A8450" s="208">
        <v>32</v>
      </c>
      <c r="B8450" s="209" t="s">
        <v>16</v>
      </c>
      <c r="C8450" s="182">
        <f t="shared" ref="C8450" si="7663">SUM(C8451+C8456+C8460)</f>
        <v>1500</v>
      </c>
      <c r="D8450" s="32">
        <v>3000</v>
      </c>
      <c r="F8450" s="32">
        <f t="shared" ref="F8450:G8450" si="7664">SUM(F8451+F8456+F8460)</f>
        <v>0</v>
      </c>
      <c r="G8450" s="32">
        <f t="shared" si="7664"/>
        <v>0</v>
      </c>
      <c r="H8450" s="32">
        <f t="shared" ref="H8450" si="7665">SUM(H8451+H8456+H8460)</f>
        <v>0</v>
      </c>
      <c r="I8450" s="34">
        <v>2</v>
      </c>
    </row>
    <row r="8451" spans="1:9">
      <c r="A8451" s="210">
        <v>321</v>
      </c>
      <c r="B8451" s="211" t="s">
        <v>27</v>
      </c>
      <c r="C8451" s="30">
        <f t="shared" ref="C8451" si="7666">SUM(C8452:C8454)</f>
        <v>1500</v>
      </c>
      <c r="D8451" s="30">
        <v>3000</v>
      </c>
      <c r="F8451" s="30">
        <f t="shared" ref="F8451:G8451" si="7667">SUM(F8452:F8455)</f>
        <v>0</v>
      </c>
      <c r="G8451" s="30">
        <f t="shared" si="7667"/>
        <v>0</v>
      </c>
      <c r="H8451" s="30">
        <f t="shared" ref="H8451" si="7668">SUM(H8452:H8455)</f>
        <v>0</v>
      </c>
      <c r="I8451" s="34">
        <v>3</v>
      </c>
    </row>
    <row r="8452" spans="1:9">
      <c r="A8452" s="212">
        <v>3211</v>
      </c>
      <c r="B8452" s="216" t="s">
        <v>28</v>
      </c>
      <c r="C8452" s="29"/>
      <c r="D8452" s="175">
        <v>1500</v>
      </c>
      <c r="F8452" s="175"/>
      <c r="G8452" s="175"/>
      <c r="H8452" s="175"/>
      <c r="I8452" s="34">
        <v>4</v>
      </c>
    </row>
    <row r="8453" spans="1:9" ht="28.5">
      <c r="A8453" s="212">
        <v>3212</v>
      </c>
      <c r="B8453" s="216" t="s">
        <v>50</v>
      </c>
      <c r="C8453" s="29"/>
      <c r="D8453" s="175">
        <v>0</v>
      </c>
      <c r="F8453" s="175"/>
      <c r="G8453" s="175"/>
      <c r="H8453" s="175"/>
      <c r="I8453" s="34">
        <v>4</v>
      </c>
    </row>
    <row r="8454" spans="1:9">
      <c r="A8454" s="212">
        <v>3213</v>
      </c>
      <c r="B8454" s="216" t="s">
        <v>54</v>
      </c>
      <c r="C8454" s="164">
        <v>1500</v>
      </c>
      <c r="D8454" s="175">
        <v>1000</v>
      </c>
      <c r="F8454" s="687"/>
      <c r="G8454" s="687"/>
      <c r="H8454" s="687"/>
      <c r="I8454" s="34">
        <v>4</v>
      </c>
    </row>
    <row r="8455" spans="1:9" ht="28.5">
      <c r="A8455" s="748">
        <v>3214</v>
      </c>
      <c r="B8455" s="749" t="s">
        <v>564</v>
      </c>
      <c r="C8455" s="745"/>
      <c r="D8455" s="750">
        <v>500</v>
      </c>
      <c r="F8455" s="745"/>
      <c r="G8455" s="745"/>
      <c r="H8455" s="745"/>
      <c r="I8455" s="747">
        <v>4</v>
      </c>
    </row>
    <row r="8456" spans="1:9">
      <c r="A8456" s="210">
        <v>322</v>
      </c>
      <c r="B8456" s="211" t="s">
        <v>42</v>
      </c>
      <c r="C8456" s="30">
        <f t="shared" ref="C8456" si="7669">SUM(C8457:C8459)</f>
        <v>0</v>
      </c>
      <c r="D8456" s="30">
        <v>0</v>
      </c>
      <c r="F8456" s="30">
        <f t="shared" ref="F8456:G8456" si="7670">SUM(F8457:F8459)</f>
        <v>0</v>
      </c>
      <c r="G8456" s="30">
        <f t="shared" si="7670"/>
        <v>0</v>
      </c>
      <c r="H8456" s="30">
        <f t="shared" ref="H8456" si="7671">SUM(H8457:H8459)</f>
        <v>0</v>
      </c>
      <c r="I8456" s="34">
        <v>3</v>
      </c>
    </row>
    <row r="8457" spans="1:9">
      <c r="A8457" s="212">
        <v>3221</v>
      </c>
      <c r="B8457" s="216" t="s">
        <v>43</v>
      </c>
      <c r="C8457" s="29"/>
      <c r="D8457" s="175">
        <v>0</v>
      </c>
      <c r="F8457" s="175"/>
      <c r="G8457" s="175"/>
      <c r="H8457" s="175"/>
      <c r="I8457" s="34">
        <v>4</v>
      </c>
    </row>
    <row r="8458" spans="1:9">
      <c r="A8458" s="212">
        <v>3222</v>
      </c>
      <c r="B8458" s="216" t="s">
        <v>91</v>
      </c>
      <c r="C8458" s="29"/>
      <c r="D8458" s="175">
        <v>0</v>
      </c>
      <c r="F8458" s="175"/>
      <c r="G8458" s="175"/>
      <c r="H8458" s="175"/>
      <c r="I8458" s="34">
        <v>4</v>
      </c>
    </row>
    <row r="8459" spans="1:9">
      <c r="A8459" s="212">
        <v>3225</v>
      </c>
      <c r="B8459" s="216" t="s">
        <v>92</v>
      </c>
      <c r="C8459" s="29"/>
      <c r="D8459" s="175">
        <v>0</v>
      </c>
      <c r="F8459" s="175"/>
      <c r="G8459" s="175"/>
      <c r="H8459" s="175"/>
      <c r="I8459" s="34">
        <v>4</v>
      </c>
    </row>
    <row r="8460" spans="1:9">
      <c r="A8460" s="210">
        <v>323</v>
      </c>
      <c r="B8460" s="211" t="s">
        <v>17</v>
      </c>
      <c r="C8460" s="30">
        <f t="shared" ref="C8460" si="7672">SUM(C8461:C8464)</f>
        <v>0</v>
      </c>
      <c r="D8460" s="30">
        <v>0</v>
      </c>
      <c r="F8460" s="30">
        <f t="shared" ref="F8460:G8460" si="7673">SUM(F8461:F8464)</f>
        <v>0</v>
      </c>
      <c r="G8460" s="30">
        <f t="shared" si="7673"/>
        <v>0</v>
      </c>
      <c r="H8460" s="30">
        <f t="shared" ref="H8460" si="7674">SUM(H8461:H8464)</f>
        <v>0</v>
      </c>
      <c r="I8460" s="34">
        <v>3</v>
      </c>
    </row>
    <row r="8461" spans="1:9">
      <c r="A8461" s="212">
        <v>3232</v>
      </c>
      <c r="B8461" s="216" t="s">
        <v>105</v>
      </c>
      <c r="C8461" s="29"/>
      <c r="D8461" s="175">
        <v>0</v>
      </c>
      <c r="F8461" s="175"/>
      <c r="G8461" s="175"/>
      <c r="H8461" s="175"/>
      <c r="I8461" s="34">
        <v>4</v>
      </c>
    </row>
    <row r="8462" spans="1:9">
      <c r="A8462" s="212">
        <v>3235</v>
      </c>
      <c r="B8462" s="216" t="s">
        <v>68</v>
      </c>
      <c r="C8462" s="29"/>
      <c r="D8462" s="175">
        <v>0</v>
      </c>
      <c r="F8462" s="175"/>
      <c r="G8462" s="175"/>
      <c r="H8462" s="175"/>
      <c r="I8462" s="34">
        <v>4</v>
      </c>
    </row>
    <row r="8463" spans="1:9">
      <c r="A8463" s="212">
        <v>3237</v>
      </c>
      <c r="B8463" s="216" t="s">
        <v>20</v>
      </c>
      <c r="C8463" s="29"/>
      <c r="D8463" s="175">
        <v>0</v>
      </c>
      <c r="F8463" s="175"/>
      <c r="G8463" s="175"/>
      <c r="H8463" s="175"/>
      <c r="I8463" s="34">
        <v>4</v>
      </c>
    </row>
    <row r="8464" spans="1:9">
      <c r="A8464" s="212">
        <v>3238</v>
      </c>
      <c r="B8464" s="216" t="s">
        <v>51</v>
      </c>
      <c r="C8464" s="29"/>
      <c r="D8464" s="175">
        <v>0</v>
      </c>
      <c r="F8464" s="175"/>
      <c r="G8464" s="175"/>
      <c r="H8464" s="175"/>
      <c r="I8464" s="34">
        <v>4</v>
      </c>
    </row>
    <row r="8465" spans="1:9" ht="28.5">
      <c r="A8465" s="208">
        <v>42</v>
      </c>
      <c r="B8465" s="209" t="s">
        <v>30</v>
      </c>
      <c r="C8465" s="182">
        <f t="shared" ref="C8465" si="7675">SUM(C8466+C8468+C8474+C8476)</f>
        <v>0</v>
      </c>
      <c r="D8465" s="32">
        <v>0</v>
      </c>
      <c r="F8465" s="32">
        <f t="shared" ref="F8465:G8465" si="7676">SUM(F8466+F8468+F8474+F8476)</f>
        <v>0</v>
      </c>
      <c r="G8465" s="32">
        <f t="shared" si="7676"/>
        <v>0</v>
      </c>
      <c r="H8465" s="32">
        <f t="shared" ref="H8465" si="7677">SUM(H8466+H8468+H8474+H8476)</f>
        <v>0</v>
      </c>
      <c r="I8465" s="34">
        <v>2</v>
      </c>
    </row>
    <row r="8466" spans="1:9">
      <c r="A8466" s="210">
        <v>421</v>
      </c>
      <c r="B8466" s="211" t="s">
        <v>96</v>
      </c>
      <c r="C8466" s="30">
        <f t="shared" ref="C8466" si="7678">SUM(C8467)</f>
        <v>0</v>
      </c>
      <c r="D8466" s="30">
        <v>0</v>
      </c>
      <c r="F8466" s="30">
        <f t="shared" ref="F8466:H8466" si="7679">SUM(F8467)</f>
        <v>0</v>
      </c>
      <c r="G8466" s="30">
        <f t="shared" si="7679"/>
        <v>0</v>
      </c>
      <c r="H8466" s="30">
        <f t="shared" si="7679"/>
        <v>0</v>
      </c>
      <c r="I8466" s="34">
        <v>3</v>
      </c>
    </row>
    <row r="8467" spans="1:9">
      <c r="A8467" s="212">
        <v>4212</v>
      </c>
      <c r="B8467" s="216" t="s">
        <v>97</v>
      </c>
      <c r="C8467" s="29"/>
      <c r="D8467" s="175">
        <v>0</v>
      </c>
      <c r="F8467" s="175"/>
      <c r="G8467" s="175"/>
      <c r="H8467" s="175"/>
      <c r="I8467" s="34">
        <v>4</v>
      </c>
    </row>
    <row r="8468" spans="1:9">
      <c r="A8468" s="210">
        <v>422</v>
      </c>
      <c r="B8468" s="211" t="s">
        <v>57</v>
      </c>
      <c r="C8468" s="30">
        <f t="shared" ref="C8468" si="7680">SUM(C8469:C8473)</f>
        <v>0</v>
      </c>
      <c r="D8468" s="30">
        <v>0</v>
      </c>
      <c r="F8468" s="30">
        <f t="shared" ref="F8468:G8468" si="7681">SUM(F8469:F8473)</f>
        <v>0</v>
      </c>
      <c r="G8468" s="30">
        <f t="shared" si="7681"/>
        <v>0</v>
      </c>
      <c r="H8468" s="30">
        <f t="shared" ref="H8468" si="7682">SUM(H8469:H8473)</f>
        <v>0</v>
      </c>
      <c r="I8468" s="34">
        <v>3</v>
      </c>
    </row>
    <row r="8469" spans="1:9">
      <c r="A8469" s="212">
        <v>4221</v>
      </c>
      <c r="B8469" s="216" t="s">
        <v>65</v>
      </c>
      <c r="C8469" s="29"/>
      <c r="D8469" s="175">
        <v>0</v>
      </c>
      <c r="F8469" s="175"/>
      <c r="G8469" s="175"/>
      <c r="H8469" s="175"/>
      <c r="I8469" s="34">
        <v>4</v>
      </c>
    </row>
    <row r="8470" spans="1:9">
      <c r="A8470" s="212">
        <v>4222</v>
      </c>
      <c r="B8470" s="216" t="s">
        <v>73</v>
      </c>
      <c r="C8470" s="29"/>
      <c r="D8470" s="175">
        <v>0</v>
      </c>
      <c r="F8470" s="175"/>
      <c r="G8470" s="175"/>
      <c r="H8470" s="175"/>
      <c r="I8470" s="34">
        <v>4</v>
      </c>
    </row>
    <row r="8471" spans="1:9">
      <c r="A8471" s="212">
        <v>4223</v>
      </c>
      <c r="B8471" s="216" t="s">
        <v>86</v>
      </c>
      <c r="C8471" s="29"/>
      <c r="D8471" s="175">
        <v>0</v>
      </c>
      <c r="F8471" s="175"/>
      <c r="G8471" s="175"/>
      <c r="H8471" s="175"/>
      <c r="I8471" s="34">
        <v>4</v>
      </c>
    </row>
    <row r="8472" spans="1:9">
      <c r="A8472" s="212">
        <v>4224</v>
      </c>
      <c r="B8472" s="216" t="s">
        <v>58</v>
      </c>
      <c r="C8472" s="29"/>
      <c r="D8472" s="175">
        <v>0</v>
      </c>
      <c r="F8472" s="175"/>
      <c r="G8472" s="175"/>
      <c r="H8472" s="175"/>
      <c r="I8472" s="34">
        <v>4</v>
      </c>
    </row>
    <row r="8473" spans="1:9">
      <c r="A8473" s="212">
        <v>4227</v>
      </c>
      <c r="B8473" s="216" t="s">
        <v>88</v>
      </c>
      <c r="C8473" s="29"/>
      <c r="D8473" s="175">
        <v>0</v>
      </c>
      <c r="F8473" s="175"/>
      <c r="G8473" s="175"/>
      <c r="H8473" s="175"/>
      <c r="I8473" s="34">
        <v>4</v>
      </c>
    </row>
    <row r="8474" spans="1:9">
      <c r="A8474" s="210">
        <v>423</v>
      </c>
      <c r="B8474" s="211" t="s">
        <v>98</v>
      </c>
      <c r="C8474" s="30">
        <f t="shared" ref="C8474" si="7683">SUM(C8475)</f>
        <v>0</v>
      </c>
      <c r="D8474" s="30">
        <v>0</v>
      </c>
      <c r="F8474" s="30">
        <f t="shared" ref="F8474:H8474" si="7684">SUM(F8475)</f>
        <v>0</v>
      </c>
      <c r="G8474" s="30">
        <f t="shared" si="7684"/>
        <v>0</v>
      </c>
      <c r="H8474" s="30">
        <f t="shared" si="7684"/>
        <v>0</v>
      </c>
      <c r="I8474" s="34">
        <v>3</v>
      </c>
    </row>
    <row r="8475" spans="1:9">
      <c r="A8475" s="212">
        <v>4231</v>
      </c>
      <c r="B8475" s="216" t="s">
        <v>106</v>
      </c>
      <c r="C8475" s="29"/>
      <c r="D8475" s="175">
        <v>0</v>
      </c>
      <c r="F8475" s="175"/>
      <c r="G8475" s="175"/>
      <c r="H8475" s="175"/>
      <c r="I8475" s="34">
        <v>4</v>
      </c>
    </row>
    <row r="8476" spans="1:9" ht="28.5">
      <c r="A8476" s="210">
        <v>424</v>
      </c>
      <c r="B8476" s="211" t="s">
        <v>138</v>
      </c>
      <c r="C8476" s="30">
        <f t="shared" ref="C8476" si="7685">SUM(C8477)</f>
        <v>0</v>
      </c>
      <c r="D8476" s="30">
        <v>0</v>
      </c>
      <c r="F8476" s="30">
        <f t="shared" ref="F8476:H8476" si="7686">SUM(F8477)</f>
        <v>0</v>
      </c>
      <c r="G8476" s="30">
        <f t="shared" si="7686"/>
        <v>0</v>
      </c>
      <c r="H8476" s="30">
        <f t="shared" si="7686"/>
        <v>0</v>
      </c>
      <c r="I8476" s="34">
        <v>3</v>
      </c>
    </row>
    <row r="8477" spans="1:9">
      <c r="A8477" s="212">
        <v>4241</v>
      </c>
      <c r="B8477" s="216" t="s">
        <v>139</v>
      </c>
      <c r="C8477" s="29"/>
      <c r="D8477" s="175">
        <v>0</v>
      </c>
      <c r="F8477" s="175"/>
      <c r="G8477" s="175"/>
      <c r="H8477" s="175"/>
      <c r="I8477" s="34">
        <v>4</v>
      </c>
    </row>
    <row r="8478" spans="1:9" ht="28.5">
      <c r="A8478" s="208">
        <v>45</v>
      </c>
      <c r="B8478" s="209" t="s">
        <v>74</v>
      </c>
      <c r="C8478" s="182">
        <f t="shared" ref="C8478:C8479" si="7687">SUM(C8479)</f>
        <v>0</v>
      </c>
      <c r="D8478" s="32">
        <v>0</v>
      </c>
      <c r="F8478" s="32">
        <f t="shared" ref="F8478:H8479" si="7688">SUM(F8479)</f>
        <v>0</v>
      </c>
      <c r="G8478" s="32">
        <f t="shared" si="7688"/>
        <v>0</v>
      </c>
      <c r="H8478" s="32">
        <f t="shared" si="7688"/>
        <v>0</v>
      </c>
      <c r="I8478" s="34">
        <v>2</v>
      </c>
    </row>
    <row r="8479" spans="1:9">
      <c r="A8479" s="210">
        <v>451</v>
      </c>
      <c r="B8479" s="211" t="s">
        <v>75</v>
      </c>
      <c r="C8479" s="30">
        <f t="shared" si="7687"/>
        <v>0</v>
      </c>
      <c r="D8479" s="30">
        <v>0</v>
      </c>
      <c r="F8479" s="30">
        <f t="shared" si="7688"/>
        <v>0</v>
      </c>
      <c r="G8479" s="30">
        <f t="shared" si="7688"/>
        <v>0</v>
      </c>
      <c r="H8479" s="30">
        <f t="shared" si="7688"/>
        <v>0</v>
      </c>
      <c r="I8479" s="34">
        <v>3</v>
      </c>
    </row>
    <row r="8480" spans="1:9">
      <c r="A8480" s="212">
        <v>4511</v>
      </c>
      <c r="B8480" s="216" t="s">
        <v>75</v>
      </c>
      <c r="C8480" s="29"/>
      <c r="D8480" s="175">
        <v>0</v>
      </c>
      <c r="F8480" s="175"/>
      <c r="G8480" s="175"/>
      <c r="H8480" s="175"/>
      <c r="I8480" s="34">
        <v>4</v>
      </c>
    </row>
    <row r="8481" spans="1:9" ht="28.5">
      <c r="A8481" s="206">
        <v>71</v>
      </c>
      <c r="B8481" s="207" t="s">
        <v>349</v>
      </c>
      <c r="C8481" s="505">
        <f>C8482</f>
        <v>6000</v>
      </c>
      <c r="D8481" s="505">
        <v>6000</v>
      </c>
      <c r="F8481" s="505">
        <f>F8482</f>
        <v>0</v>
      </c>
      <c r="G8481" s="505">
        <f>G8482</f>
        <v>0</v>
      </c>
      <c r="H8481" s="505">
        <f>H8482</f>
        <v>0</v>
      </c>
      <c r="I8481" s="34" t="s">
        <v>145</v>
      </c>
    </row>
    <row r="8482" spans="1:9" ht="28.5">
      <c r="A8482" s="208">
        <v>45</v>
      </c>
      <c r="B8482" s="209" t="s">
        <v>74</v>
      </c>
      <c r="C8482" s="182">
        <f t="shared" ref="C8482:C8483" si="7689">SUM(C8483)</f>
        <v>6000</v>
      </c>
      <c r="D8482" s="32">
        <v>6000</v>
      </c>
      <c r="F8482" s="32">
        <f t="shared" ref="F8482:H8483" si="7690">SUM(F8483)</f>
        <v>0</v>
      </c>
      <c r="G8482" s="32">
        <f t="shared" si="7690"/>
        <v>0</v>
      </c>
      <c r="H8482" s="32">
        <f t="shared" si="7690"/>
        <v>0</v>
      </c>
      <c r="I8482" s="34">
        <v>2</v>
      </c>
    </row>
    <row r="8483" spans="1:9">
      <c r="A8483" s="210">
        <v>451</v>
      </c>
      <c r="B8483" s="211" t="s">
        <v>75</v>
      </c>
      <c r="C8483" s="30">
        <f t="shared" si="7689"/>
        <v>6000</v>
      </c>
      <c r="D8483" s="30">
        <v>6000</v>
      </c>
      <c r="F8483" s="30">
        <f t="shared" si="7690"/>
        <v>0</v>
      </c>
      <c r="G8483" s="30">
        <f t="shared" si="7690"/>
        <v>0</v>
      </c>
      <c r="H8483" s="30">
        <f t="shared" si="7690"/>
        <v>0</v>
      </c>
      <c r="I8483" s="34">
        <v>3</v>
      </c>
    </row>
    <row r="8484" spans="1:9">
      <c r="A8484" s="212">
        <v>4511</v>
      </c>
      <c r="B8484" s="216" t="s">
        <v>75</v>
      </c>
      <c r="C8484" s="29">
        <v>6000</v>
      </c>
      <c r="D8484" s="175">
        <v>6000</v>
      </c>
      <c r="F8484" s="175"/>
      <c r="G8484" s="175"/>
      <c r="H8484" s="175"/>
      <c r="I8484" s="34">
        <v>4</v>
      </c>
    </row>
    <row r="8485" spans="1:9">
      <c r="A8485" s="203" t="s">
        <v>539</v>
      </c>
      <c r="B8485" s="204" t="s">
        <v>313</v>
      </c>
      <c r="C8485" s="205">
        <f>C8486</f>
        <v>0</v>
      </c>
      <c r="D8485" s="205">
        <v>52219</v>
      </c>
      <c r="F8485" s="205">
        <f>F8486</f>
        <v>0</v>
      </c>
      <c r="G8485" s="205">
        <f>G8486</f>
        <v>0</v>
      </c>
      <c r="H8485" s="205">
        <f>H8486</f>
        <v>0</v>
      </c>
      <c r="I8485" s="34" t="s">
        <v>8</v>
      </c>
    </row>
    <row r="8486" spans="1:9">
      <c r="A8486" s="206">
        <v>11</v>
      </c>
      <c r="B8486" s="207" t="s">
        <v>14</v>
      </c>
      <c r="C8486" s="31">
        <f t="shared" ref="C8486:C8488" si="7691">C8487</f>
        <v>0</v>
      </c>
      <c r="D8486" s="31">
        <v>52219</v>
      </c>
      <c r="F8486" s="31">
        <f t="shared" ref="F8486:H8488" si="7692">F8487</f>
        <v>0</v>
      </c>
      <c r="G8486" s="31">
        <f t="shared" si="7692"/>
        <v>0</v>
      </c>
      <c r="H8486" s="31">
        <f t="shared" si="7692"/>
        <v>0</v>
      </c>
      <c r="I8486" s="34" t="s">
        <v>15</v>
      </c>
    </row>
    <row r="8487" spans="1:9">
      <c r="A8487" s="208">
        <v>32</v>
      </c>
      <c r="B8487" s="209" t="s">
        <v>16</v>
      </c>
      <c r="C8487" s="32">
        <f t="shared" ref="C8487" si="7693">C8488+C8490</f>
        <v>0</v>
      </c>
      <c r="D8487" s="32">
        <v>52219</v>
      </c>
      <c r="F8487" s="32">
        <f t="shared" ref="F8487:G8487" si="7694">F8488+F8490</f>
        <v>0</v>
      </c>
      <c r="G8487" s="32">
        <f t="shared" si="7694"/>
        <v>0</v>
      </c>
      <c r="H8487" s="32">
        <f t="shared" ref="H8487" si="7695">H8488+H8490</f>
        <v>0</v>
      </c>
      <c r="I8487" s="34">
        <v>2</v>
      </c>
    </row>
    <row r="8488" spans="1:9">
      <c r="A8488" s="210">
        <v>322</v>
      </c>
      <c r="B8488" s="211" t="s">
        <v>42</v>
      </c>
      <c r="C8488" s="30">
        <f t="shared" si="7691"/>
        <v>0</v>
      </c>
      <c r="D8488" s="30">
        <v>3345</v>
      </c>
      <c r="F8488" s="30">
        <f t="shared" si="7692"/>
        <v>0</v>
      </c>
      <c r="G8488" s="30">
        <f t="shared" si="7692"/>
        <v>0</v>
      </c>
      <c r="H8488" s="30">
        <f t="shared" si="7692"/>
        <v>0</v>
      </c>
      <c r="I8488" s="34">
        <v>3</v>
      </c>
    </row>
    <row r="8489" spans="1:9">
      <c r="A8489" s="212">
        <v>3222</v>
      </c>
      <c r="B8489" s="216" t="s">
        <v>91</v>
      </c>
      <c r="C8489" s="29"/>
      <c r="D8489" s="175">
        <v>3345</v>
      </c>
      <c r="F8489" s="175"/>
      <c r="G8489" s="175"/>
      <c r="H8489" s="175"/>
      <c r="I8489" s="34">
        <v>4</v>
      </c>
    </row>
    <row r="8490" spans="1:9">
      <c r="A8490" s="210">
        <v>329</v>
      </c>
      <c r="B8490" s="211" t="s">
        <v>23</v>
      </c>
      <c r="C8490" s="30">
        <f t="shared" ref="C8490" si="7696">C8491</f>
        <v>0</v>
      </c>
      <c r="D8490" s="30">
        <v>48874</v>
      </c>
      <c r="F8490" s="30">
        <f t="shared" ref="F8490:H8490" si="7697">F8491</f>
        <v>0</v>
      </c>
      <c r="G8490" s="30">
        <f t="shared" si="7697"/>
        <v>0</v>
      </c>
      <c r="H8490" s="30">
        <f t="shared" si="7697"/>
        <v>0</v>
      </c>
      <c r="I8490" s="870">
        <v>3</v>
      </c>
    </row>
    <row r="8491" spans="1:9">
      <c r="A8491" s="212">
        <v>3292</v>
      </c>
      <c r="B8491" s="216" t="s">
        <v>112</v>
      </c>
      <c r="C8491" s="29"/>
      <c r="D8491" s="175">
        <v>48874</v>
      </c>
      <c r="F8491" s="175"/>
      <c r="G8491" s="175"/>
      <c r="H8491" s="175"/>
      <c r="I8491" s="870">
        <v>4</v>
      </c>
    </row>
    <row r="8492" spans="1:9">
      <c r="A8492" s="430">
        <v>32457</v>
      </c>
      <c r="B8492" s="431" t="s">
        <v>505</v>
      </c>
      <c r="C8492" s="198">
        <f>SUM(C8493+C8567)</f>
        <v>32557911</v>
      </c>
      <c r="D8492" s="198">
        <v>39426665</v>
      </c>
      <c r="F8492" s="198">
        <f>SUM(F8493+F8567)</f>
        <v>0</v>
      </c>
      <c r="G8492" s="198">
        <f>SUM(G8493+G8567)</f>
        <v>0</v>
      </c>
      <c r="H8492" s="198">
        <f>SUM(H8493+H8567)</f>
        <v>0</v>
      </c>
      <c r="I8492" s="432" t="s">
        <v>5</v>
      </c>
    </row>
    <row r="8493" spans="1:9" ht="28.5">
      <c r="A8493" s="200">
        <v>3602</v>
      </c>
      <c r="B8493" s="201" t="s">
        <v>82</v>
      </c>
      <c r="C8493" s="202">
        <f>C8494+C8505+C8518</f>
        <v>1064582</v>
      </c>
      <c r="D8493" s="202">
        <v>1710840</v>
      </c>
      <c r="F8493" s="202">
        <f>F8494+F8505+F8518</f>
        <v>0</v>
      </c>
      <c r="G8493" s="202">
        <f>G8494+G8505+G8518</f>
        <v>0</v>
      </c>
      <c r="H8493" s="202">
        <f>H8494+H8505+H8518</f>
        <v>0</v>
      </c>
      <c r="I8493" s="34" t="s">
        <v>7</v>
      </c>
    </row>
    <row r="8494" spans="1:9" ht="28.5">
      <c r="A8494" s="203" t="s">
        <v>458</v>
      </c>
      <c r="B8494" s="204" t="s">
        <v>357</v>
      </c>
      <c r="C8494" s="205">
        <f>SUM(C8495)</f>
        <v>650000</v>
      </c>
      <c r="D8494" s="205">
        <v>1669382</v>
      </c>
      <c r="F8494" s="205">
        <f>SUM(F8495)</f>
        <v>0</v>
      </c>
      <c r="G8494" s="205">
        <f>SUM(G8495)</f>
        <v>0</v>
      </c>
      <c r="H8494" s="205">
        <f>SUM(H8495)</f>
        <v>0</v>
      </c>
      <c r="I8494" s="34" t="s">
        <v>8</v>
      </c>
    </row>
    <row r="8495" spans="1:9">
      <c r="A8495" s="206">
        <v>11</v>
      </c>
      <c r="B8495" s="207" t="s">
        <v>14</v>
      </c>
      <c r="C8495" s="31">
        <f t="shared" ref="C8495" si="7698">SUM(C8496+C8502)</f>
        <v>650000</v>
      </c>
      <c r="D8495" s="31">
        <v>1669382</v>
      </c>
      <c r="F8495" s="31">
        <f t="shared" ref="F8495:G8495" si="7699">SUM(F8496+F8502)</f>
        <v>0</v>
      </c>
      <c r="G8495" s="31">
        <f t="shared" si="7699"/>
        <v>0</v>
      </c>
      <c r="H8495" s="31">
        <f t="shared" ref="H8495" si="7700">SUM(H8496+H8502)</f>
        <v>0</v>
      </c>
      <c r="I8495" s="34" t="s">
        <v>15</v>
      </c>
    </row>
    <row r="8496" spans="1:9" ht="28.5">
      <c r="A8496" s="208">
        <v>42</v>
      </c>
      <c r="B8496" s="209" t="s">
        <v>30</v>
      </c>
      <c r="C8496" s="182">
        <f t="shared" ref="C8496" si="7701">SUM(C8497)</f>
        <v>650000</v>
      </c>
      <c r="D8496" s="32">
        <v>1669382</v>
      </c>
      <c r="F8496" s="32">
        <f t="shared" ref="F8496:H8496" si="7702">SUM(F8497)</f>
        <v>0</v>
      </c>
      <c r="G8496" s="32">
        <f t="shared" si="7702"/>
        <v>0</v>
      </c>
      <c r="H8496" s="32">
        <f t="shared" si="7702"/>
        <v>0</v>
      </c>
      <c r="I8496" s="34">
        <v>2</v>
      </c>
    </row>
    <row r="8497" spans="1:10">
      <c r="A8497" s="210">
        <v>422</v>
      </c>
      <c r="B8497" s="211" t="s">
        <v>57</v>
      </c>
      <c r="C8497" s="30">
        <f>SUM(C8498:C8501)</f>
        <v>650000</v>
      </c>
      <c r="D8497" s="30">
        <v>1669382</v>
      </c>
      <c r="F8497" s="30">
        <f>SUM(F8498:F8501)</f>
        <v>0</v>
      </c>
      <c r="G8497" s="30">
        <f>SUM(G8498:G8501)</f>
        <v>0</v>
      </c>
      <c r="H8497" s="30">
        <f>SUM(H8498:H8501)</f>
        <v>0</v>
      </c>
      <c r="I8497" s="34">
        <v>3</v>
      </c>
    </row>
    <row r="8498" spans="1:10">
      <c r="A8498" s="529" t="s">
        <v>358</v>
      </c>
      <c r="B8498" s="216" t="s">
        <v>65</v>
      </c>
      <c r="C8498" s="463">
        <v>157000</v>
      </c>
      <c r="D8498" s="175">
        <v>157000</v>
      </c>
      <c r="F8498" s="463"/>
      <c r="G8498" s="463"/>
      <c r="H8498" s="463"/>
      <c r="I8498" s="34">
        <v>4</v>
      </c>
    </row>
    <row r="8499" spans="1:10">
      <c r="A8499" s="529">
        <v>4223</v>
      </c>
      <c r="B8499" s="216" t="s">
        <v>86</v>
      </c>
      <c r="C8499" s="463">
        <v>228564</v>
      </c>
      <c r="D8499" s="175">
        <v>228564</v>
      </c>
      <c r="F8499" s="463"/>
      <c r="G8499" s="463"/>
      <c r="H8499" s="463"/>
      <c r="I8499" s="34">
        <v>4</v>
      </c>
      <c r="J8499" s="621"/>
    </row>
    <row r="8500" spans="1:10">
      <c r="A8500" s="529">
        <v>4224</v>
      </c>
      <c r="B8500" s="216" t="s">
        <v>58</v>
      </c>
      <c r="C8500" s="465">
        <v>144436</v>
      </c>
      <c r="D8500" s="175">
        <v>1163818</v>
      </c>
      <c r="F8500" s="551"/>
      <c r="G8500" s="551"/>
      <c r="H8500" s="551"/>
      <c r="I8500" s="34">
        <v>4</v>
      </c>
      <c r="J8500" s="621"/>
    </row>
    <row r="8501" spans="1:10">
      <c r="A8501" s="529" t="s">
        <v>359</v>
      </c>
      <c r="B8501" s="216" t="s">
        <v>87</v>
      </c>
      <c r="C8501" s="465">
        <v>120000</v>
      </c>
      <c r="D8501" s="175">
        <v>120000</v>
      </c>
      <c r="F8501" s="551"/>
      <c r="G8501" s="551"/>
      <c r="H8501" s="551"/>
      <c r="I8501" s="34">
        <v>4</v>
      </c>
    </row>
    <row r="8502" spans="1:10" ht="28.5">
      <c r="A8502" s="208">
        <v>45</v>
      </c>
      <c r="B8502" s="209" t="s">
        <v>74</v>
      </c>
      <c r="C8502" s="182">
        <f t="shared" ref="C8502:C8503" si="7703">SUM(C8503)</f>
        <v>0</v>
      </c>
      <c r="D8502" s="32">
        <v>0</v>
      </c>
      <c r="F8502" s="32">
        <f t="shared" ref="F8502:H8503" si="7704">SUM(F8503)</f>
        <v>0</v>
      </c>
      <c r="G8502" s="32">
        <f t="shared" si="7704"/>
        <v>0</v>
      </c>
      <c r="H8502" s="32">
        <f t="shared" si="7704"/>
        <v>0</v>
      </c>
      <c r="I8502" s="34">
        <v>2</v>
      </c>
    </row>
    <row r="8503" spans="1:10">
      <c r="A8503" s="210">
        <v>451</v>
      </c>
      <c r="B8503" s="211" t="s">
        <v>75</v>
      </c>
      <c r="C8503" s="30">
        <f t="shared" si="7703"/>
        <v>0</v>
      </c>
      <c r="D8503" s="30">
        <v>0</v>
      </c>
      <c r="F8503" s="30">
        <f t="shared" si="7704"/>
        <v>0</v>
      </c>
      <c r="G8503" s="30">
        <f t="shared" si="7704"/>
        <v>0</v>
      </c>
      <c r="H8503" s="30">
        <f t="shared" si="7704"/>
        <v>0</v>
      </c>
      <c r="I8503" s="34">
        <v>3</v>
      </c>
    </row>
    <row r="8504" spans="1:10">
      <c r="A8504" s="212">
        <v>4511</v>
      </c>
      <c r="B8504" s="216" t="s">
        <v>75</v>
      </c>
      <c r="C8504" s="29"/>
      <c r="D8504" s="175">
        <v>0</v>
      </c>
      <c r="F8504" s="175"/>
      <c r="G8504" s="175"/>
      <c r="H8504" s="175"/>
      <c r="I8504" s="34">
        <v>4</v>
      </c>
    </row>
    <row r="8505" spans="1:10" ht="42.75">
      <c r="A8505" s="203" t="s">
        <v>506</v>
      </c>
      <c r="B8505" s="204" t="s">
        <v>507</v>
      </c>
      <c r="C8505" s="205">
        <f>C8506+C8512</f>
        <v>414582</v>
      </c>
      <c r="D8505" s="205">
        <v>41458</v>
      </c>
      <c r="F8505" s="205">
        <f>F8506+F8512</f>
        <v>0</v>
      </c>
      <c r="G8505" s="205">
        <f>G8506+G8512</f>
        <v>0</v>
      </c>
      <c r="H8505" s="205">
        <f>H8506+H8512</f>
        <v>0</v>
      </c>
      <c r="I8505" s="34" t="s">
        <v>8</v>
      </c>
    </row>
    <row r="8506" spans="1:10">
      <c r="A8506" s="206">
        <v>31</v>
      </c>
      <c r="B8506" s="207" t="s">
        <v>63</v>
      </c>
      <c r="C8506" s="31">
        <f>C8507</f>
        <v>41458</v>
      </c>
      <c r="D8506" s="31">
        <v>41458</v>
      </c>
      <c r="F8506" s="31">
        <f>F8507</f>
        <v>0</v>
      </c>
      <c r="G8506" s="31">
        <f>G8507</f>
        <v>0</v>
      </c>
      <c r="H8506" s="31">
        <f>H8507</f>
        <v>0</v>
      </c>
      <c r="I8506" s="34" t="s">
        <v>64</v>
      </c>
    </row>
    <row r="8507" spans="1:10" ht="28.5">
      <c r="A8507" s="208">
        <v>42</v>
      </c>
      <c r="B8507" s="209" t="s">
        <v>30</v>
      </c>
      <c r="C8507" s="182">
        <f>SUM(C8508+C8510)</f>
        <v>41458</v>
      </c>
      <c r="D8507" s="32">
        <v>41458</v>
      </c>
      <c r="F8507" s="32">
        <f>SUM(F8508+F8510)</f>
        <v>0</v>
      </c>
      <c r="G8507" s="32">
        <f>SUM(G8508+G8510)</f>
        <v>0</v>
      </c>
      <c r="H8507" s="32">
        <f>SUM(H8508+H8510)</f>
        <v>0</v>
      </c>
      <c r="I8507" s="34">
        <v>2</v>
      </c>
    </row>
    <row r="8508" spans="1:10">
      <c r="A8508" s="210">
        <v>421</v>
      </c>
      <c r="B8508" s="211" t="s">
        <v>96</v>
      </c>
      <c r="C8508" s="30">
        <f t="shared" ref="C8508:C8510" si="7705">SUM(C8509)</f>
        <v>24554</v>
      </c>
      <c r="D8508" s="30">
        <v>24554</v>
      </c>
      <c r="F8508" s="30">
        <f t="shared" ref="F8508:H8510" si="7706">SUM(F8509)</f>
        <v>0</v>
      </c>
      <c r="G8508" s="30">
        <f t="shared" si="7706"/>
        <v>0</v>
      </c>
      <c r="H8508" s="30">
        <f t="shared" si="7706"/>
        <v>0</v>
      </c>
      <c r="I8508" s="34">
        <v>3</v>
      </c>
    </row>
    <row r="8509" spans="1:10">
      <c r="A8509" s="212">
        <v>4212</v>
      </c>
      <c r="B8509" s="216" t="s">
        <v>97</v>
      </c>
      <c r="C8509" s="29">
        <v>24554</v>
      </c>
      <c r="D8509" s="175">
        <v>24554</v>
      </c>
      <c r="F8509" s="175"/>
      <c r="G8509" s="175"/>
      <c r="H8509" s="175"/>
      <c r="I8509" s="34">
        <v>4</v>
      </c>
    </row>
    <row r="8510" spans="1:10">
      <c r="A8510" s="530">
        <v>426</v>
      </c>
      <c r="B8510" s="531" t="s">
        <v>360</v>
      </c>
      <c r="C8510" s="30">
        <f t="shared" si="7705"/>
        <v>16904</v>
      </c>
      <c r="D8510" s="30">
        <v>16904</v>
      </c>
      <c r="F8510" s="30">
        <f t="shared" si="7706"/>
        <v>0</v>
      </c>
      <c r="G8510" s="30">
        <f t="shared" si="7706"/>
        <v>0</v>
      </c>
      <c r="H8510" s="30">
        <f t="shared" si="7706"/>
        <v>0</v>
      </c>
      <c r="I8510" s="73">
        <v>3</v>
      </c>
    </row>
    <row r="8511" spans="1:10">
      <c r="A8511" s="212">
        <v>4262</v>
      </c>
      <c r="B8511" s="216" t="s">
        <v>32</v>
      </c>
      <c r="C8511" s="39">
        <v>16904</v>
      </c>
      <c r="D8511" s="175">
        <v>16904</v>
      </c>
      <c r="F8511" s="636"/>
      <c r="G8511" s="636"/>
      <c r="H8511" s="636"/>
      <c r="I8511" s="73">
        <v>4</v>
      </c>
    </row>
    <row r="8512" spans="1:10">
      <c r="A8512" s="206">
        <v>52</v>
      </c>
      <c r="B8512" s="207" t="s">
        <v>319</v>
      </c>
      <c r="C8512" s="31">
        <f>C8513</f>
        <v>373124</v>
      </c>
      <c r="D8512" s="31">
        <v>0</v>
      </c>
      <c r="F8512" s="31">
        <f>F8513</f>
        <v>0</v>
      </c>
      <c r="G8512" s="31">
        <f>G8513</f>
        <v>0</v>
      </c>
      <c r="H8512" s="31">
        <f>H8513</f>
        <v>0</v>
      </c>
      <c r="I8512" s="34" t="s">
        <v>53</v>
      </c>
    </row>
    <row r="8513" spans="1:9" ht="28.5">
      <c r="A8513" s="208">
        <v>42</v>
      </c>
      <c r="B8513" s="209" t="s">
        <v>30</v>
      </c>
      <c r="C8513" s="182">
        <f>C8514+C8516</f>
        <v>373124</v>
      </c>
      <c r="D8513" s="32">
        <v>0</v>
      </c>
      <c r="F8513" s="32">
        <f>F8514+F8516</f>
        <v>0</v>
      </c>
      <c r="G8513" s="32">
        <f>G8514+G8516</f>
        <v>0</v>
      </c>
      <c r="H8513" s="32">
        <f>H8514+H8516</f>
        <v>0</v>
      </c>
      <c r="I8513" s="34">
        <v>2</v>
      </c>
    </row>
    <row r="8514" spans="1:9">
      <c r="A8514" s="210">
        <v>421</v>
      </c>
      <c r="B8514" s="211" t="s">
        <v>96</v>
      </c>
      <c r="C8514" s="30">
        <f t="shared" ref="C8514:C8516" si="7707">SUM(C8515)</f>
        <v>220983</v>
      </c>
      <c r="D8514" s="30">
        <v>0</v>
      </c>
      <c r="F8514" s="30">
        <f t="shared" ref="F8514:H8516" si="7708">SUM(F8515)</f>
        <v>0</v>
      </c>
      <c r="G8514" s="30">
        <f t="shared" si="7708"/>
        <v>0</v>
      </c>
      <c r="H8514" s="30">
        <f t="shared" si="7708"/>
        <v>0</v>
      </c>
      <c r="I8514" s="34">
        <v>3</v>
      </c>
    </row>
    <row r="8515" spans="1:9">
      <c r="A8515" s="212">
        <v>4212</v>
      </c>
      <c r="B8515" s="216" t="s">
        <v>97</v>
      </c>
      <c r="C8515" s="29">
        <v>220983</v>
      </c>
      <c r="D8515" s="175">
        <v>0</v>
      </c>
      <c r="F8515" s="175"/>
      <c r="G8515" s="175"/>
      <c r="H8515" s="175"/>
      <c r="I8515" s="34">
        <v>4</v>
      </c>
    </row>
    <row r="8516" spans="1:9">
      <c r="A8516" s="530">
        <v>426</v>
      </c>
      <c r="B8516" s="531" t="s">
        <v>360</v>
      </c>
      <c r="C8516" s="30">
        <f t="shared" si="7707"/>
        <v>152141</v>
      </c>
      <c r="D8516" s="30">
        <v>0</v>
      </c>
      <c r="F8516" s="30">
        <f t="shared" si="7708"/>
        <v>0</v>
      </c>
      <c r="G8516" s="30">
        <f t="shared" si="7708"/>
        <v>0</v>
      </c>
      <c r="H8516" s="30">
        <f t="shared" si="7708"/>
        <v>0</v>
      </c>
      <c r="I8516" s="73">
        <v>3</v>
      </c>
    </row>
    <row r="8517" spans="1:9">
      <c r="A8517" s="212">
        <v>4262</v>
      </c>
      <c r="B8517" s="216" t="s">
        <v>32</v>
      </c>
      <c r="C8517" s="39">
        <v>152141</v>
      </c>
      <c r="D8517" s="175">
        <v>0</v>
      </c>
      <c r="F8517" s="636"/>
      <c r="G8517" s="636"/>
      <c r="H8517" s="636"/>
      <c r="I8517" s="73">
        <v>4</v>
      </c>
    </row>
    <row r="8518" spans="1:9" ht="28.5">
      <c r="A8518" s="203" t="s">
        <v>329</v>
      </c>
      <c r="B8518" s="204" t="s">
        <v>176</v>
      </c>
      <c r="C8518" s="205">
        <f>SUM(C8519+C8543)</f>
        <v>0</v>
      </c>
      <c r="D8518" s="205">
        <v>0</v>
      </c>
      <c r="F8518" s="205">
        <f>SUM(F8519+F8543)</f>
        <v>0</v>
      </c>
      <c r="G8518" s="205">
        <f>SUM(G8519+G8543)</f>
        <v>0</v>
      </c>
      <c r="H8518" s="205">
        <f>SUM(H8519+H8543)</f>
        <v>0</v>
      </c>
      <c r="I8518" s="34" t="s">
        <v>8</v>
      </c>
    </row>
    <row r="8519" spans="1:9">
      <c r="A8519" s="206">
        <v>31</v>
      </c>
      <c r="B8519" s="207" t="s">
        <v>63</v>
      </c>
      <c r="C8519" s="31">
        <f>C8520+C8525+C8534</f>
        <v>0</v>
      </c>
      <c r="D8519" s="31">
        <v>0</v>
      </c>
      <c r="F8519" s="31">
        <f>F8520+F8525+F8534</f>
        <v>0</v>
      </c>
      <c r="G8519" s="31">
        <f>G8520+G8525+G8534</f>
        <v>0</v>
      </c>
      <c r="H8519" s="31">
        <f>H8520+H8525+H8534</f>
        <v>0</v>
      </c>
      <c r="I8519" s="34" t="s">
        <v>64</v>
      </c>
    </row>
    <row r="8520" spans="1:9">
      <c r="A8520" s="208">
        <v>31</v>
      </c>
      <c r="B8520" s="209" t="s">
        <v>44</v>
      </c>
      <c r="C8520" s="182">
        <f t="shared" ref="C8520" si="7709">SUM(C8521+C8523)</f>
        <v>0</v>
      </c>
      <c r="D8520" s="32">
        <v>0</v>
      </c>
      <c r="F8520" s="32">
        <f t="shared" ref="F8520:G8520" si="7710">SUM(F8521+F8523)</f>
        <v>0</v>
      </c>
      <c r="G8520" s="32">
        <f t="shared" si="7710"/>
        <v>0</v>
      </c>
      <c r="H8520" s="32">
        <f t="shared" ref="H8520" si="7711">SUM(H8521+H8523)</f>
        <v>0</v>
      </c>
      <c r="I8520" s="34">
        <v>2</v>
      </c>
    </row>
    <row r="8521" spans="1:9">
      <c r="A8521" s="210">
        <v>311</v>
      </c>
      <c r="B8521" s="211" t="s">
        <v>45</v>
      </c>
      <c r="C8521" s="30">
        <f t="shared" ref="C8521" si="7712">SUM(C8522)</f>
        <v>0</v>
      </c>
      <c r="D8521" s="30">
        <v>0</v>
      </c>
      <c r="F8521" s="30">
        <f t="shared" ref="F8521:H8521" si="7713">SUM(F8522)</f>
        <v>0</v>
      </c>
      <c r="G8521" s="30">
        <f t="shared" si="7713"/>
        <v>0</v>
      </c>
      <c r="H8521" s="30">
        <f t="shared" si="7713"/>
        <v>0</v>
      </c>
      <c r="I8521" s="34">
        <v>3</v>
      </c>
    </row>
    <row r="8522" spans="1:9">
      <c r="A8522" s="212">
        <v>3111</v>
      </c>
      <c r="B8522" s="216" t="s">
        <v>46</v>
      </c>
      <c r="C8522" s="29"/>
      <c r="D8522" s="175">
        <v>0</v>
      </c>
      <c r="F8522" s="175"/>
      <c r="G8522" s="175"/>
      <c r="H8522" s="175"/>
      <c r="I8522" s="34">
        <v>4</v>
      </c>
    </row>
    <row r="8523" spans="1:9">
      <c r="A8523" s="210">
        <v>313</v>
      </c>
      <c r="B8523" s="211" t="s">
        <v>48</v>
      </c>
      <c r="C8523" s="30">
        <f t="shared" ref="C8523" si="7714">SUM(C8524)</f>
        <v>0</v>
      </c>
      <c r="D8523" s="30">
        <v>0</v>
      </c>
      <c r="F8523" s="30">
        <f t="shared" ref="F8523:H8523" si="7715">SUM(F8524)</f>
        <v>0</v>
      </c>
      <c r="G8523" s="30">
        <f t="shared" si="7715"/>
        <v>0</v>
      </c>
      <c r="H8523" s="30">
        <f t="shared" si="7715"/>
        <v>0</v>
      </c>
      <c r="I8523" s="34">
        <v>3</v>
      </c>
    </row>
    <row r="8524" spans="1:9">
      <c r="A8524" s="212">
        <v>3132</v>
      </c>
      <c r="B8524" s="216" t="s">
        <v>49</v>
      </c>
      <c r="C8524" s="29"/>
      <c r="D8524" s="175">
        <v>0</v>
      </c>
      <c r="F8524" s="175"/>
      <c r="G8524" s="175"/>
      <c r="H8524" s="175"/>
      <c r="I8524" s="34">
        <v>4</v>
      </c>
    </row>
    <row r="8525" spans="1:9">
      <c r="A8525" s="208">
        <v>32</v>
      </c>
      <c r="B8525" s="209" t="s">
        <v>16</v>
      </c>
      <c r="C8525" s="182">
        <f t="shared" ref="C8525" si="7716">SUM(C8526+C8528+C8532)</f>
        <v>0</v>
      </c>
      <c r="D8525" s="32">
        <v>0</v>
      </c>
      <c r="F8525" s="32">
        <f t="shared" ref="F8525:G8525" si="7717">SUM(F8526+F8528+F8532)</f>
        <v>0</v>
      </c>
      <c r="G8525" s="32">
        <f t="shared" si="7717"/>
        <v>0</v>
      </c>
      <c r="H8525" s="32">
        <f t="shared" ref="H8525" si="7718">SUM(H8526+H8528+H8532)</f>
        <v>0</v>
      </c>
      <c r="I8525" s="34">
        <v>2</v>
      </c>
    </row>
    <row r="8526" spans="1:9">
      <c r="A8526" s="210">
        <v>322</v>
      </c>
      <c r="B8526" s="211" t="s">
        <v>42</v>
      </c>
      <c r="C8526" s="30">
        <f t="shared" ref="C8526" si="7719">SUM(C8527)</f>
        <v>0</v>
      </c>
      <c r="D8526" s="30">
        <v>0</v>
      </c>
      <c r="F8526" s="30">
        <f t="shared" ref="F8526:H8526" si="7720">SUM(F8527)</f>
        <v>0</v>
      </c>
      <c r="G8526" s="30">
        <f t="shared" si="7720"/>
        <v>0</v>
      </c>
      <c r="H8526" s="30">
        <f t="shared" si="7720"/>
        <v>0</v>
      </c>
      <c r="I8526" s="34">
        <v>3</v>
      </c>
    </row>
    <row r="8527" spans="1:9">
      <c r="A8527" s="212">
        <v>3225</v>
      </c>
      <c r="B8527" s="216" t="s">
        <v>92</v>
      </c>
      <c r="C8527" s="29"/>
      <c r="D8527" s="175">
        <v>0</v>
      </c>
      <c r="F8527" s="175"/>
      <c r="G8527" s="175"/>
      <c r="H8527" s="175"/>
      <c r="I8527" s="34">
        <v>4</v>
      </c>
    </row>
    <row r="8528" spans="1:9">
      <c r="A8528" s="210">
        <v>323</v>
      </c>
      <c r="B8528" s="211" t="s">
        <v>17</v>
      </c>
      <c r="C8528" s="30">
        <f t="shared" ref="C8528" si="7721">SUM(C8529:C8531)</f>
        <v>0</v>
      </c>
      <c r="D8528" s="30">
        <v>0</v>
      </c>
      <c r="F8528" s="30">
        <f t="shared" ref="F8528:G8528" si="7722">SUM(F8529:F8531)</f>
        <v>0</v>
      </c>
      <c r="G8528" s="30">
        <f t="shared" si="7722"/>
        <v>0</v>
      </c>
      <c r="H8528" s="30">
        <f t="shared" ref="H8528" si="7723">SUM(H8529:H8531)</f>
        <v>0</v>
      </c>
      <c r="I8528" s="34">
        <v>3</v>
      </c>
    </row>
    <row r="8529" spans="1:9">
      <c r="A8529" s="212">
        <v>3233</v>
      </c>
      <c r="B8529" s="216" t="s">
        <v>19</v>
      </c>
      <c r="C8529" s="29"/>
      <c r="D8529" s="175">
        <v>0</v>
      </c>
      <c r="F8529" s="175"/>
      <c r="G8529" s="175"/>
      <c r="H8529" s="175"/>
      <c r="I8529" s="34">
        <v>4</v>
      </c>
    </row>
    <row r="8530" spans="1:9">
      <c r="A8530" s="212">
        <v>3237</v>
      </c>
      <c r="B8530" s="216" t="s">
        <v>20</v>
      </c>
      <c r="C8530" s="29"/>
      <c r="D8530" s="175">
        <v>0</v>
      </c>
      <c r="F8530" s="175"/>
      <c r="G8530" s="175"/>
      <c r="H8530" s="175"/>
      <c r="I8530" s="34">
        <v>4</v>
      </c>
    </row>
    <row r="8531" spans="1:9">
      <c r="A8531" s="212">
        <v>3239</v>
      </c>
      <c r="B8531" s="216" t="s">
        <v>21</v>
      </c>
      <c r="C8531" s="29"/>
      <c r="D8531" s="175">
        <v>0</v>
      </c>
      <c r="F8531" s="175"/>
      <c r="G8531" s="175"/>
      <c r="H8531" s="175"/>
      <c r="I8531" s="34">
        <v>4</v>
      </c>
    </row>
    <row r="8532" spans="1:9">
      <c r="A8532" s="210">
        <v>329</v>
      </c>
      <c r="B8532" s="211" t="s">
        <v>23</v>
      </c>
      <c r="C8532" s="30">
        <f t="shared" ref="C8532" si="7724">SUM(C8533)</f>
        <v>0</v>
      </c>
      <c r="D8532" s="30">
        <v>0</v>
      </c>
      <c r="F8532" s="30">
        <f t="shared" ref="F8532:H8532" si="7725">SUM(F8533)</f>
        <v>0</v>
      </c>
      <c r="G8532" s="30">
        <f t="shared" si="7725"/>
        <v>0</v>
      </c>
      <c r="H8532" s="30">
        <f t="shared" si="7725"/>
        <v>0</v>
      </c>
      <c r="I8532" s="34">
        <v>3</v>
      </c>
    </row>
    <row r="8533" spans="1:9">
      <c r="A8533" s="212">
        <v>3293</v>
      </c>
      <c r="B8533" s="216" t="s">
        <v>29</v>
      </c>
      <c r="C8533" s="29"/>
      <c r="D8533" s="175">
        <v>0</v>
      </c>
      <c r="F8533" s="175"/>
      <c r="G8533" s="175"/>
      <c r="H8533" s="175"/>
      <c r="I8533" s="34">
        <v>4</v>
      </c>
    </row>
    <row r="8534" spans="1:9" ht="28.5">
      <c r="A8534" s="208">
        <v>42</v>
      </c>
      <c r="B8534" s="209" t="s">
        <v>30</v>
      </c>
      <c r="C8534" s="182">
        <f>C8535+C8537+C8541</f>
        <v>0</v>
      </c>
      <c r="D8534" s="32">
        <v>0</v>
      </c>
      <c r="F8534" s="32">
        <f>F8535+F8537+F8541</f>
        <v>0</v>
      </c>
      <c r="G8534" s="32">
        <f>G8535+G8537+G8541</f>
        <v>0</v>
      </c>
      <c r="H8534" s="32">
        <f>H8535+H8537+H8541</f>
        <v>0</v>
      </c>
      <c r="I8534" s="34">
        <v>2</v>
      </c>
    </row>
    <row r="8535" spans="1:9">
      <c r="A8535" s="530">
        <v>421</v>
      </c>
      <c r="B8535" s="531" t="s">
        <v>96</v>
      </c>
      <c r="C8535" s="30">
        <f>C8536</f>
        <v>0</v>
      </c>
      <c r="D8535" s="30">
        <v>0</v>
      </c>
      <c r="F8535" s="30">
        <f>F8536</f>
        <v>0</v>
      </c>
      <c r="G8535" s="30">
        <f>G8536</f>
        <v>0</v>
      </c>
      <c r="H8535" s="30">
        <f>H8536</f>
        <v>0</v>
      </c>
      <c r="I8535" s="34">
        <v>3</v>
      </c>
    </row>
    <row r="8536" spans="1:9">
      <c r="A8536" s="529">
        <v>4212</v>
      </c>
      <c r="B8536" s="216" t="s">
        <v>97</v>
      </c>
      <c r="C8536" s="170"/>
      <c r="D8536" s="175">
        <v>0</v>
      </c>
      <c r="F8536" s="463"/>
      <c r="G8536" s="463"/>
      <c r="H8536" s="463"/>
      <c r="I8536" s="34">
        <v>4</v>
      </c>
    </row>
    <row r="8537" spans="1:9">
      <c r="A8537" s="210">
        <v>422</v>
      </c>
      <c r="B8537" s="211" t="s">
        <v>57</v>
      </c>
      <c r="C8537" s="30">
        <f t="shared" ref="C8537" si="7726">SUM(C8538:C8540)</f>
        <v>0</v>
      </c>
      <c r="D8537" s="30">
        <v>0</v>
      </c>
      <c r="F8537" s="30">
        <f t="shared" ref="F8537:G8537" si="7727">SUM(F8538:F8540)</f>
        <v>0</v>
      </c>
      <c r="G8537" s="30">
        <f t="shared" si="7727"/>
        <v>0</v>
      </c>
      <c r="H8537" s="30">
        <f t="shared" ref="H8537" si="7728">SUM(H8538:H8540)</f>
        <v>0</v>
      </c>
      <c r="I8537" s="34">
        <v>3</v>
      </c>
    </row>
    <row r="8538" spans="1:9">
      <c r="A8538" s="212">
        <v>4221</v>
      </c>
      <c r="B8538" s="216" t="s">
        <v>65</v>
      </c>
      <c r="C8538" s="29"/>
      <c r="D8538" s="175">
        <v>0</v>
      </c>
      <c r="F8538" s="175"/>
      <c r="G8538" s="175"/>
      <c r="H8538" s="175"/>
      <c r="I8538" s="34">
        <v>4</v>
      </c>
    </row>
    <row r="8539" spans="1:9">
      <c r="A8539" s="212">
        <v>4223</v>
      </c>
      <c r="B8539" s="216" t="s">
        <v>86</v>
      </c>
      <c r="C8539" s="29"/>
      <c r="D8539" s="175">
        <v>0</v>
      </c>
      <c r="F8539" s="175"/>
      <c r="G8539" s="175"/>
      <c r="H8539" s="175"/>
      <c r="I8539" s="34">
        <v>4</v>
      </c>
    </row>
    <row r="8540" spans="1:9">
      <c r="A8540" s="212">
        <v>4224</v>
      </c>
      <c r="B8540" s="216" t="s">
        <v>58</v>
      </c>
      <c r="C8540" s="29"/>
      <c r="D8540" s="175">
        <v>0</v>
      </c>
      <c r="F8540" s="175"/>
      <c r="G8540" s="175"/>
      <c r="H8540" s="175"/>
      <c r="I8540" s="34">
        <v>4</v>
      </c>
    </row>
    <row r="8541" spans="1:9">
      <c r="A8541" s="530">
        <v>426</v>
      </c>
      <c r="B8541" s="531" t="s">
        <v>360</v>
      </c>
      <c r="C8541" s="171">
        <f>C8542</f>
        <v>0</v>
      </c>
      <c r="D8541" s="171">
        <v>0</v>
      </c>
      <c r="F8541" s="171">
        <f>F8542</f>
        <v>0</v>
      </c>
      <c r="G8541" s="171">
        <f>G8542</f>
        <v>0</v>
      </c>
      <c r="H8541" s="171">
        <f>H8542</f>
        <v>0</v>
      </c>
      <c r="I8541" s="34">
        <v>3</v>
      </c>
    </row>
    <row r="8542" spans="1:9">
      <c r="A8542" s="529">
        <v>4264</v>
      </c>
      <c r="B8542" s="216" t="s">
        <v>208</v>
      </c>
      <c r="C8542" s="465"/>
      <c r="D8542" s="175">
        <v>0</v>
      </c>
      <c r="F8542" s="551"/>
      <c r="G8542" s="551"/>
      <c r="H8542" s="551"/>
      <c r="I8542" s="34">
        <v>4</v>
      </c>
    </row>
    <row r="8543" spans="1:9">
      <c r="A8543" s="206">
        <v>563</v>
      </c>
      <c r="B8543" s="207" t="s">
        <v>326</v>
      </c>
      <c r="C8543" s="31">
        <f>SUM(C8544+C8549+C8558)</f>
        <v>0</v>
      </c>
      <c r="D8543" s="31">
        <v>0</v>
      </c>
      <c r="F8543" s="31">
        <f>SUM(F8544+F8549+F8558)</f>
        <v>0</v>
      </c>
      <c r="G8543" s="31">
        <f>SUM(G8544+G8549+G8558)</f>
        <v>0</v>
      </c>
      <c r="H8543" s="31">
        <f>SUM(H8544+H8549+H8558)</f>
        <v>0</v>
      </c>
      <c r="I8543" s="34" t="s">
        <v>104</v>
      </c>
    </row>
    <row r="8544" spans="1:9">
      <c r="A8544" s="208">
        <v>31</v>
      </c>
      <c r="B8544" s="209" t="s">
        <v>44</v>
      </c>
      <c r="C8544" s="182">
        <f t="shared" ref="C8544" si="7729">SUM(C8545+C8547)</f>
        <v>0</v>
      </c>
      <c r="D8544" s="32">
        <v>0</v>
      </c>
      <c r="F8544" s="32">
        <f t="shared" ref="F8544:G8544" si="7730">SUM(F8545+F8547)</f>
        <v>0</v>
      </c>
      <c r="G8544" s="32">
        <f t="shared" si="7730"/>
        <v>0</v>
      </c>
      <c r="H8544" s="32">
        <f t="shared" ref="H8544" si="7731">SUM(H8545+H8547)</f>
        <v>0</v>
      </c>
      <c r="I8544" s="34">
        <v>2</v>
      </c>
    </row>
    <row r="8545" spans="1:9">
      <c r="A8545" s="210">
        <v>311</v>
      </c>
      <c r="B8545" s="211" t="s">
        <v>45</v>
      </c>
      <c r="C8545" s="30">
        <f t="shared" ref="C8545" si="7732">SUM(C8546)</f>
        <v>0</v>
      </c>
      <c r="D8545" s="30">
        <v>0</v>
      </c>
      <c r="F8545" s="30">
        <f t="shared" ref="F8545:H8545" si="7733">SUM(F8546)</f>
        <v>0</v>
      </c>
      <c r="G8545" s="30">
        <f t="shared" si="7733"/>
        <v>0</v>
      </c>
      <c r="H8545" s="30">
        <f t="shared" si="7733"/>
        <v>0</v>
      </c>
      <c r="I8545" s="34">
        <v>3</v>
      </c>
    </row>
    <row r="8546" spans="1:9">
      <c r="A8546" s="212">
        <v>3111</v>
      </c>
      <c r="B8546" s="216" t="s">
        <v>46</v>
      </c>
      <c r="C8546" s="29"/>
      <c r="D8546" s="175">
        <v>0</v>
      </c>
      <c r="F8546" s="175"/>
      <c r="G8546" s="175"/>
      <c r="H8546" s="175"/>
      <c r="I8546" s="34">
        <v>4</v>
      </c>
    </row>
    <row r="8547" spans="1:9">
      <c r="A8547" s="210">
        <v>313</v>
      </c>
      <c r="B8547" s="211" t="s">
        <v>48</v>
      </c>
      <c r="C8547" s="30">
        <f t="shared" ref="C8547" si="7734">SUM(C8548)</f>
        <v>0</v>
      </c>
      <c r="D8547" s="30">
        <v>0</v>
      </c>
      <c r="F8547" s="30">
        <f t="shared" ref="F8547:H8547" si="7735">SUM(F8548)</f>
        <v>0</v>
      </c>
      <c r="G8547" s="30">
        <f t="shared" si="7735"/>
        <v>0</v>
      </c>
      <c r="H8547" s="30">
        <f t="shared" si="7735"/>
        <v>0</v>
      </c>
      <c r="I8547" s="34">
        <v>3</v>
      </c>
    </row>
    <row r="8548" spans="1:9">
      <c r="A8548" s="212">
        <v>3132</v>
      </c>
      <c r="B8548" s="216" t="s">
        <v>49</v>
      </c>
      <c r="C8548" s="29"/>
      <c r="D8548" s="175">
        <v>0</v>
      </c>
      <c r="F8548" s="175"/>
      <c r="G8548" s="175"/>
      <c r="H8548" s="175"/>
      <c r="I8548" s="34">
        <v>4</v>
      </c>
    </row>
    <row r="8549" spans="1:9">
      <c r="A8549" s="208">
        <v>32</v>
      </c>
      <c r="B8549" s="209" t="s">
        <v>16</v>
      </c>
      <c r="C8549" s="182">
        <f t="shared" ref="C8549" si="7736">SUM(C8550+C8552+C8556)</f>
        <v>0</v>
      </c>
      <c r="D8549" s="32">
        <v>0</v>
      </c>
      <c r="F8549" s="32">
        <f t="shared" ref="F8549:G8549" si="7737">SUM(F8550+F8552+F8556)</f>
        <v>0</v>
      </c>
      <c r="G8549" s="32">
        <f t="shared" si="7737"/>
        <v>0</v>
      </c>
      <c r="H8549" s="32">
        <f t="shared" ref="H8549" si="7738">SUM(H8550+H8552+H8556)</f>
        <v>0</v>
      </c>
      <c r="I8549" s="34">
        <v>2</v>
      </c>
    </row>
    <row r="8550" spans="1:9">
      <c r="A8550" s="210">
        <v>322</v>
      </c>
      <c r="B8550" s="211" t="s">
        <v>42</v>
      </c>
      <c r="C8550" s="30">
        <f t="shared" ref="C8550" si="7739">SUM(C8551)</f>
        <v>0</v>
      </c>
      <c r="D8550" s="30">
        <v>0</v>
      </c>
      <c r="F8550" s="30">
        <f t="shared" ref="F8550:H8550" si="7740">SUM(F8551)</f>
        <v>0</v>
      </c>
      <c r="G8550" s="30">
        <f t="shared" si="7740"/>
        <v>0</v>
      </c>
      <c r="H8550" s="30">
        <f t="shared" si="7740"/>
        <v>0</v>
      </c>
      <c r="I8550" s="34">
        <v>3</v>
      </c>
    </row>
    <row r="8551" spans="1:9">
      <c r="A8551" s="212">
        <v>3225</v>
      </c>
      <c r="B8551" s="216" t="s">
        <v>92</v>
      </c>
      <c r="C8551" s="29"/>
      <c r="D8551" s="175">
        <v>0</v>
      </c>
      <c r="F8551" s="175"/>
      <c r="G8551" s="175"/>
      <c r="H8551" s="175"/>
      <c r="I8551" s="34">
        <v>4</v>
      </c>
    </row>
    <row r="8552" spans="1:9">
      <c r="A8552" s="210">
        <v>323</v>
      </c>
      <c r="B8552" s="211" t="s">
        <v>17</v>
      </c>
      <c r="C8552" s="30">
        <f t="shared" ref="C8552" si="7741">SUM(C8553:C8555)</f>
        <v>0</v>
      </c>
      <c r="D8552" s="30">
        <v>0</v>
      </c>
      <c r="F8552" s="30">
        <f t="shared" ref="F8552:G8552" si="7742">SUM(F8553:F8555)</f>
        <v>0</v>
      </c>
      <c r="G8552" s="30">
        <f t="shared" si="7742"/>
        <v>0</v>
      </c>
      <c r="H8552" s="30">
        <f t="shared" ref="H8552" si="7743">SUM(H8553:H8555)</f>
        <v>0</v>
      </c>
      <c r="I8552" s="34">
        <v>3</v>
      </c>
    </row>
    <row r="8553" spans="1:9">
      <c r="A8553" s="212">
        <v>3233</v>
      </c>
      <c r="B8553" s="216" t="s">
        <v>19</v>
      </c>
      <c r="C8553" s="29"/>
      <c r="D8553" s="175">
        <v>0</v>
      </c>
      <c r="F8553" s="175"/>
      <c r="G8553" s="175"/>
      <c r="H8553" s="175"/>
      <c r="I8553" s="34">
        <v>4</v>
      </c>
    </row>
    <row r="8554" spans="1:9">
      <c r="A8554" s="212">
        <v>3237</v>
      </c>
      <c r="B8554" s="216" t="s">
        <v>20</v>
      </c>
      <c r="C8554" s="29"/>
      <c r="D8554" s="175">
        <v>0</v>
      </c>
      <c r="F8554" s="175"/>
      <c r="G8554" s="175"/>
      <c r="H8554" s="175"/>
      <c r="I8554" s="34">
        <v>4</v>
      </c>
    </row>
    <row r="8555" spans="1:9">
      <c r="A8555" s="212">
        <v>3239</v>
      </c>
      <c r="B8555" s="216" t="s">
        <v>21</v>
      </c>
      <c r="C8555" s="29"/>
      <c r="D8555" s="175">
        <v>0</v>
      </c>
      <c r="F8555" s="175"/>
      <c r="G8555" s="175"/>
      <c r="H8555" s="175"/>
      <c r="I8555" s="34">
        <v>4</v>
      </c>
    </row>
    <row r="8556" spans="1:9">
      <c r="A8556" s="210">
        <v>329</v>
      </c>
      <c r="B8556" s="211" t="s">
        <v>23</v>
      </c>
      <c r="C8556" s="30">
        <f t="shared" ref="C8556" si="7744">SUM(C8557)</f>
        <v>0</v>
      </c>
      <c r="D8556" s="30">
        <v>0</v>
      </c>
      <c r="F8556" s="30">
        <f t="shared" ref="F8556:H8556" si="7745">SUM(F8557)</f>
        <v>0</v>
      </c>
      <c r="G8556" s="30">
        <f t="shared" si="7745"/>
        <v>0</v>
      </c>
      <c r="H8556" s="30">
        <f t="shared" si="7745"/>
        <v>0</v>
      </c>
      <c r="I8556" s="34">
        <v>3</v>
      </c>
    </row>
    <row r="8557" spans="1:9">
      <c r="A8557" s="212">
        <v>3293</v>
      </c>
      <c r="B8557" s="216" t="s">
        <v>29</v>
      </c>
      <c r="C8557" s="29"/>
      <c r="D8557" s="175">
        <v>0</v>
      </c>
      <c r="F8557" s="175"/>
      <c r="G8557" s="175"/>
      <c r="H8557" s="175"/>
      <c r="I8557" s="34">
        <v>4</v>
      </c>
    </row>
    <row r="8558" spans="1:9" ht="28.5">
      <c r="A8558" s="208">
        <v>42</v>
      </c>
      <c r="B8558" s="209" t="s">
        <v>30</v>
      </c>
      <c r="C8558" s="182">
        <f>C8559+C8561+C8565</f>
        <v>0</v>
      </c>
      <c r="D8558" s="32">
        <v>0</v>
      </c>
      <c r="F8558" s="32">
        <f>F8559+F8561+F8565</f>
        <v>0</v>
      </c>
      <c r="G8558" s="32">
        <f>G8559+G8561+G8565</f>
        <v>0</v>
      </c>
      <c r="H8558" s="32">
        <f>H8559+H8561+H8565</f>
        <v>0</v>
      </c>
      <c r="I8558" s="34">
        <v>2</v>
      </c>
    </row>
    <row r="8559" spans="1:9">
      <c r="A8559" s="530">
        <v>421</v>
      </c>
      <c r="B8559" s="531" t="s">
        <v>96</v>
      </c>
      <c r="C8559" s="532">
        <f>SUM(C8560)</f>
        <v>0</v>
      </c>
      <c r="D8559" s="532">
        <v>0</v>
      </c>
      <c r="F8559" s="532">
        <f>SUM(F8560)</f>
        <v>0</v>
      </c>
      <c r="G8559" s="532">
        <f>SUM(G8560)</f>
        <v>0</v>
      </c>
      <c r="H8559" s="532">
        <f>SUM(H8560)</f>
        <v>0</v>
      </c>
      <c r="I8559" s="34">
        <v>3</v>
      </c>
    </row>
    <row r="8560" spans="1:9">
      <c r="A8560" s="529" t="s">
        <v>361</v>
      </c>
      <c r="B8560" s="216" t="s">
        <v>97</v>
      </c>
      <c r="C8560" s="170"/>
      <c r="D8560" s="175">
        <v>0</v>
      </c>
      <c r="F8560" s="463"/>
      <c r="G8560" s="463"/>
      <c r="H8560" s="463"/>
      <c r="I8560" s="34">
        <v>4</v>
      </c>
    </row>
    <row r="8561" spans="1:9">
      <c r="A8561" s="210">
        <v>422</v>
      </c>
      <c r="B8561" s="211" t="s">
        <v>57</v>
      </c>
      <c r="C8561" s="30">
        <f t="shared" ref="C8561" si="7746">SUM(C8562:C8564)</f>
        <v>0</v>
      </c>
      <c r="D8561" s="30">
        <v>0</v>
      </c>
      <c r="F8561" s="30">
        <f t="shared" ref="F8561:G8561" si="7747">SUM(F8562:F8564)</f>
        <v>0</v>
      </c>
      <c r="G8561" s="30">
        <f t="shared" si="7747"/>
        <v>0</v>
      </c>
      <c r="H8561" s="30">
        <f t="shared" ref="H8561" si="7748">SUM(H8562:H8564)</f>
        <v>0</v>
      </c>
      <c r="I8561" s="34">
        <v>3</v>
      </c>
    </row>
    <row r="8562" spans="1:9">
      <c r="A8562" s="212">
        <v>4221</v>
      </c>
      <c r="B8562" s="216" t="s">
        <v>65</v>
      </c>
      <c r="C8562" s="29"/>
      <c r="D8562" s="175">
        <v>0</v>
      </c>
      <c r="F8562" s="175"/>
      <c r="G8562" s="175"/>
      <c r="H8562" s="175"/>
      <c r="I8562" s="34">
        <v>4</v>
      </c>
    </row>
    <row r="8563" spans="1:9">
      <c r="A8563" s="212">
        <v>4223</v>
      </c>
      <c r="B8563" s="216" t="s">
        <v>86</v>
      </c>
      <c r="C8563" s="29"/>
      <c r="D8563" s="175">
        <v>0</v>
      </c>
      <c r="F8563" s="175"/>
      <c r="G8563" s="175"/>
      <c r="H8563" s="175"/>
      <c r="I8563" s="34">
        <v>4</v>
      </c>
    </row>
    <row r="8564" spans="1:9">
      <c r="A8564" s="212">
        <v>4224</v>
      </c>
      <c r="B8564" s="216" t="s">
        <v>58</v>
      </c>
      <c r="C8564" s="29"/>
      <c r="D8564" s="175">
        <v>0</v>
      </c>
      <c r="F8564" s="175"/>
      <c r="G8564" s="175"/>
      <c r="H8564" s="175"/>
      <c r="I8564" s="34">
        <v>4</v>
      </c>
    </row>
    <row r="8565" spans="1:9">
      <c r="A8565" s="530">
        <v>426</v>
      </c>
      <c r="B8565" s="531" t="s">
        <v>360</v>
      </c>
      <c r="C8565" s="171">
        <f>C8566</f>
        <v>0</v>
      </c>
      <c r="D8565" s="171">
        <v>0</v>
      </c>
      <c r="F8565" s="171">
        <f>F8566</f>
        <v>0</v>
      </c>
      <c r="G8565" s="171">
        <f>G8566</f>
        <v>0</v>
      </c>
      <c r="H8565" s="171">
        <f>H8566</f>
        <v>0</v>
      </c>
      <c r="I8565" s="34">
        <v>3</v>
      </c>
    </row>
    <row r="8566" spans="1:9">
      <c r="A8566" s="529">
        <v>4264</v>
      </c>
      <c r="B8566" s="216" t="s">
        <v>208</v>
      </c>
      <c r="C8566" s="465"/>
      <c r="D8566" s="175">
        <v>0</v>
      </c>
      <c r="F8566" s="551"/>
      <c r="G8566" s="551"/>
      <c r="H8566" s="551"/>
      <c r="I8566" s="34">
        <v>4</v>
      </c>
    </row>
    <row r="8567" spans="1:9" ht="28.5">
      <c r="A8567" s="200">
        <v>3605</v>
      </c>
      <c r="B8567" s="201" t="s">
        <v>125</v>
      </c>
      <c r="C8567" s="202">
        <f t="shared" ref="C8567" si="7749">C8568</f>
        <v>31493329</v>
      </c>
      <c r="D8567" s="202">
        <v>37715825</v>
      </c>
      <c r="F8567" s="202">
        <f t="shared" ref="F8567:G8567" si="7750">F8568+F8756</f>
        <v>0</v>
      </c>
      <c r="G8567" s="202">
        <f t="shared" si="7750"/>
        <v>0</v>
      </c>
      <c r="H8567" s="202">
        <f t="shared" ref="H8567" si="7751">H8568+H8756</f>
        <v>0</v>
      </c>
      <c r="I8567" s="34" t="s">
        <v>7</v>
      </c>
    </row>
    <row r="8568" spans="1:9" ht="28.5">
      <c r="A8568" s="203" t="s">
        <v>459</v>
      </c>
      <c r="B8568" s="204" t="s">
        <v>137</v>
      </c>
      <c r="C8568" s="205">
        <f>SUM(C8573+C8639+C8696+C8714+C8569+C8752)</f>
        <v>31493329</v>
      </c>
      <c r="D8568" s="205">
        <v>37119719</v>
      </c>
      <c r="F8568" s="205">
        <f>SUM(F8573+F8639+F8696+F8714+F8569+F8752)</f>
        <v>0</v>
      </c>
      <c r="G8568" s="205">
        <f>SUM(G8573+G8639+G8696+G8714+G8569+G8752)</f>
        <v>0</v>
      </c>
      <c r="H8568" s="205">
        <f>SUM(H8573+H8639+H8696+H8714+H8569+H8752)</f>
        <v>0</v>
      </c>
      <c r="I8568" s="34" t="s">
        <v>8</v>
      </c>
    </row>
    <row r="8569" spans="1:9">
      <c r="A8569" s="206">
        <v>11</v>
      </c>
      <c r="B8569" s="207" t="s">
        <v>14</v>
      </c>
      <c r="C8569" s="31">
        <f t="shared" ref="C8569:C8571" si="7752">C8570</f>
        <v>0</v>
      </c>
      <c r="D8569" s="31">
        <v>0</v>
      </c>
      <c r="F8569" s="31">
        <f t="shared" ref="F8569:H8571" si="7753">F8570</f>
        <v>0</v>
      </c>
      <c r="G8569" s="31">
        <f t="shared" si="7753"/>
        <v>0</v>
      </c>
      <c r="H8569" s="31">
        <f t="shared" si="7753"/>
        <v>0</v>
      </c>
      <c r="I8569" s="34" t="s">
        <v>15</v>
      </c>
    </row>
    <row r="8570" spans="1:9">
      <c r="A8570" s="208">
        <v>32</v>
      </c>
      <c r="B8570" s="209" t="s">
        <v>16</v>
      </c>
      <c r="C8570" s="182">
        <f t="shared" si="7752"/>
        <v>0</v>
      </c>
      <c r="D8570" s="32">
        <v>0</v>
      </c>
      <c r="F8570" s="32">
        <f t="shared" si="7753"/>
        <v>0</v>
      </c>
      <c r="G8570" s="32">
        <f t="shared" si="7753"/>
        <v>0</v>
      </c>
      <c r="H8570" s="32">
        <f t="shared" si="7753"/>
        <v>0</v>
      </c>
      <c r="I8570" s="34">
        <v>2</v>
      </c>
    </row>
    <row r="8571" spans="1:9">
      <c r="A8571" s="210">
        <v>322</v>
      </c>
      <c r="B8571" s="211" t="s">
        <v>42</v>
      </c>
      <c r="C8571" s="30">
        <f t="shared" si="7752"/>
        <v>0</v>
      </c>
      <c r="D8571" s="30">
        <v>0</v>
      </c>
      <c r="F8571" s="30">
        <f t="shared" si="7753"/>
        <v>0</v>
      </c>
      <c r="G8571" s="30">
        <f t="shared" si="7753"/>
        <v>0</v>
      </c>
      <c r="H8571" s="30">
        <f t="shared" si="7753"/>
        <v>0</v>
      </c>
      <c r="I8571" s="34">
        <v>3</v>
      </c>
    </row>
    <row r="8572" spans="1:9">
      <c r="A8572" s="212">
        <v>3222</v>
      </c>
      <c r="B8572" s="216" t="s">
        <v>91</v>
      </c>
      <c r="C8572" s="29"/>
      <c r="D8572" s="175">
        <v>0</v>
      </c>
      <c r="F8572" s="175"/>
      <c r="G8572" s="175"/>
      <c r="H8572" s="175"/>
      <c r="I8572" s="34">
        <v>4</v>
      </c>
    </row>
    <row r="8573" spans="1:9">
      <c r="A8573" s="206">
        <v>31</v>
      </c>
      <c r="B8573" s="207" t="s">
        <v>63</v>
      </c>
      <c r="C8573" s="31">
        <f>SUM(C8574+C8581+C8608+C8614+C8619+C8636)</f>
        <v>558543</v>
      </c>
      <c r="D8573" s="31">
        <v>1095004</v>
      </c>
      <c r="F8573" s="31">
        <f t="shared" ref="F8573:G8573" si="7754">SUM(F8574+F8581+F8608+F8614+F8619+F8636+F8633)</f>
        <v>0</v>
      </c>
      <c r="G8573" s="31">
        <f t="shared" si="7754"/>
        <v>0</v>
      </c>
      <c r="H8573" s="31">
        <f t="shared" ref="H8573" si="7755">SUM(H8574+H8581+H8608+H8614+H8619+H8636+H8633)</f>
        <v>0</v>
      </c>
      <c r="I8573" s="34" t="s">
        <v>64</v>
      </c>
    </row>
    <row r="8574" spans="1:9">
      <c r="A8574" s="208">
        <v>31</v>
      </c>
      <c r="B8574" s="209" t="s">
        <v>44</v>
      </c>
      <c r="C8574" s="182">
        <f t="shared" ref="C8574" si="7756">SUM(C8575+C8577+C8579)</f>
        <v>0</v>
      </c>
      <c r="D8574" s="32">
        <v>0</v>
      </c>
      <c r="F8574" s="32">
        <f t="shared" ref="F8574:G8574" si="7757">SUM(F8575+F8577+F8579)</f>
        <v>0</v>
      </c>
      <c r="G8574" s="32">
        <f t="shared" si="7757"/>
        <v>0</v>
      </c>
      <c r="H8574" s="32">
        <f t="shared" ref="H8574" si="7758">SUM(H8575+H8577+H8579)</f>
        <v>0</v>
      </c>
      <c r="I8574" s="34">
        <v>2</v>
      </c>
    </row>
    <row r="8575" spans="1:9">
      <c r="A8575" s="210">
        <v>311</v>
      </c>
      <c r="B8575" s="211" t="s">
        <v>45</v>
      </c>
      <c r="C8575" s="30">
        <f t="shared" ref="C8575" si="7759">SUM(C8576)</f>
        <v>0</v>
      </c>
      <c r="D8575" s="30">
        <v>0</v>
      </c>
      <c r="F8575" s="30">
        <f t="shared" ref="F8575:H8575" si="7760">SUM(F8576)</f>
        <v>0</v>
      </c>
      <c r="G8575" s="30">
        <f t="shared" si="7760"/>
        <v>0</v>
      </c>
      <c r="H8575" s="30">
        <f t="shared" si="7760"/>
        <v>0</v>
      </c>
      <c r="I8575" s="34">
        <v>3</v>
      </c>
    </row>
    <row r="8576" spans="1:9">
      <c r="A8576" s="212">
        <v>3111</v>
      </c>
      <c r="B8576" s="216" t="s">
        <v>46</v>
      </c>
      <c r="C8576" s="29"/>
      <c r="D8576" s="175">
        <v>0</v>
      </c>
      <c r="F8576" s="175"/>
      <c r="G8576" s="175"/>
      <c r="H8576" s="175"/>
      <c r="I8576" s="34">
        <v>4</v>
      </c>
    </row>
    <row r="8577" spans="1:9">
      <c r="A8577" s="210">
        <v>312</v>
      </c>
      <c r="B8577" s="211" t="s">
        <v>67</v>
      </c>
      <c r="C8577" s="30">
        <f t="shared" ref="C8577" si="7761">SUM(C8578)</f>
        <v>0</v>
      </c>
      <c r="D8577" s="30">
        <v>0</v>
      </c>
      <c r="F8577" s="30">
        <f t="shared" ref="F8577:H8577" si="7762">SUM(F8578)</f>
        <v>0</v>
      </c>
      <c r="G8577" s="30">
        <f t="shared" si="7762"/>
        <v>0</v>
      </c>
      <c r="H8577" s="30">
        <f t="shared" si="7762"/>
        <v>0</v>
      </c>
      <c r="I8577" s="34">
        <v>3</v>
      </c>
    </row>
    <row r="8578" spans="1:9">
      <c r="A8578" s="212">
        <v>3121</v>
      </c>
      <c r="B8578" s="216" t="s">
        <v>67</v>
      </c>
      <c r="C8578" s="29"/>
      <c r="D8578" s="175">
        <v>0</v>
      </c>
      <c r="F8578" s="175"/>
      <c r="G8578" s="175"/>
      <c r="H8578" s="175"/>
      <c r="I8578" s="34">
        <v>4</v>
      </c>
    </row>
    <row r="8579" spans="1:9">
      <c r="A8579" s="210">
        <v>313</v>
      </c>
      <c r="B8579" s="211" t="s">
        <v>48</v>
      </c>
      <c r="C8579" s="30">
        <f t="shared" ref="C8579" si="7763">SUM(C8580:C8580)</f>
        <v>0</v>
      </c>
      <c r="D8579" s="30">
        <v>0</v>
      </c>
      <c r="F8579" s="30">
        <f t="shared" ref="F8579:H8579" si="7764">SUM(F8580:F8580)</f>
        <v>0</v>
      </c>
      <c r="G8579" s="30">
        <f t="shared" si="7764"/>
        <v>0</v>
      </c>
      <c r="H8579" s="30">
        <f t="shared" si="7764"/>
        <v>0</v>
      </c>
      <c r="I8579" s="34">
        <v>3</v>
      </c>
    </row>
    <row r="8580" spans="1:9">
      <c r="A8580" s="212">
        <v>3132</v>
      </c>
      <c r="B8580" s="216" t="s">
        <v>49</v>
      </c>
      <c r="C8580" s="29"/>
      <c r="D8580" s="175">
        <v>0</v>
      </c>
      <c r="F8580" s="175"/>
      <c r="G8580" s="175"/>
      <c r="H8580" s="175"/>
      <c r="I8580" s="34">
        <v>4</v>
      </c>
    </row>
    <row r="8581" spans="1:9">
      <c r="A8581" s="208">
        <v>32</v>
      </c>
      <c r="B8581" s="209" t="s">
        <v>16</v>
      </c>
      <c r="C8581" s="182">
        <f t="shared" ref="C8581" si="7765">SUM(C8582+C8585+C8590+C8599+C8601)</f>
        <v>55224</v>
      </c>
      <c r="D8581" s="32">
        <v>55224</v>
      </c>
      <c r="F8581" s="32">
        <f t="shared" ref="F8581:G8581" si="7766">SUM(F8582+F8585+F8590+F8599+F8601)</f>
        <v>0</v>
      </c>
      <c r="G8581" s="32">
        <f t="shared" si="7766"/>
        <v>0</v>
      </c>
      <c r="H8581" s="32">
        <f t="shared" ref="H8581" si="7767">SUM(H8582+H8585+H8590+H8599+H8601)</f>
        <v>0</v>
      </c>
      <c r="I8581" s="34">
        <v>2</v>
      </c>
    </row>
    <row r="8582" spans="1:9">
      <c r="A8582" s="210">
        <v>321</v>
      </c>
      <c r="B8582" s="211" t="s">
        <v>27</v>
      </c>
      <c r="C8582" s="30">
        <f t="shared" ref="C8582" si="7768">SUM(C8583:C8584)</f>
        <v>0</v>
      </c>
      <c r="D8582" s="30">
        <v>0</v>
      </c>
      <c r="F8582" s="30">
        <f t="shared" ref="F8582:G8582" si="7769">SUM(F8583:F8584)</f>
        <v>0</v>
      </c>
      <c r="G8582" s="30">
        <f t="shared" si="7769"/>
        <v>0</v>
      </c>
      <c r="H8582" s="30">
        <f t="shared" ref="H8582" si="7770">SUM(H8583:H8584)</f>
        <v>0</v>
      </c>
      <c r="I8582" s="34">
        <v>3</v>
      </c>
    </row>
    <row r="8583" spans="1:9">
      <c r="A8583" s="212">
        <v>3211</v>
      </c>
      <c r="B8583" s="216" t="s">
        <v>28</v>
      </c>
      <c r="C8583" s="29"/>
      <c r="D8583" s="175">
        <v>0</v>
      </c>
      <c r="F8583" s="175"/>
      <c r="G8583" s="175"/>
      <c r="H8583" s="175"/>
      <c r="I8583" s="34">
        <v>4</v>
      </c>
    </row>
    <row r="8584" spans="1:9">
      <c r="A8584" s="212">
        <v>3213</v>
      </c>
      <c r="B8584" s="216" t="s">
        <v>54</v>
      </c>
      <c r="C8584" s="29"/>
      <c r="D8584" s="175">
        <v>0</v>
      </c>
      <c r="F8584" s="175"/>
      <c r="G8584" s="175"/>
      <c r="H8584" s="175"/>
      <c r="I8584" s="34">
        <v>4</v>
      </c>
    </row>
    <row r="8585" spans="1:9">
      <c r="A8585" s="210">
        <v>322</v>
      </c>
      <c r="B8585" s="211" t="s">
        <v>42</v>
      </c>
      <c r="C8585" s="30">
        <f t="shared" ref="C8585" si="7771">SUM(C8586:C8589)</f>
        <v>55000</v>
      </c>
      <c r="D8585" s="30">
        <v>55000</v>
      </c>
      <c r="F8585" s="30">
        <f t="shared" ref="F8585:G8585" si="7772">SUM(F8586:F8589)</f>
        <v>0</v>
      </c>
      <c r="G8585" s="30">
        <f t="shared" si="7772"/>
        <v>0</v>
      </c>
      <c r="H8585" s="30">
        <f t="shared" ref="H8585" si="7773">SUM(H8586:H8589)</f>
        <v>0</v>
      </c>
      <c r="I8585" s="34">
        <v>3</v>
      </c>
    </row>
    <row r="8586" spans="1:9">
      <c r="A8586" s="212">
        <v>3221</v>
      </c>
      <c r="B8586" s="216" t="s">
        <v>43</v>
      </c>
      <c r="C8586" s="29"/>
      <c r="D8586" s="175">
        <v>0</v>
      </c>
      <c r="F8586" s="175"/>
      <c r="G8586" s="175"/>
      <c r="H8586" s="175"/>
      <c r="I8586" s="34">
        <v>4</v>
      </c>
    </row>
    <row r="8587" spans="1:9">
      <c r="A8587" s="212">
        <v>3222</v>
      </c>
      <c r="B8587" s="216" t="s">
        <v>91</v>
      </c>
      <c r="C8587" s="465">
        <v>55000</v>
      </c>
      <c r="D8587" s="175">
        <v>55000</v>
      </c>
      <c r="F8587" s="551"/>
      <c r="G8587" s="551"/>
      <c r="H8587" s="551"/>
      <c r="I8587" s="34">
        <v>4</v>
      </c>
    </row>
    <row r="8588" spans="1:9">
      <c r="A8588" s="212">
        <v>3223</v>
      </c>
      <c r="B8588" s="216" t="s">
        <v>109</v>
      </c>
      <c r="C8588" s="29"/>
      <c r="D8588" s="175">
        <v>0</v>
      </c>
      <c r="F8588" s="175"/>
      <c r="G8588" s="175"/>
      <c r="H8588" s="175"/>
      <c r="I8588" s="34">
        <v>4</v>
      </c>
    </row>
    <row r="8589" spans="1:9">
      <c r="A8589" s="212">
        <v>3225</v>
      </c>
      <c r="B8589" s="216" t="s">
        <v>92</v>
      </c>
      <c r="C8589" s="29"/>
      <c r="D8589" s="175">
        <v>0</v>
      </c>
      <c r="F8589" s="175"/>
      <c r="G8589" s="175"/>
      <c r="H8589" s="175"/>
      <c r="I8589" s="34">
        <v>4</v>
      </c>
    </row>
    <row r="8590" spans="1:9">
      <c r="A8590" s="210">
        <v>323</v>
      </c>
      <c r="B8590" s="211" t="s">
        <v>17</v>
      </c>
      <c r="C8590" s="30">
        <f t="shared" ref="C8590" si="7774">SUM(C8591:C8598)</f>
        <v>224</v>
      </c>
      <c r="D8590" s="30">
        <v>224</v>
      </c>
      <c r="F8590" s="30">
        <f t="shared" ref="F8590:G8590" si="7775">SUM(F8591:F8598)</f>
        <v>0</v>
      </c>
      <c r="G8590" s="30">
        <f t="shared" si="7775"/>
        <v>0</v>
      </c>
      <c r="H8590" s="30">
        <f t="shared" ref="H8590" si="7776">SUM(H8591:H8598)</f>
        <v>0</v>
      </c>
      <c r="I8590" s="34">
        <v>3</v>
      </c>
    </row>
    <row r="8591" spans="1:9">
      <c r="A8591" s="212">
        <v>3231</v>
      </c>
      <c r="B8591" s="216" t="s">
        <v>18</v>
      </c>
      <c r="C8591" s="29"/>
      <c r="D8591" s="175">
        <v>0</v>
      </c>
      <c r="F8591" s="175"/>
      <c r="G8591" s="175"/>
      <c r="H8591" s="175"/>
      <c r="I8591" s="34">
        <v>4</v>
      </c>
    </row>
    <row r="8592" spans="1:9">
      <c r="A8592" s="212">
        <v>3232</v>
      </c>
      <c r="B8592" s="216" t="s">
        <v>105</v>
      </c>
      <c r="C8592" s="29"/>
      <c r="D8592" s="175">
        <v>0</v>
      </c>
      <c r="F8592" s="175"/>
      <c r="G8592" s="175"/>
      <c r="H8592" s="175"/>
      <c r="I8592" s="34">
        <v>4</v>
      </c>
    </row>
    <row r="8593" spans="1:9">
      <c r="A8593" s="212">
        <v>3234</v>
      </c>
      <c r="B8593" s="216" t="s">
        <v>111</v>
      </c>
      <c r="C8593" s="29"/>
      <c r="D8593" s="175">
        <v>0</v>
      </c>
      <c r="F8593" s="175"/>
      <c r="G8593" s="175"/>
      <c r="H8593" s="175"/>
      <c r="I8593" s="34">
        <v>4</v>
      </c>
    </row>
    <row r="8594" spans="1:9">
      <c r="A8594" s="212">
        <v>3235</v>
      </c>
      <c r="B8594" s="216" t="s">
        <v>68</v>
      </c>
      <c r="C8594" s="465">
        <v>224</v>
      </c>
      <c r="D8594" s="175">
        <v>224</v>
      </c>
      <c r="F8594" s="551"/>
      <c r="G8594" s="551"/>
      <c r="H8594" s="551"/>
      <c r="I8594" s="34">
        <v>4</v>
      </c>
    </row>
    <row r="8595" spans="1:9">
      <c r="A8595" s="212">
        <v>3236</v>
      </c>
      <c r="B8595" s="216" t="s">
        <v>56</v>
      </c>
      <c r="C8595" s="29"/>
      <c r="D8595" s="175">
        <v>0</v>
      </c>
      <c r="F8595" s="175"/>
      <c r="G8595" s="175"/>
      <c r="H8595" s="175"/>
      <c r="I8595" s="34">
        <v>4</v>
      </c>
    </row>
    <row r="8596" spans="1:9">
      <c r="A8596" s="212">
        <v>3237</v>
      </c>
      <c r="B8596" s="216" t="s">
        <v>20</v>
      </c>
      <c r="C8596" s="29"/>
      <c r="D8596" s="175">
        <v>0</v>
      </c>
      <c r="F8596" s="175"/>
      <c r="G8596" s="175"/>
      <c r="H8596" s="175"/>
      <c r="I8596" s="34">
        <v>4</v>
      </c>
    </row>
    <row r="8597" spans="1:9">
      <c r="A8597" s="212">
        <v>3238</v>
      </c>
      <c r="B8597" s="216" t="s">
        <v>51</v>
      </c>
      <c r="C8597" s="29"/>
      <c r="D8597" s="175">
        <v>0</v>
      </c>
      <c r="F8597" s="175"/>
      <c r="G8597" s="175"/>
      <c r="H8597" s="175"/>
      <c r="I8597" s="34">
        <v>4</v>
      </c>
    </row>
    <row r="8598" spans="1:9">
      <c r="A8598" s="212">
        <v>3239</v>
      </c>
      <c r="B8598" s="216" t="s">
        <v>21</v>
      </c>
      <c r="C8598" s="29"/>
      <c r="D8598" s="175">
        <v>0</v>
      </c>
      <c r="F8598" s="175"/>
      <c r="G8598" s="175"/>
      <c r="H8598" s="175"/>
      <c r="I8598" s="34">
        <v>4</v>
      </c>
    </row>
    <row r="8599" spans="1:9" ht="28.5">
      <c r="A8599" s="210">
        <v>324</v>
      </c>
      <c r="B8599" s="211" t="s">
        <v>22</v>
      </c>
      <c r="C8599" s="30">
        <f t="shared" ref="C8599" si="7777">SUM(C8600)</f>
        <v>0</v>
      </c>
      <c r="D8599" s="30">
        <v>0</v>
      </c>
      <c r="F8599" s="30">
        <f t="shared" ref="F8599:H8599" si="7778">SUM(F8600)</f>
        <v>0</v>
      </c>
      <c r="G8599" s="30">
        <f t="shared" si="7778"/>
        <v>0</v>
      </c>
      <c r="H8599" s="30">
        <f t="shared" si="7778"/>
        <v>0</v>
      </c>
      <c r="I8599" s="34">
        <v>3</v>
      </c>
    </row>
    <row r="8600" spans="1:9" ht="28.5">
      <c r="A8600" s="212">
        <v>3241</v>
      </c>
      <c r="B8600" s="216" t="s">
        <v>22</v>
      </c>
      <c r="C8600" s="29"/>
      <c r="D8600" s="175">
        <v>0</v>
      </c>
      <c r="F8600" s="175"/>
      <c r="G8600" s="175"/>
      <c r="H8600" s="175"/>
      <c r="I8600" s="34">
        <v>4</v>
      </c>
    </row>
    <row r="8601" spans="1:9">
      <c r="A8601" s="210">
        <v>329</v>
      </c>
      <c r="B8601" s="211" t="s">
        <v>23</v>
      </c>
      <c r="C8601" s="30">
        <f t="shared" ref="C8601" si="7779">SUM(C8602:C8607)</f>
        <v>0</v>
      </c>
      <c r="D8601" s="30">
        <v>0</v>
      </c>
      <c r="F8601" s="30">
        <f t="shared" ref="F8601:G8601" si="7780">SUM(F8602:F8607)</f>
        <v>0</v>
      </c>
      <c r="G8601" s="30">
        <f t="shared" si="7780"/>
        <v>0</v>
      </c>
      <c r="H8601" s="30">
        <f t="shared" ref="H8601" si="7781">SUM(H8602:H8607)</f>
        <v>0</v>
      </c>
      <c r="I8601" s="34">
        <v>3</v>
      </c>
    </row>
    <row r="8602" spans="1:9">
      <c r="A8602" s="212">
        <v>3292</v>
      </c>
      <c r="B8602" s="216" t="s">
        <v>112</v>
      </c>
      <c r="C8602" s="29"/>
      <c r="D8602" s="175">
        <v>0</v>
      </c>
      <c r="F8602" s="175"/>
      <c r="G8602" s="175"/>
      <c r="H8602" s="175"/>
      <c r="I8602" s="34">
        <v>4</v>
      </c>
    </row>
    <row r="8603" spans="1:9">
      <c r="A8603" s="212">
        <v>3293</v>
      </c>
      <c r="B8603" s="216" t="s">
        <v>29</v>
      </c>
      <c r="C8603" s="29"/>
      <c r="D8603" s="175">
        <v>0</v>
      </c>
      <c r="F8603" s="175"/>
      <c r="G8603" s="175"/>
      <c r="H8603" s="175"/>
      <c r="I8603" s="34">
        <v>4</v>
      </c>
    </row>
    <row r="8604" spans="1:9">
      <c r="A8604" s="212">
        <v>3294</v>
      </c>
      <c r="B8604" s="216" t="s">
        <v>55</v>
      </c>
      <c r="C8604" s="29"/>
      <c r="D8604" s="175">
        <v>0</v>
      </c>
      <c r="F8604" s="175"/>
      <c r="G8604" s="175"/>
      <c r="H8604" s="175"/>
      <c r="I8604" s="34">
        <v>4</v>
      </c>
    </row>
    <row r="8605" spans="1:9">
      <c r="A8605" s="212">
        <v>3295</v>
      </c>
      <c r="B8605" s="216" t="s">
        <v>113</v>
      </c>
      <c r="C8605" s="29"/>
      <c r="D8605" s="175">
        <v>0</v>
      </c>
      <c r="F8605" s="175"/>
      <c r="G8605" s="175"/>
      <c r="H8605" s="175"/>
      <c r="I8605" s="34">
        <v>4</v>
      </c>
    </row>
    <row r="8606" spans="1:9">
      <c r="A8606" s="212">
        <v>3296</v>
      </c>
      <c r="B8606" s="216" t="s">
        <v>120</v>
      </c>
      <c r="C8606" s="29"/>
      <c r="D8606" s="175">
        <v>0</v>
      </c>
      <c r="F8606" s="175"/>
      <c r="G8606" s="175"/>
      <c r="H8606" s="175"/>
      <c r="I8606" s="34">
        <v>4</v>
      </c>
    </row>
    <row r="8607" spans="1:9">
      <c r="A8607" s="212">
        <v>3299</v>
      </c>
      <c r="B8607" s="216" t="s">
        <v>23</v>
      </c>
      <c r="C8607" s="29"/>
      <c r="D8607" s="175">
        <v>0</v>
      </c>
      <c r="F8607" s="175"/>
      <c r="G8607" s="175"/>
      <c r="H8607" s="175"/>
      <c r="I8607" s="34">
        <v>4</v>
      </c>
    </row>
    <row r="8608" spans="1:9">
      <c r="A8608" s="208">
        <v>34</v>
      </c>
      <c r="B8608" s="209" t="s">
        <v>114</v>
      </c>
      <c r="C8608" s="182">
        <f>SUM(C8609+C8611)</f>
        <v>1127</v>
      </c>
      <c r="D8608" s="32">
        <v>1127</v>
      </c>
      <c r="F8608" s="32">
        <f>SUM(F8609+F8611)</f>
        <v>0</v>
      </c>
      <c r="G8608" s="32">
        <f>SUM(G8609+G8611)</f>
        <v>0</v>
      </c>
      <c r="H8608" s="32">
        <f>SUM(H8609+H8611)</f>
        <v>0</v>
      </c>
      <c r="I8608" s="34">
        <v>2</v>
      </c>
    </row>
    <row r="8609" spans="1:9">
      <c r="A8609" s="530">
        <v>342</v>
      </c>
      <c r="B8609" s="531" t="s">
        <v>155</v>
      </c>
      <c r="C8609" s="532">
        <f>SUM(C8610:C8610)</f>
        <v>1027</v>
      </c>
      <c r="D8609" s="532">
        <v>1027</v>
      </c>
      <c r="F8609" s="532">
        <f>SUM(F8610:F8610)</f>
        <v>0</v>
      </c>
      <c r="G8609" s="532">
        <f>SUM(G8610:G8610)</f>
        <v>0</v>
      </c>
      <c r="H8609" s="532">
        <f>SUM(H8610:H8610)</f>
        <v>0</v>
      </c>
      <c r="I8609" s="34">
        <v>3</v>
      </c>
    </row>
    <row r="8610" spans="1:9" ht="42.75">
      <c r="A8610" s="248">
        <v>3423</v>
      </c>
      <c r="B8610" s="216" t="s">
        <v>157</v>
      </c>
      <c r="C8610" s="463">
        <v>1027</v>
      </c>
      <c r="D8610" s="175">
        <v>1027</v>
      </c>
      <c r="F8610" s="463"/>
      <c r="G8610" s="463"/>
      <c r="H8610" s="463"/>
      <c r="I8610" s="34">
        <v>4</v>
      </c>
    </row>
    <row r="8611" spans="1:9">
      <c r="A8611" s="210">
        <v>343</v>
      </c>
      <c r="B8611" s="211" t="s">
        <v>115</v>
      </c>
      <c r="C8611" s="30">
        <f t="shared" ref="C8611" si="7782">SUM(C8612:C8613)</f>
        <v>100</v>
      </c>
      <c r="D8611" s="30">
        <v>100</v>
      </c>
      <c r="F8611" s="30">
        <f t="shared" ref="F8611:G8611" si="7783">SUM(F8612:F8613)</f>
        <v>0</v>
      </c>
      <c r="G8611" s="30">
        <f t="shared" si="7783"/>
        <v>0</v>
      </c>
      <c r="H8611" s="30">
        <f t="shared" ref="H8611" si="7784">SUM(H8612:H8613)</f>
        <v>0</v>
      </c>
      <c r="I8611" s="34">
        <v>3</v>
      </c>
    </row>
    <row r="8612" spans="1:9">
      <c r="A8612" s="212">
        <v>3431</v>
      </c>
      <c r="B8612" s="216" t="s">
        <v>116</v>
      </c>
      <c r="C8612" s="465">
        <v>100</v>
      </c>
      <c r="D8612" s="175">
        <v>100</v>
      </c>
      <c r="F8612" s="551"/>
      <c r="G8612" s="551"/>
      <c r="H8612" s="551"/>
      <c r="I8612" s="34">
        <v>4</v>
      </c>
    </row>
    <row r="8613" spans="1:9">
      <c r="A8613" s="212">
        <v>3433</v>
      </c>
      <c r="B8613" s="216" t="s">
        <v>117</v>
      </c>
      <c r="C8613" s="29"/>
      <c r="D8613" s="175">
        <v>0</v>
      </c>
      <c r="F8613" s="175"/>
      <c r="G8613" s="175"/>
      <c r="H8613" s="175"/>
      <c r="I8613" s="34">
        <v>4</v>
      </c>
    </row>
    <row r="8614" spans="1:9">
      <c r="A8614" s="208">
        <v>38</v>
      </c>
      <c r="B8614" s="209" t="s">
        <v>11</v>
      </c>
      <c r="C8614" s="182">
        <f t="shared" ref="C8614" si="7785">SUM(C8617)</f>
        <v>0</v>
      </c>
      <c r="D8614" s="32">
        <v>500</v>
      </c>
      <c r="F8614" s="32">
        <f t="shared" ref="F8614:G8614" si="7786">SUM(F8617+F8615)</f>
        <v>0</v>
      </c>
      <c r="G8614" s="32">
        <f t="shared" si="7786"/>
        <v>0</v>
      </c>
      <c r="H8614" s="32">
        <f t="shared" ref="H8614" si="7787">SUM(H8617+H8615)</f>
        <v>0</v>
      </c>
      <c r="I8614" s="34">
        <v>2</v>
      </c>
    </row>
    <row r="8615" spans="1:9">
      <c r="A8615" s="210">
        <v>381</v>
      </c>
      <c r="B8615" s="844" t="s">
        <v>12</v>
      </c>
      <c r="C8615" s="465">
        <v>100</v>
      </c>
      <c r="D8615" s="532">
        <v>500</v>
      </c>
      <c r="F8615" s="532">
        <f t="shared" ref="F8615:H8615" si="7788">F8616</f>
        <v>0</v>
      </c>
      <c r="G8615" s="532">
        <f t="shared" si="7788"/>
        <v>0</v>
      </c>
      <c r="H8615" s="532">
        <f t="shared" si="7788"/>
        <v>0</v>
      </c>
      <c r="I8615" s="73">
        <v>3</v>
      </c>
    </row>
    <row r="8616" spans="1:9">
      <c r="A8616" s="212">
        <v>3811</v>
      </c>
      <c r="B8616" s="216" t="s">
        <v>13</v>
      </c>
      <c r="C8616" s="29"/>
      <c r="D8616" s="175">
        <v>500</v>
      </c>
      <c r="F8616" s="175"/>
      <c r="G8616" s="175"/>
      <c r="H8616" s="175"/>
      <c r="I8616" s="73">
        <v>4</v>
      </c>
    </row>
    <row r="8617" spans="1:9">
      <c r="A8617" s="210">
        <v>383</v>
      </c>
      <c r="B8617" s="211" t="s">
        <v>121</v>
      </c>
      <c r="C8617" s="30">
        <f>SUM(C8618)</f>
        <v>0</v>
      </c>
      <c r="D8617" s="30">
        <v>0</v>
      </c>
      <c r="F8617" s="30">
        <f t="shared" ref="F8617:H8617" si="7789">SUM(F8618)</f>
        <v>0</v>
      </c>
      <c r="G8617" s="30">
        <f t="shared" si="7789"/>
        <v>0</v>
      </c>
      <c r="H8617" s="30">
        <f t="shared" si="7789"/>
        <v>0</v>
      </c>
      <c r="I8617" s="34">
        <v>3</v>
      </c>
    </row>
    <row r="8618" spans="1:9">
      <c r="A8618" s="212">
        <v>3834</v>
      </c>
      <c r="B8618" s="216" t="s">
        <v>123</v>
      </c>
      <c r="C8618" s="29"/>
      <c r="D8618" s="175">
        <v>0</v>
      </c>
      <c r="F8618" s="175"/>
      <c r="G8618" s="175"/>
      <c r="H8618" s="175"/>
      <c r="I8618" s="34">
        <v>4</v>
      </c>
    </row>
    <row r="8619" spans="1:9" ht="28.5">
      <c r="A8619" s="208">
        <v>42</v>
      </c>
      <c r="B8619" s="209" t="s">
        <v>30</v>
      </c>
      <c r="C8619" s="182">
        <f t="shared" ref="C8619" si="7790">SUM(C8620+C8622+C8629+C8631)</f>
        <v>441139</v>
      </c>
      <c r="D8619" s="32">
        <v>727100</v>
      </c>
      <c r="F8619" s="32">
        <f t="shared" ref="F8619:G8619" si="7791">SUM(F8620+F8622+F8629+F8631)</f>
        <v>0</v>
      </c>
      <c r="G8619" s="32">
        <f t="shared" si="7791"/>
        <v>0</v>
      </c>
      <c r="H8619" s="32">
        <f t="shared" ref="H8619" si="7792">SUM(H8620+H8622+H8629+H8631)</f>
        <v>0</v>
      </c>
      <c r="I8619" s="34">
        <v>2</v>
      </c>
    </row>
    <row r="8620" spans="1:9">
      <c r="A8620" s="210">
        <v>421</v>
      </c>
      <c r="B8620" s="211" t="s">
        <v>96</v>
      </c>
      <c r="C8620" s="30">
        <f t="shared" ref="C8620" si="7793">SUM(C8621)</f>
        <v>0</v>
      </c>
      <c r="D8620" s="30">
        <v>0</v>
      </c>
      <c r="F8620" s="30">
        <f t="shared" ref="F8620:H8620" si="7794">SUM(F8621)</f>
        <v>0</v>
      </c>
      <c r="G8620" s="30">
        <f t="shared" si="7794"/>
        <v>0</v>
      </c>
      <c r="H8620" s="30">
        <f t="shared" si="7794"/>
        <v>0</v>
      </c>
      <c r="I8620" s="34">
        <v>3</v>
      </c>
    </row>
    <row r="8621" spans="1:9">
      <c r="A8621" s="212">
        <v>4212</v>
      </c>
      <c r="B8621" s="216" t="s">
        <v>97</v>
      </c>
      <c r="C8621" s="29"/>
      <c r="D8621" s="175">
        <v>0</v>
      </c>
      <c r="F8621" s="175"/>
      <c r="G8621" s="175"/>
      <c r="H8621" s="175"/>
      <c r="I8621" s="34">
        <v>4</v>
      </c>
    </row>
    <row r="8622" spans="1:9">
      <c r="A8622" s="210">
        <v>422</v>
      </c>
      <c r="B8622" s="211" t="s">
        <v>57</v>
      </c>
      <c r="C8622" s="30">
        <f t="shared" ref="C8622" si="7795">SUM(C8623:C8628)</f>
        <v>441139</v>
      </c>
      <c r="D8622" s="30">
        <v>727000</v>
      </c>
      <c r="F8622" s="30">
        <f t="shared" ref="F8622:G8622" si="7796">SUM(F8623:F8628)</f>
        <v>0</v>
      </c>
      <c r="G8622" s="30">
        <f t="shared" si="7796"/>
        <v>0</v>
      </c>
      <c r="H8622" s="30">
        <f t="shared" ref="H8622" si="7797">SUM(H8623:H8628)</f>
        <v>0</v>
      </c>
      <c r="I8622" s="34">
        <v>3</v>
      </c>
    </row>
    <row r="8623" spans="1:9">
      <c r="A8623" s="212">
        <v>4221</v>
      </c>
      <c r="B8623" s="216" t="s">
        <v>65</v>
      </c>
      <c r="C8623" s="465">
        <v>110000</v>
      </c>
      <c r="D8623" s="175">
        <v>190000</v>
      </c>
      <c r="F8623" s="551"/>
      <c r="G8623" s="551"/>
      <c r="H8623" s="551"/>
      <c r="I8623" s="34">
        <v>4</v>
      </c>
    </row>
    <row r="8624" spans="1:9">
      <c r="A8624" s="212">
        <v>4222</v>
      </c>
      <c r="B8624" s="216" t="s">
        <v>73</v>
      </c>
      <c r="C8624" s="29"/>
      <c r="D8624" s="175">
        <v>1000</v>
      </c>
      <c r="F8624" s="175"/>
      <c r="G8624" s="175"/>
      <c r="H8624" s="175"/>
      <c r="I8624" s="34">
        <v>4</v>
      </c>
    </row>
    <row r="8625" spans="1:9">
      <c r="A8625" s="212">
        <v>4223</v>
      </c>
      <c r="B8625" s="216" t="s">
        <v>86</v>
      </c>
      <c r="C8625" s="465">
        <v>21436</v>
      </c>
      <c r="D8625" s="175">
        <v>170000</v>
      </c>
      <c r="F8625" s="551"/>
      <c r="G8625" s="551"/>
      <c r="H8625" s="551"/>
      <c r="I8625" s="34">
        <v>4</v>
      </c>
    </row>
    <row r="8626" spans="1:9">
      <c r="A8626" s="212">
        <v>4224</v>
      </c>
      <c r="B8626" s="216" t="s">
        <v>58</v>
      </c>
      <c r="C8626" s="465">
        <v>268565</v>
      </c>
      <c r="D8626" s="175">
        <v>300000</v>
      </c>
      <c r="F8626" s="551"/>
      <c r="G8626" s="551"/>
      <c r="H8626" s="551"/>
      <c r="I8626" s="34">
        <v>4</v>
      </c>
    </row>
    <row r="8627" spans="1:9">
      <c r="A8627" s="212">
        <v>4225</v>
      </c>
      <c r="B8627" s="216" t="s">
        <v>87</v>
      </c>
      <c r="C8627" s="465">
        <v>41138</v>
      </c>
      <c r="D8627" s="175">
        <v>6000</v>
      </c>
      <c r="F8627" s="551"/>
      <c r="G8627" s="551"/>
      <c r="H8627" s="551"/>
      <c r="I8627" s="34">
        <v>4</v>
      </c>
    </row>
    <row r="8628" spans="1:9">
      <c r="A8628" s="212">
        <v>4227</v>
      </c>
      <c r="B8628" s="216" t="s">
        <v>88</v>
      </c>
      <c r="C8628" s="29"/>
      <c r="D8628" s="175">
        <v>60000</v>
      </c>
      <c r="F8628" s="175"/>
      <c r="G8628" s="175"/>
      <c r="H8628" s="175"/>
      <c r="I8628" s="34">
        <v>4</v>
      </c>
    </row>
    <row r="8629" spans="1:9" ht="28.5">
      <c r="A8629" s="210">
        <v>424</v>
      </c>
      <c r="B8629" s="211" t="s">
        <v>138</v>
      </c>
      <c r="C8629" s="30">
        <f t="shared" ref="C8629" si="7798">SUM(C8630)</f>
        <v>0</v>
      </c>
      <c r="D8629" s="30">
        <v>100</v>
      </c>
      <c r="F8629" s="30">
        <f t="shared" ref="F8629:H8629" si="7799">SUM(F8630)</f>
        <v>0</v>
      </c>
      <c r="G8629" s="30">
        <f t="shared" si="7799"/>
        <v>0</v>
      </c>
      <c r="H8629" s="30">
        <f t="shared" si="7799"/>
        <v>0</v>
      </c>
      <c r="I8629" s="34">
        <v>3</v>
      </c>
    </row>
    <row r="8630" spans="1:9">
      <c r="A8630" s="212">
        <v>4241</v>
      </c>
      <c r="B8630" s="216" t="s">
        <v>139</v>
      </c>
      <c r="C8630" s="29"/>
      <c r="D8630" s="175">
        <v>100</v>
      </c>
      <c r="F8630" s="175"/>
      <c r="G8630" s="175"/>
      <c r="H8630" s="175"/>
      <c r="I8630" s="34">
        <v>4</v>
      </c>
    </row>
    <row r="8631" spans="1:9">
      <c r="A8631" s="210">
        <v>426</v>
      </c>
      <c r="B8631" s="211" t="s">
        <v>31</v>
      </c>
      <c r="C8631" s="30">
        <f t="shared" ref="C8631" si="7800">SUM(C8632)</f>
        <v>0</v>
      </c>
      <c r="D8631" s="30">
        <v>0</v>
      </c>
      <c r="F8631" s="30">
        <f t="shared" ref="F8631:H8631" si="7801">SUM(F8632)</f>
        <v>0</v>
      </c>
      <c r="G8631" s="30">
        <f t="shared" si="7801"/>
        <v>0</v>
      </c>
      <c r="H8631" s="30">
        <f t="shared" si="7801"/>
        <v>0</v>
      </c>
      <c r="I8631" s="34">
        <v>3</v>
      </c>
    </row>
    <row r="8632" spans="1:9">
      <c r="A8632" s="212">
        <v>4262</v>
      </c>
      <c r="B8632" s="216" t="s">
        <v>32</v>
      </c>
      <c r="C8632" s="29"/>
      <c r="D8632" s="175">
        <v>0</v>
      </c>
      <c r="F8632" s="175"/>
      <c r="G8632" s="175"/>
      <c r="H8632" s="175"/>
      <c r="I8632" s="34">
        <v>4</v>
      </c>
    </row>
    <row r="8633" spans="1:9">
      <c r="A8633" s="845">
        <v>45</v>
      </c>
      <c r="B8633" s="846" t="s">
        <v>74</v>
      </c>
      <c r="C8633" s="847"/>
      <c r="D8633" s="848">
        <v>250000</v>
      </c>
      <c r="F8633" s="848">
        <f>F8634</f>
        <v>0</v>
      </c>
      <c r="G8633" s="848">
        <f>G8634</f>
        <v>0</v>
      </c>
      <c r="H8633" s="848">
        <f>H8634</f>
        <v>0</v>
      </c>
      <c r="I8633" s="73">
        <v>2</v>
      </c>
    </row>
    <row r="8634" spans="1:9">
      <c r="A8634" s="849">
        <v>451</v>
      </c>
      <c r="B8634" s="850" t="s">
        <v>75</v>
      </c>
      <c r="C8634" s="847"/>
      <c r="D8634" s="851">
        <v>250000</v>
      </c>
      <c r="F8634" s="851">
        <f>SUM(F8635)</f>
        <v>0</v>
      </c>
      <c r="G8634" s="851">
        <f>SUM(G8635)</f>
        <v>0</v>
      </c>
      <c r="H8634" s="851">
        <f>SUM(H8635)</f>
        <v>0</v>
      </c>
      <c r="I8634" s="73">
        <v>3</v>
      </c>
    </row>
    <row r="8635" spans="1:9">
      <c r="A8635" s="852">
        <v>4511</v>
      </c>
      <c r="B8635" s="853" t="s">
        <v>75</v>
      </c>
      <c r="C8635" s="847"/>
      <c r="D8635" s="847">
        <v>250000</v>
      </c>
      <c r="F8635" s="854"/>
      <c r="G8635" s="854"/>
      <c r="H8635" s="854"/>
      <c r="I8635" s="73">
        <v>4</v>
      </c>
    </row>
    <row r="8636" spans="1:9">
      <c r="A8636" s="533">
        <v>54</v>
      </c>
      <c r="B8636" s="534"/>
      <c r="C8636" s="187">
        <f t="shared" ref="C8636:C8637" si="7802">C8637</f>
        <v>61053</v>
      </c>
      <c r="D8636" s="689">
        <v>61053</v>
      </c>
      <c r="F8636" s="689">
        <f t="shared" ref="F8636:H8637" si="7803">F8637</f>
        <v>0</v>
      </c>
      <c r="G8636" s="689">
        <f t="shared" si="7803"/>
        <v>0</v>
      </c>
      <c r="H8636" s="689">
        <f t="shared" si="7803"/>
        <v>0</v>
      </c>
      <c r="I8636" s="34">
        <v>2</v>
      </c>
    </row>
    <row r="8637" spans="1:9">
      <c r="A8637" s="530">
        <v>544</v>
      </c>
      <c r="B8637" s="531"/>
      <c r="C8637" s="171">
        <f t="shared" si="7802"/>
        <v>61053</v>
      </c>
      <c r="D8637" s="171">
        <v>61053</v>
      </c>
      <c r="F8637" s="171">
        <f t="shared" si="7803"/>
        <v>0</v>
      </c>
      <c r="G8637" s="171">
        <f t="shared" si="7803"/>
        <v>0</v>
      </c>
      <c r="H8637" s="171">
        <f t="shared" si="7803"/>
        <v>0</v>
      </c>
      <c r="I8637" s="34">
        <v>3</v>
      </c>
    </row>
    <row r="8638" spans="1:9" ht="42.75">
      <c r="A8638" s="529">
        <v>5443</v>
      </c>
      <c r="B8638" s="216" t="s">
        <v>281</v>
      </c>
      <c r="C8638" s="465">
        <v>61053</v>
      </c>
      <c r="D8638" s="175">
        <v>61053</v>
      </c>
      <c r="F8638" s="551"/>
      <c r="G8638" s="551"/>
      <c r="H8638" s="551"/>
      <c r="I8638" s="34">
        <v>4</v>
      </c>
    </row>
    <row r="8639" spans="1:9">
      <c r="A8639" s="206">
        <v>43</v>
      </c>
      <c r="B8639" s="207" t="s">
        <v>40</v>
      </c>
      <c r="C8639" s="31">
        <f>SUM(C8640+C8651+C8684+C8689+C8692)</f>
        <v>30656947</v>
      </c>
      <c r="D8639" s="31">
        <v>35154715</v>
      </c>
      <c r="F8639" s="31">
        <f>SUM(F8640+F8651+F8684+F8689+F8692)</f>
        <v>0</v>
      </c>
      <c r="G8639" s="31">
        <f>SUM(G8640+G8651+G8684+G8689+G8692)</f>
        <v>0</v>
      </c>
      <c r="H8639" s="31">
        <f>SUM(H8640+H8651+H8684+H8689+H8692)</f>
        <v>0</v>
      </c>
      <c r="I8639" s="34" t="s">
        <v>41</v>
      </c>
    </row>
    <row r="8640" spans="1:9">
      <c r="A8640" s="208">
        <v>31</v>
      </c>
      <c r="B8640" s="209" t="s">
        <v>44</v>
      </c>
      <c r="C8640" s="182">
        <f t="shared" ref="C8640" si="7804">SUM(C8641+C8645+C8647)</f>
        <v>20575063</v>
      </c>
      <c r="D8640" s="32">
        <v>23761965</v>
      </c>
      <c r="F8640" s="32">
        <f t="shared" ref="F8640:G8640" si="7805">SUM(F8641+F8645+F8647)</f>
        <v>0</v>
      </c>
      <c r="G8640" s="32">
        <f t="shared" si="7805"/>
        <v>0</v>
      </c>
      <c r="H8640" s="32">
        <f t="shared" ref="H8640" si="7806">SUM(H8641+H8645+H8647)</f>
        <v>0</v>
      </c>
      <c r="I8640" s="34">
        <v>2</v>
      </c>
    </row>
    <row r="8641" spans="1:9">
      <c r="A8641" s="210">
        <v>311</v>
      </c>
      <c r="B8641" s="211" t="s">
        <v>45</v>
      </c>
      <c r="C8641" s="30">
        <f t="shared" ref="C8641" si="7807">SUM(C8642:C8644)</f>
        <v>17652621</v>
      </c>
      <c r="D8641" s="30">
        <v>20200000</v>
      </c>
      <c r="F8641" s="30">
        <f t="shared" ref="F8641:G8641" si="7808">SUM(F8642:F8644)</f>
        <v>0</v>
      </c>
      <c r="G8641" s="30">
        <f t="shared" si="7808"/>
        <v>0</v>
      </c>
      <c r="H8641" s="30">
        <f t="shared" ref="H8641" si="7809">SUM(H8642:H8644)</f>
        <v>0</v>
      </c>
      <c r="I8641" s="34">
        <v>3</v>
      </c>
    </row>
    <row r="8642" spans="1:9">
      <c r="A8642" s="212">
        <v>3111</v>
      </c>
      <c r="B8642" s="216" t="s">
        <v>46</v>
      </c>
      <c r="C8642" s="465">
        <v>16607421</v>
      </c>
      <c r="D8642" s="175">
        <v>18700000</v>
      </c>
      <c r="F8642" s="551"/>
      <c r="G8642" s="551"/>
      <c r="H8642" s="551"/>
      <c r="I8642" s="34">
        <v>4</v>
      </c>
    </row>
    <row r="8643" spans="1:9">
      <c r="A8643" s="212">
        <v>3113</v>
      </c>
      <c r="B8643" s="216" t="s">
        <v>66</v>
      </c>
      <c r="C8643" s="465">
        <v>1045200</v>
      </c>
      <c r="D8643" s="175">
        <v>1500000</v>
      </c>
      <c r="F8643" s="551"/>
      <c r="G8643" s="551"/>
      <c r="H8643" s="551"/>
      <c r="I8643" s="34">
        <v>4</v>
      </c>
    </row>
    <row r="8644" spans="1:9">
      <c r="A8644" s="212">
        <v>3114</v>
      </c>
      <c r="B8644" s="216" t="s">
        <v>47</v>
      </c>
      <c r="C8644" s="29"/>
      <c r="D8644" s="175">
        <v>0</v>
      </c>
      <c r="F8644" s="175"/>
      <c r="G8644" s="175"/>
      <c r="H8644" s="175"/>
      <c r="I8644" s="34">
        <v>4</v>
      </c>
    </row>
    <row r="8645" spans="1:9">
      <c r="A8645" s="210">
        <v>312</v>
      </c>
      <c r="B8645" s="211" t="s">
        <v>67</v>
      </c>
      <c r="C8645" s="30">
        <f t="shared" ref="C8645" si="7810">SUM(C8646)</f>
        <v>567189</v>
      </c>
      <c r="D8645" s="30">
        <v>636000</v>
      </c>
      <c r="F8645" s="30">
        <f t="shared" ref="F8645:H8645" si="7811">SUM(F8646)</f>
        <v>0</v>
      </c>
      <c r="G8645" s="30">
        <f t="shared" si="7811"/>
        <v>0</v>
      </c>
      <c r="H8645" s="30">
        <f t="shared" si="7811"/>
        <v>0</v>
      </c>
      <c r="I8645" s="34">
        <v>3</v>
      </c>
    </row>
    <row r="8646" spans="1:9">
      <c r="A8646" s="212">
        <v>3121</v>
      </c>
      <c r="B8646" s="216" t="s">
        <v>67</v>
      </c>
      <c r="C8646" s="465">
        <v>567189</v>
      </c>
      <c r="D8646" s="175">
        <v>636000</v>
      </c>
      <c r="F8646" s="551"/>
      <c r="G8646" s="551"/>
      <c r="H8646" s="551"/>
      <c r="I8646" s="34">
        <v>4</v>
      </c>
    </row>
    <row r="8647" spans="1:9">
      <c r="A8647" s="210">
        <v>313</v>
      </c>
      <c r="B8647" s="211" t="s">
        <v>48</v>
      </c>
      <c r="C8647" s="30">
        <f t="shared" ref="C8647" si="7812">SUM(C8649:C8650)</f>
        <v>2355253</v>
      </c>
      <c r="D8647" s="30">
        <v>2925965</v>
      </c>
      <c r="F8647" s="30">
        <f t="shared" ref="F8647:G8647" si="7813">SUM(F8649:F8650)</f>
        <v>0</v>
      </c>
      <c r="G8647" s="30">
        <f t="shared" si="7813"/>
        <v>0</v>
      </c>
      <c r="H8647" s="30">
        <f t="shared" ref="H8647" si="7814">SUM(H8649:H8650)</f>
        <v>0</v>
      </c>
      <c r="I8647" s="34">
        <v>3</v>
      </c>
    </row>
    <row r="8648" spans="1:9">
      <c r="A8648" s="212">
        <v>3131</v>
      </c>
      <c r="B8648" s="216" t="s">
        <v>180</v>
      </c>
      <c r="C8648" s="465"/>
      <c r="D8648" s="175">
        <v>339</v>
      </c>
      <c r="F8648" s="551"/>
      <c r="G8648" s="551"/>
      <c r="H8648" s="551"/>
      <c r="I8648" s="73">
        <v>4</v>
      </c>
    </row>
    <row r="8649" spans="1:9">
      <c r="A8649" s="212">
        <v>3132</v>
      </c>
      <c r="B8649" s="216" t="s">
        <v>49</v>
      </c>
      <c r="C8649" s="465">
        <v>2355253</v>
      </c>
      <c r="D8649" s="175">
        <v>2925000</v>
      </c>
      <c r="F8649" s="551"/>
      <c r="G8649" s="551"/>
      <c r="H8649" s="551"/>
      <c r="I8649" s="34">
        <v>4</v>
      </c>
    </row>
    <row r="8650" spans="1:9" ht="28.5">
      <c r="A8650" s="212">
        <v>3133</v>
      </c>
      <c r="B8650" s="216" t="s">
        <v>119</v>
      </c>
      <c r="C8650" s="29"/>
      <c r="D8650" s="175">
        <v>626</v>
      </c>
      <c r="F8650" s="175"/>
      <c r="G8650" s="175"/>
      <c r="H8650" s="175"/>
      <c r="I8650" s="34">
        <v>4</v>
      </c>
    </row>
    <row r="8651" spans="1:9">
      <c r="A8651" s="208">
        <v>32</v>
      </c>
      <c r="B8651" s="209" t="s">
        <v>16</v>
      </c>
      <c r="C8651" s="182">
        <f t="shared" ref="C8651" si="7815">SUM(C8652+C8657+C8664+C8674+C8676)</f>
        <v>10036726</v>
      </c>
      <c r="D8651" s="32">
        <v>11345109</v>
      </c>
      <c r="F8651" s="32">
        <f t="shared" ref="F8651:G8651" si="7816">SUM(F8652+F8657+F8664+F8674+F8676)</f>
        <v>0</v>
      </c>
      <c r="G8651" s="32">
        <f t="shared" si="7816"/>
        <v>0</v>
      </c>
      <c r="H8651" s="32">
        <f t="shared" ref="H8651" si="7817">SUM(H8652+H8657+H8664+H8674+H8676)</f>
        <v>0</v>
      </c>
      <c r="I8651" s="34">
        <v>2</v>
      </c>
    </row>
    <row r="8652" spans="1:9">
      <c r="A8652" s="210">
        <v>321</v>
      </c>
      <c r="B8652" s="211" t="s">
        <v>27</v>
      </c>
      <c r="C8652" s="30">
        <f t="shared" ref="C8652" si="7818">SUM(C8653:C8656)</f>
        <v>582369</v>
      </c>
      <c r="D8652" s="30">
        <v>582369</v>
      </c>
      <c r="F8652" s="30">
        <f t="shared" ref="F8652:G8652" si="7819">SUM(F8653:F8656)</f>
        <v>0</v>
      </c>
      <c r="G8652" s="30">
        <f t="shared" si="7819"/>
        <v>0</v>
      </c>
      <c r="H8652" s="30">
        <f t="shared" ref="H8652" si="7820">SUM(H8653:H8656)</f>
        <v>0</v>
      </c>
      <c r="I8652" s="34">
        <v>3</v>
      </c>
    </row>
    <row r="8653" spans="1:9">
      <c r="A8653" s="212">
        <v>3211</v>
      </c>
      <c r="B8653" s="216" t="s">
        <v>28</v>
      </c>
      <c r="C8653" s="465">
        <v>19533</v>
      </c>
      <c r="D8653" s="175">
        <v>19533</v>
      </c>
      <c r="F8653" s="551"/>
      <c r="G8653" s="551"/>
      <c r="H8653" s="551"/>
      <c r="I8653" s="34">
        <v>4</v>
      </c>
    </row>
    <row r="8654" spans="1:9" ht="28.5">
      <c r="A8654" s="212">
        <v>3212</v>
      </c>
      <c r="B8654" s="216" t="s">
        <v>50</v>
      </c>
      <c r="C8654" s="465">
        <v>528500</v>
      </c>
      <c r="D8654" s="175">
        <v>528500</v>
      </c>
      <c r="F8654" s="551"/>
      <c r="G8654" s="551"/>
      <c r="H8654" s="551"/>
      <c r="I8654" s="34">
        <v>4</v>
      </c>
    </row>
    <row r="8655" spans="1:9">
      <c r="A8655" s="212">
        <v>3213</v>
      </c>
      <c r="B8655" s="216" t="s">
        <v>54</v>
      </c>
      <c r="C8655" s="465">
        <v>34336</v>
      </c>
      <c r="D8655" s="175">
        <v>34336</v>
      </c>
      <c r="F8655" s="551"/>
      <c r="G8655" s="551"/>
      <c r="H8655" s="551"/>
      <c r="I8655" s="34">
        <v>4</v>
      </c>
    </row>
    <row r="8656" spans="1:9">
      <c r="A8656" s="212">
        <v>3214</v>
      </c>
      <c r="B8656" s="216" t="s">
        <v>108</v>
      </c>
      <c r="C8656" s="29"/>
      <c r="D8656" s="175">
        <v>0</v>
      </c>
      <c r="F8656" s="175"/>
      <c r="G8656" s="175"/>
      <c r="H8656" s="175"/>
      <c r="I8656" s="34">
        <v>4</v>
      </c>
    </row>
    <row r="8657" spans="1:9">
      <c r="A8657" s="210">
        <v>322</v>
      </c>
      <c r="B8657" s="211" t="s">
        <v>42</v>
      </c>
      <c r="C8657" s="30">
        <f>SUM(C8658:C8663)</f>
        <v>7237664</v>
      </c>
      <c r="D8657" s="30">
        <v>8052369</v>
      </c>
      <c r="F8657" s="30">
        <f>SUM(F8658:F8663)</f>
        <v>0</v>
      </c>
      <c r="G8657" s="30">
        <f>SUM(G8658:G8663)</f>
        <v>0</v>
      </c>
      <c r="H8657" s="30">
        <f>SUM(H8658:H8663)</f>
        <v>0</v>
      </c>
      <c r="I8657" s="34">
        <v>3</v>
      </c>
    </row>
    <row r="8658" spans="1:9">
      <c r="A8658" s="529">
        <v>3221</v>
      </c>
      <c r="B8658" s="216" t="s">
        <v>43</v>
      </c>
      <c r="C8658" s="465">
        <v>203030</v>
      </c>
      <c r="D8658" s="175">
        <v>203030</v>
      </c>
      <c r="F8658" s="551"/>
      <c r="G8658" s="551"/>
      <c r="H8658" s="551"/>
      <c r="I8658" s="34">
        <v>4</v>
      </c>
    </row>
    <row r="8659" spans="1:9">
      <c r="A8659" s="529">
        <v>3222</v>
      </c>
      <c r="B8659" s="216" t="s">
        <v>91</v>
      </c>
      <c r="C8659" s="465">
        <v>6435619</v>
      </c>
      <c r="D8659" s="175">
        <v>7185619</v>
      </c>
      <c r="F8659" s="551"/>
      <c r="G8659" s="551"/>
      <c r="H8659" s="551"/>
      <c r="I8659" s="34">
        <v>4</v>
      </c>
    </row>
    <row r="8660" spans="1:9">
      <c r="A8660" s="529">
        <v>3223</v>
      </c>
      <c r="B8660" s="216" t="s">
        <v>109</v>
      </c>
      <c r="C8660" s="465">
        <v>491384</v>
      </c>
      <c r="D8660" s="175">
        <v>491384</v>
      </c>
      <c r="F8660" s="551"/>
      <c r="G8660" s="551"/>
      <c r="H8660" s="551"/>
      <c r="I8660" s="34">
        <v>4</v>
      </c>
    </row>
    <row r="8661" spans="1:9" ht="28.5">
      <c r="A8661" s="529">
        <v>3224</v>
      </c>
      <c r="B8661" s="216" t="s">
        <v>110</v>
      </c>
      <c r="C8661" s="465">
        <v>57876</v>
      </c>
      <c r="D8661" s="175">
        <v>90000</v>
      </c>
      <c r="F8661" s="551"/>
      <c r="G8661" s="551"/>
      <c r="H8661" s="551"/>
      <c r="I8661" s="34">
        <v>4</v>
      </c>
    </row>
    <row r="8662" spans="1:9">
      <c r="A8662" s="529">
        <v>3225</v>
      </c>
      <c r="B8662" s="216" t="s">
        <v>92</v>
      </c>
      <c r="C8662" s="465">
        <v>37419</v>
      </c>
      <c r="D8662" s="175">
        <v>70000</v>
      </c>
      <c r="F8662" s="551"/>
      <c r="G8662" s="551"/>
      <c r="H8662" s="551"/>
      <c r="I8662" s="34">
        <v>4</v>
      </c>
    </row>
    <row r="8663" spans="1:9">
      <c r="A8663" s="529">
        <v>3227</v>
      </c>
      <c r="B8663" s="216" t="s">
        <v>93</v>
      </c>
      <c r="C8663" s="465">
        <v>12336</v>
      </c>
      <c r="D8663" s="175">
        <v>12336</v>
      </c>
      <c r="F8663" s="551"/>
      <c r="G8663" s="551"/>
      <c r="H8663" s="551"/>
      <c r="I8663" s="34">
        <v>4</v>
      </c>
    </row>
    <row r="8664" spans="1:9">
      <c r="A8664" s="210">
        <v>323</v>
      </c>
      <c r="B8664" s="211" t="s">
        <v>17</v>
      </c>
      <c r="C8664" s="30">
        <f t="shared" ref="C8664" si="7821">SUM(C8665:C8673)</f>
        <v>1581702</v>
      </c>
      <c r="D8664" s="30">
        <v>1951176</v>
      </c>
      <c r="F8664" s="30">
        <f t="shared" ref="F8664:G8664" si="7822">SUM(F8665:F8673)</f>
        <v>0</v>
      </c>
      <c r="G8664" s="30">
        <f t="shared" si="7822"/>
        <v>0</v>
      </c>
      <c r="H8664" s="30">
        <f t="shared" ref="H8664" si="7823">SUM(H8665:H8673)</f>
        <v>0</v>
      </c>
      <c r="I8664" s="34">
        <v>3</v>
      </c>
    </row>
    <row r="8665" spans="1:9">
      <c r="A8665" s="212">
        <v>3231</v>
      </c>
      <c r="B8665" s="216" t="s">
        <v>18</v>
      </c>
      <c r="C8665" s="465">
        <v>32074</v>
      </c>
      <c r="D8665" s="175">
        <v>32074</v>
      </c>
      <c r="F8665" s="551"/>
      <c r="G8665" s="551"/>
      <c r="H8665" s="551"/>
      <c r="I8665" s="34">
        <v>4</v>
      </c>
    </row>
    <row r="8666" spans="1:9">
      <c r="A8666" s="212">
        <v>3232</v>
      </c>
      <c r="B8666" s="216" t="s">
        <v>105</v>
      </c>
      <c r="C8666" s="465">
        <v>407602</v>
      </c>
      <c r="D8666" s="175">
        <v>450000</v>
      </c>
      <c r="F8666" s="551"/>
      <c r="G8666" s="551"/>
      <c r="H8666" s="551"/>
      <c r="I8666" s="34">
        <v>4</v>
      </c>
    </row>
    <row r="8667" spans="1:9">
      <c r="A8667" s="529">
        <v>3233</v>
      </c>
      <c r="B8667" s="216" t="s">
        <v>19</v>
      </c>
      <c r="C8667" s="465">
        <v>24672</v>
      </c>
      <c r="D8667" s="175">
        <v>12000</v>
      </c>
      <c r="F8667" s="551"/>
      <c r="G8667" s="551"/>
      <c r="H8667" s="551"/>
      <c r="I8667" s="34">
        <v>4</v>
      </c>
    </row>
    <row r="8668" spans="1:9">
      <c r="A8668" s="212">
        <v>3234</v>
      </c>
      <c r="B8668" s="216" t="s">
        <v>111</v>
      </c>
      <c r="C8668" s="465">
        <v>267075</v>
      </c>
      <c r="D8668" s="175">
        <v>265000</v>
      </c>
      <c r="F8668" s="551"/>
      <c r="G8668" s="551"/>
      <c r="H8668" s="551"/>
      <c r="I8668" s="34">
        <v>4</v>
      </c>
    </row>
    <row r="8669" spans="1:9">
      <c r="A8669" s="212">
        <v>3235</v>
      </c>
      <c r="B8669" s="216" t="s">
        <v>68</v>
      </c>
      <c r="C8669" s="465">
        <v>22102</v>
      </c>
      <c r="D8669" s="175">
        <v>22102</v>
      </c>
      <c r="F8669" s="551"/>
      <c r="G8669" s="551"/>
      <c r="H8669" s="551"/>
      <c r="I8669" s="34">
        <v>4</v>
      </c>
    </row>
    <row r="8670" spans="1:9">
      <c r="A8670" s="212">
        <v>3236</v>
      </c>
      <c r="B8670" s="216" t="s">
        <v>56</v>
      </c>
      <c r="C8670" s="465">
        <v>53456</v>
      </c>
      <c r="D8670" s="175">
        <v>88000</v>
      </c>
      <c r="F8670" s="551"/>
      <c r="G8670" s="551"/>
      <c r="H8670" s="551"/>
      <c r="I8670" s="34">
        <v>4</v>
      </c>
    </row>
    <row r="8671" spans="1:9">
      <c r="A8671" s="212">
        <v>3237</v>
      </c>
      <c r="B8671" s="216" t="s">
        <v>20</v>
      </c>
      <c r="C8671" s="465">
        <v>555000</v>
      </c>
      <c r="D8671" s="175">
        <v>786000</v>
      </c>
      <c r="F8671" s="551"/>
      <c r="G8671" s="551"/>
      <c r="H8671" s="551"/>
      <c r="I8671" s="34">
        <v>4</v>
      </c>
    </row>
    <row r="8672" spans="1:9">
      <c r="A8672" s="212">
        <v>3238</v>
      </c>
      <c r="B8672" s="216" t="s">
        <v>51</v>
      </c>
      <c r="C8672" s="465">
        <v>154200</v>
      </c>
      <c r="D8672" s="175">
        <v>206000</v>
      </c>
      <c r="F8672" s="551"/>
      <c r="G8672" s="551"/>
      <c r="H8672" s="551"/>
      <c r="I8672" s="34">
        <v>4</v>
      </c>
    </row>
    <row r="8673" spans="1:9">
      <c r="A8673" s="212">
        <v>3239</v>
      </c>
      <c r="B8673" s="216" t="s">
        <v>21</v>
      </c>
      <c r="C8673" s="465">
        <v>65521</v>
      </c>
      <c r="D8673" s="175">
        <v>90000</v>
      </c>
      <c r="F8673" s="551"/>
      <c r="G8673" s="551"/>
      <c r="H8673" s="551"/>
      <c r="I8673" s="34">
        <v>4</v>
      </c>
    </row>
    <row r="8674" spans="1:9" ht="28.5">
      <c r="A8674" s="210">
        <v>324</v>
      </c>
      <c r="B8674" s="211" t="s">
        <v>22</v>
      </c>
      <c r="C8674" s="30">
        <f t="shared" ref="C8674" si="7824">SUM(C8675)</f>
        <v>0</v>
      </c>
      <c r="D8674" s="30">
        <v>0</v>
      </c>
      <c r="F8674" s="30">
        <f t="shared" ref="F8674:H8674" si="7825">SUM(F8675)</f>
        <v>0</v>
      </c>
      <c r="G8674" s="30">
        <f t="shared" si="7825"/>
        <v>0</v>
      </c>
      <c r="H8674" s="30">
        <f t="shared" si="7825"/>
        <v>0</v>
      </c>
      <c r="I8674" s="34">
        <v>3</v>
      </c>
    </row>
    <row r="8675" spans="1:9" ht="28.5">
      <c r="A8675" s="212">
        <v>3241</v>
      </c>
      <c r="B8675" s="216" t="s">
        <v>22</v>
      </c>
      <c r="C8675" s="29"/>
      <c r="D8675" s="175">
        <v>0</v>
      </c>
      <c r="F8675" s="175"/>
      <c r="G8675" s="175"/>
      <c r="H8675" s="175"/>
      <c r="I8675" s="34">
        <v>4</v>
      </c>
    </row>
    <row r="8676" spans="1:9">
      <c r="A8676" s="210">
        <v>329</v>
      </c>
      <c r="B8676" s="211" t="s">
        <v>23</v>
      </c>
      <c r="C8676" s="30">
        <f t="shared" ref="C8676" si="7826">SUM(C8677:C8683)</f>
        <v>634991</v>
      </c>
      <c r="D8676" s="30">
        <v>759195</v>
      </c>
      <c r="F8676" s="30">
        <f t="shared" ref="F8676:G8676" si="7827">SUM(F8677:F8683)</f>
        <v>0</v>
      </c>
      <c r="G8676" s="30">
        <f t="shared" si="7827"/>
        <v>0</v>
      </c>
      <c r="H8676" s="30">
        <f t="shared" ref="H8676" si="7828">SUM(H8677:H8683)</f>
        <v>0</v>
      </c>
      <c r="I8676" s="34">
        <v>3</v>
      </c>
    </row>
    <row r="8677" spans="1:9" ht="28.5">
      <c r="A8677" s="212">
        <v>3291</v>
      </c>
      <c r="B8677" s="216" t="s">
        <v>24</v>
      </c>
      <c r="C8677" s="465">
        <v>11308</v>
      </c>
      <c r="D8677" s="175">
        <v>11308</v>
      </c>
      <c r="F8677" s="551"/>
      <c r="G8677" s="551"/>
      <c r="H8677" s="551"/>
      <c r="I8677" s="34">
        <v>4</v>
      </c>
    </row>
    <row r="8678" spans="1:9">
      <c r="A8678" s="212">
        <v>3292</v>
      </c>
      <c r="B8678" s="216" t="s">
        <v>112</v>
      </c>
      <c r="C8678" s="465">
        <v>30017</v>
      </c>
      <c r="D8678" s="175">
        <v>153433</v>
      </c>
      <c r="F8678" s="551"/>
      <c r="G8678" s="551"/>
      <c r="H8678" s="551"/>
      <c r="I8678" s="34">
        <v>4</v>
      </c>
    </row>
    <row r="8679" spans="1:9">
      <c r="A8679" s="212">
        <v>3293</v>
      </c>
      <c r="B8679" s="216" t="s">
        <v>29</v>
      </c>
      <c r="C8679" s="465">
        <v>1023</v>
      </c>
      <c r="D8679" s="175">
        <v>1023</v>
      </c>
      <c r="F8679" s="551"/>
      <c r="G8679" s="551"/>
      <c r="H8679" s="551"/>
      <c r="I8679" s="34">
        <v>4</v>
      </c>
    </row>
    <row r="8680" spans="1:9">
      <c r="A8680" s="212">
        <v>3294</v>
      </c>
      <c r="B8680" s="216" t="s">
        <v>55</v>
      </c>
      <c r="C8680" s="465">
        <v>4112</v>
      </c>
      <c r="D8680" s="175">
        <v>4900</v>
      </c>
      <c r="F8680" s="551"/>
      <c r="G8680" s="551"/>
      <c r="H8680" s="551"/>
      <c r="I8680" s="34">
        <v>4</v>
      </c>
    </row>
    <row r="8681" spans="1:9">
      <c r="A8681" s="212">
        <v>3295</v>
      </c>
      <c r="B8681" s="216" t="s">
        <v>113</v>
      </c>
      <c r="C8681" s="465">
        <v>6339</v>
      </c>
      <c r="D8681" s="175">
        <v>6339</v>
      </c>
      <c r="F8681" s="551"/>
      <c r="G8681" s="551"/>
      <c r="H8681" s="551"/>
      <c r="I8681" s="34">
        <v>4</v>
      </c>
    </row>
    <row r="8682" spans="1:9">
      <c r="A8682" s="212">
        <v>3296</v>
      </c>
      <c r="B8682" s="216" t="s">
        <v>120</v>
      </c>
      <c r="C8682" s="465">
        <v>53600</v>
      </c>
      <c r="D8682" s="175">
        <v>53600</v>
      </c>
      <c r="F8682" s="551"/>
      <c r="G8682" s="551"/>
      <c r="H8682" s="551"/>
      <c r="I8682" s="34">
        <v>4</v>
      </c>
    </row>
    <row r="8683" spans="1:9">
      <c r="A8683" s="212">
        <v>3299</v>
      </c>
      <c r="B8683" s="216" t="s">
        <v>23</v>
      </c>
      <c r="C8683" s="465">
        <v>528592</v>
      </c>
      <c r="D8683" s="175">
        <v>528592</v>
      </c>
      <c r="F8683" s="551"/>
      <c r="G8683" s="551"/>
      <c r="H8683" s="551"/>
      <c r="I8683" s="34">
        <v>4</v>
      </c>
    </row>
    <row r="8684" spans="1:9">
      <c r="A8684" s="208">
        <v>34</v>
      </c>
      <c r="B8684" s="209" t="s">
        <v>114</v>
      </c>
      <c r="C8684" s="182">
        <f t="shared" ref="C8684" si="7829">SUM(C8685)</f>
        <v>17789</v>
      </c>
      <c r="D8684" s="32">
        <v>27000</v>
      </c>
      <c r="F8684" s="32">
        <f t="shared" ref="F8684:H8684" si="7830">SUM(F8685)</f>
        <v>0</v>
      </c>
      <c r="G8684" s="32">
        <f t="shared" si="7830"/>
        <v>0</v>
      </c>
      <c r="H8684" s="32">
        <f t="shared" si="7830"/>
        <v>0</v>
      </c>
      <c r="I8684" s="34">
        <v>2</v>
      </c>
    </row>
    <row r="8685" spans="1:9">
      <c r="A8685" s="210">
        <v>343</v>
      </c>
      <c r="B8685" s="211" t="s">
        <v>115</v>
      </c>
      <c r="C8685" s="30">
        <f t="shared" ref="C8685" si="7831">SUM(C8686:C8688)</f>
        <v>17789</v>
      </c>
      <c r="D8685" s="30">
        <v>27000</v>
      </c>
      <c r="F8685" s="30">
        <f t="shared" ref="F8685:G8685" si="7832">SUM(F8686:F8688)</f>
        <v>0</v>
      </c>
      <c r="G8685" s="30">
        <f t="shared" si="7832"/>
        <v>0</v>
      </c>
      <c r="H8685" s="30">
        <f t="shared" ref="H8685" si="7833">SUM(H8686:H8688)</f>
        <v>0</v>
      </c>
      <c r="I8685" s="34">
        <v>3</v>
      </c>
    </row>
    <row r="8686" spans="1:9">
      <c r="A8686" s="212">
        <v>3431</v>
      </c>
      <c r="B8686" s="216" t="s">
        <v>116</v>
      </c>
      <c r="C8686" s="465">
        <v>6579</v>
      </c>
      <c r="D8686" s="175">
        <v>8000</v>
      </c>
      <c r="F8686" s="551"/>
      <c r="G8686" s="551"/>
      <c r="H8686" s="551"/>
      <c r="I8686" s="34">
        <v>4</v>
      </c>
    </row>
    <row r="8687" spans="1:9" ht="28.5">
      <c r="A8687" s="212">
        <v>3432</v>
      </c>
      <c r="B8687" s="216" t="s">
        <v>135</v>
      </c>
      <c r="C8687" s="29"/>
      <c r="D8687" s="175">
        <v>0</v>
      </c>
      <c r="F8687" s="175"/>
      <c r="G8687" s="175"/>
      <c r="H8687" s="175"/>
      <c r="I8687" s="34">
        <v>4</v>
      </c>
    </row>
    <row r="8688" spans="1:9">
      <c r="A8688" s="212">
        <v>3433</v>
      </c>
      <c r="B8688" s="216" t="s">
        <v>117</v>
      </c>
      <c r="C8688" s="465">
        <v>11210</v>
      </c>
      <c r="D8688" s="175">
        <v>19000</v>
      </c>
      <c r="F8688" s="551"/>
      <c r="G8688" s="551"/>
      <c r="H8688" s="551"/>
      <c r="I8688" s="34">
        <v>4</v>
      </c>
    </row>
    <row r="8689" spans="1:9" ht="28.5">
      <c r="A8689" s="533">
        <v>37</v>
      </c>
      <c r="B8689" s="534" t="s">
        <v>34</v>
      </c>
      <c r="C8689" s="535">
        <f t="shared" ref="C8689:C8690" si="7834">SUM(C8690)</f>
        <v>26728</v>
      </c>
      <c r="D8689" s="690">
        <v>20000</v>
      </c>
      <c r="F8689" s="690">
        <f t="shared" ref="F8689:H8690" si="7835">SUM(F8690)</f>
        <v>0</v>
      </c>
      <c r="G8689" s="690">
        <f t="shared" si="7835"/>
        <v>0</v>
      </c>
      <c r="H8689" s="690">
        <f t="shared" si="7835"/>
        <v>0</v>
      </c>
      <c r="I8689" s="34">
        <v>2</v>
      </c>
    </row>
    <row r="8690" spans="1:9">
      <c r="A8690" s="530">
        <v>372</v>
      </c>
      <c r="B8690" s="531" t="s">
        <v>69</v>
      </c>
      <c r="C8690" s="536">
        <f t="shared" si="7834"/>
        <v>26728</v>
      </c>
      <c r="D8690" s="536">
        <v>20000</v>
      </c>
      <c r="F8690" s="536">
        <f t="shared" si="7835"/>
        <v>0</v>
      </c>
      <c r="G8690" s="536">
        <f t="shared" si="7835"/>
        <v>0</v>
      </c>
      <c r="H8690" s="536">
        <f t="shared" si="7835"/>
        <v>0</v>
      </c>
      <c r="I8690" s="34">
        <v>3</v>
      </c>
    </row>
    <row r="8691" spans="1:9">
      <c r="A8691" s="529">
        <v>3721</v>
      </c>
      <c r="B8691" s="537" t="s">
        <v>69</v>
      </c>
      <c r="C8691" s="169">
        <v>26728</v>
      </c>
      <c r="D8691" s="175">
        <v>20000</v>
      </c>
      <c r="F8691" s="681"/>
      <c r="G8691" s="681"/>
      <c r="H8691" s="681"/>
      <c r="I8691" s="34">
        <v>4</v>
      </c>
    </row>
    <row r="8692" spans="1:9">
      <c r="A8692" s="208">
        <v>38</v>
      </c>
      <c r="B8692" s="209" t="s">
        <v>11</v>
      </c>
      <c r="C8692" s="182">
        <f t="shared" ref="C8692" si="7836">SUM(C8693)</f>
        <v>641</v>
      </c>
      <c r="D8692" s="32">
        <v>641</v>
      </c>
      <c r="F8692" s="32">
        <f t="shared" ref="F8692:H8692" si="7837">SUM(F8693)</f>
        <v>0</v>
      </c>
      <c r="G8692" s="32">
        <f t="shared" si="7837"/>
        <v>0</v>
      </c>
      <c r="H8692" s="32">
        <f t="shared" si="7837"/>
        <v>0</v>
      </c>
      <c r="I8692" s="34">
        <v>2</v>
      </c>
    </row>
    <row r="8693" spans="1:9">
      <c r="A8693" s="210">
        <v>383</v>
      </c>
      <c r="B8693" s="211" t="s">
        <v>121</v>
      </c>
      <c r="C8693" s="30">
        <f>SUM(C8695)</f>
        <v>641</v>
      </c>
      <c r="D8693" s="30">
        <v>641</v>
      </c>
      <c r="F8693" s="30">
        <f>SUM(F8694:F8695)</f>
        <v>0</v>
      </c>
      <c r="G8693" s="30">
        <f>SUM(G8694:G8695)</f>
        <v>0</v>
      </c>
      <c r="H8693" s="30">
        <f>SUM(H8694:H8695)</f>
        <v>0</v>
      </c>
      <c r="I8693" s="34">
        <v>3</v>
      </c>
    </row>
    <row r="8694" spans="1:9">
      <c r="A8694" s="212">
        <v>3831</v>
      </c>
      <c r="B8694" s="212" t="s">
        <v>122</v>
      </c>
      <c r="C8694" s="212"/>
      <c r="D8694" s="175">
        <v>641</v>
      </c>
      <c r="F8694" s="212"/>
      <c r="G8694" s="212"/>
      <c r="H8694" s="212"/>
      <c r="I8694" s="73">
        <v>4</v>
      </c>
    </row>
    <row r="8695" spans="1:9">
      <c r="A8695" s="212">
        <v>3834</v>
      </c>
      <c r="B8695" s="216" t="s">
        <v>123</v>
      </c>
      <c r="C8695" s="465">
        <v>641</v>
      </c>
      <c r="D8695" s="175">
        <v>0</v>
      </c>
      <c r="F8695" s="551"/>
      <c r="G8695" s="551"/>
      <c r="H8695" s="551"/>
      <c r="I8695" s="34">
        <v>4</v>
      </c>
    </row>
    <row r="8696" spans="1:9">
      <c r="A8696" s="206">
        <v>52</v>
      </c>
      <c r="B8696" s="207" t="s">
        <v>52</v>
      </c>
      <c r="C8696" s="31">
        <f>SUM(C8697+C8704+C8711)</f>
        <v>184933</v>
      </c>
      <c r="D8696" s="31">
        <v>758773</v>
      </c>
      <c r="F8696" s="31">
        <f>SUM(F8697+F8704+F8711)</f>
        <v>0</v>
      </c>
      <c r="G8696" s="31">
        <f>SUM(G8697+G8704+G8711)</f>
        <v>0</v>
      </c>
      <c r="H8696" s="31">
        <f>SUM(H8697+H8704+H8711)</f>
        <v>0</v>
      </c>
      <c r="I8696" s="34" t="s">
        <v>53</v>
      </c>
    </row>
    <row r="8697" spans="1:9">
      <c r="A8697" s="208">
        <v>31</v>
      </c>
      <c r="B8697" s="209" t="s">
        <v>44</v>
      </c>
      <c r="C8697" s="182">
        <f t="shared" ref="C8697" si="7838">SUM(C8698+C8700+C8702)</f>
        <v>23680</v>
      </c>
      <c r="D8697" s="32">
        <v>312600</v>
      </c>
      <c r="F8697" s="32">
        <f t="shared" ref="F8697:G8697" si="7839">SUM(F8698+F8700+F8702)</f>
        <v>0</v>
      </c>
      <c r="G8697" s="32">
        <f t="shared" si="7839"/>
        <v>0</v>
      </c>
      <c r="H8697" s="32">
        <f t="shared" ref="H8697" si="7840">SUM(H8698+H8700+H8702)</f>
        <v>0</v>
      </c>
      <c r="I8697" s="34">
        <v>2</v>
      </c>
    </row>
    <row r="8698" spans="1:9">
      <c r="A8698" s="210">
        <v>311</v>
      </c>
      <c r="B8698" s="211" t="s">
        <v>45</v>
      </c>
      <c r="C8698" s="30">
        <f t="shared" ref="C8698" si="7841">SUM(C8699)</f>
        <v>22356</v>
      </c>
      <c r="D8698" s="30">
        <v>304000</v>
      </c>
      <c r="F8698" s="30">
        <f t="shared" ref="F8698:H8698" si="7842">SUM(F8699)</f>
        <v>0</v>
      </c>
      <c r="G8698" s="30">
        <f t="shared" si="7842"/>
        <v>0</v>
      </c>
      <c r="H8698" s="30">
        <f t="shared" si="7842"/>
        <v>0</v>
      </c>
      <c r="I8698" s="34">
        <v>3</v>
      </c>
    </row>
    <row r="8699" spans="1:9">
      <c r="A8699" s="212">
        <v>3111</v>
      </c>
      <c r="B8699" s="216" t="s">
        <v>46</v>
      </c>
      <c r="C8699" s="465">
        <v>22356</v>
      </c>
      <c r="D8699" s="175">
        <v>304000</v>
      </c>
      <c r="F8699" s="551"/>
      <c r="G8699" s="551"/>
      <c r="H8699" s="551"/>
      <c r="I8699" s="34">
        <v>4</v>
      </c>
    </row>
    <row r="8700" spans="1:9">
      <c r="A8700" s="210">
        <v>312</v>
      </c>
      <c r="B8700" s="211" t="s">
        <v>67</v>
      </c>
      <c r="C8700" s="30">
        <f t="shared" ref="C8700" si="7843">SUM(C8701)</f>
        <v>0</v>
      </c>
      <c r="D8700" s="30">
        <v>0</v>
      </c>
      <c r="F8700" s="30">
        <f t="shared" ref="F8700:H8700" si="7844">SUM(F8701)</f>
        <v>0</v>
      </c>
      <c r="G8700" s="30">
        <f t="shared" si="7844"/>
        <v>0</v>
      </c>
      <c r="H8700" s="30">
        <f t="shared" si="7844"/>
        <v>0</v>
      </c>
      <c r="I8700" s="34">
        <v>3</v>
      </c>
    </row>
    <row r="8701" spans="1:9">
      <c r="A8701" s="212">
        <v>3121</v>
      </c>
      <c r="B8701" s="216" t="s">
        <v>67</v>
      </c>
      <c r="C8701" s="29"/>
      <c r="D8701" s="175">
        <v>0</v>
      </c>
      <c r="F8701" s="175"/>
      <c r="G8701" s="175"/>
      <c r="H8701" s="175"/>
      <c r="I8701" s="34">
        <v>4</v>
      </c>
    </row>
    <row r="8702" spans="1:9">
      <c r="A8702" s="210">
        <v>313</v>
      </c>
      <c r="B8702" s="211" t="s">
        <v>48</v>
      </c>
      <c r="C8702" s="30">
        <f t="shared" ref="C8702" si="7845">SUM(C8703)</f>
        <v>1324</v>
      </c>
      <c r="D8702" s="30">
        <v>8600</v>
      </c>
      <c r="F8702" s="30">
        <f t="shared" ref="F8702:H8702" si="7846">SUM(F8703)</f>
        <v>0</v>
      </c>
      <c r="G8702" s="30">
        <f t="shared" si="7846"/>
        <v>0</v>
      </c>
      <c r="H8702" s="30">
        <f t="shared" si="7846"/>
        <v>0</v>
      </c>
      <c r="I8702" s="34">
        <v>3</v>
      </c>
    </row>
    <row r="8703" spans="1:9">
      <c r="A8703" s="212">
        <v>3132</v>
      </c>
      <c r="B8703" s="216" t="s">
        <v>49</v>
      </c>
      <c r="C8703" s="465">
        <v>1324</v>
      </c>
      <c r="D8703" s="175">
        <v>8600</v>
      </c>
      <c r="F8703" s="551"/>
      <c r="G8703" s="551"/>
      <c r="H8703" s="551"/>
      <c r="I8703" s="34">
        <v>4</v>
      </c>
    </row>
    <row r="8704" spans="1:9">
      <c r="A8704" s="208">
        <v>32</v>
      </c>
      <c r="B8704" s="209" t="s">
        <v>16</v>
      </c>
      <c r="C8704" s="182">
        <f t="shared" ref="C8704" si="7847">SUM(C8705+C8707+C8709)</f>
        <v>2318</v>
      </c>
      <c r="D8704" s="32">
        <v>287238</v>
      </c>
      <c r="F8704" s="32">
        <f t="shared" ref="F8704:G8704" si="7848">SUM(F8705+F8707+F8709)</f>
        <v>0</v>
      </c>
      <c r="G8704" s="32">
        <f t="shared" si="7848"/>
        <v>0</v>
      </c>
      <c r="H8704" s="32">
        <f t="shared" ref="H8704" si="7849">SUM(H8705+H8707+H8709)</f>
        <v>0</v>
      </c>
      <c r="I8704" s="34">
        <v>2</v>
      </c>
    </row>
    <row r="8705" spans="1:9">
      <c r="A8705" s="210">
        <v>321</v>
      </c>
      <c r="B8705" s="211" t="s">
        <v>27</v>
      </c>
      <c r="C8705" s="30">
        <f t="shared" ref="C8705" si="7850">SUM(C8706)</f>
        <v>2318</v>
      </c>
      <c r="D8705" s="30">
        <v>7100</v>
      </c>
      <c r="F8705" s="30">
        <f t="shared" ref="F8705:H8705" si="7851">SUM(F8706)</f>
        <v>0</v>
      </c>
      <c r="G8705" s="30">
        <f t="shared" si="7851"/>
        <v>0</v>
      </c>
      <c r="H8705" s="30">
        <f t="shared" si="7851"/>
        <v>0</v>
      </c>
      <c r="I8705" s="34">
        <v>3</v>
      </c>
    </row>
    <row r="8706" spans="1:9" ht="28.5">
      <c r="A8706" s="212">
        <v>3212</v>
      </c>
      <c r="B8706" s="216" t="s">
        <v>50</v>
      </c>
      <c r="C8706" s="465">
        <v>2318</v>
      </c>
      <c r="D8706" s="175">
        <v>7100</v>
      </c>
      <c r="F8706" s="551"/>
      <c r="G8706" s="551"/>
      <c r="H8706" s="551"/>
      <c r="I8706" s="34">
        <v>4</v>
      </c>
    </row>
    <row r="8707" spans="1:9">
      <c r="A8707" s="210">
        <v>322</v>
      </c>
      <c r="B8707" s="211" t="s">
        <v>42</v>
      </c>
      <c r="C8707" s="30">
        <f t="shared" ref="C8707" si="7852">SUM(C8708)</f>
        <v>0</v>
      </c>
      <c r="D8707" s="30">
        <v>280138</v>
      </c>
      <c r="F8707" s="30">
        <f t="shared" ref="F8707:H8707" si="7853">SUM(F8708)</f>
        <v>0</v>
      </c>
      <c r="G8707" s="30">
        <f t="shared" si="7853"/>
        <v>0</v>
      </c>
      <c r="H8707" s="30">
        <f t="shared" si="7853"/>
        <v>0</v>
      </c>
      <c r="I8707" s="34">
        <v>3</v>
      </c>
    </row>
    <row r="8708" spans="1:9">
      <c r="A8708" s="212">
        <v>3222</v>
      </c>
      <c r="B8708" s="216" t="s">
        <v>91</v>
      </c>
      <c r="C8708" s="29"/>
      <c r="D8708" s="175">
        <v>280138</v>
      </c>
      <c r="F8708" s="175"/>
      <c r="G8708" s="175"/>
      <c r="H8708" s="175"/>
      <c r="I8708" s="34">
        <v>4</v>
      </c>
    </row>
    <row r="8709" spans="1:9" ht="28.5">
      <c r="A8709" s="210">
        <v>324</v>
      </c>
      <c r="B8709" s="211" t="s">
        <v>22</v>
      </c>
      <c r="C8709" s="30">
        <f t="shared" ref="C8709" si="7854">SUM(C8710)</f>
        <v>0</v>
      </c>
      <c r="D8709" s="30">
        <v>0</v>
      </c>
      <c r="F8709" s="30">
        <f t="shared" ref="F8709:H8709" si="7855">SUM(F8710)</f>
        <v>0</v>
      </c>
      <c r="G8709" s="30">
        <f t="shared" si="7855"/>
        <v>0</v>
      </c>
      <c r="H8709" s="30">
        <f t="shared" si="7855"/>
        <v>0</v>
      </c>
      <c r="I8709" s="34">
        <v>3</v>
      </c>
    </row>
    <row r="8710" spans="1:9" ht="28.5">
      <c r="A8710" s="212">
        <v>3241</v>
      </c>
      <c r="B8710" s="216" t="s">
        <v>22</v>
      </c>
      <c r="C8710" s="29"/>
      <c r="D8710" s="175">
        <v>0</v>
      </c>
      <c r="F8710" s="175"/>
      <c r="G8710" s="175"/>
      <c r="H8710" s="175"/>
      <c r="I8710" s="34">
        <v>4</v>
      </c>
    </row>
    <row r="8711" spans="1:9" ht="28.5">
      <c r="A8711" s="208">
        <v>42</v>
      </c>
      <c r="B8711" s="209" t="s">
        <v>30</v>
      </c>
      <c r="C8711" s="182">
        <f t="shared" ref="C8711:C8712" si="7856">C8712</f>
        <v>158935</v>
      </c>
      <c r="D8711" s="32">
        <v>158935</v>
      </c>
      <c r="F8711" s="32">
        <f t="shared" ref="F8711:H8712" si="7857">F8712</f>
        <v>0</v>
      </c>
      <c r="G8711" s="32">
        <f t="shared" si="7857"/>
        <v>0</v>
      </c>
      <c r="H8711" s="32">
        <f t="shared" si="7857"/>
        <v>0</v>
      </c>
      <c r="I8711" s="34">
        <v>2</v>
      </c>
    </row>
    <row r="8712" spans="1:9">
      <c r="A8712" s="210">
        <v>422</v>
      </c>
      <c r="B8712" s="211" t="s">
        <v>57</v>
      </c>
      <c r="C8712" s="30">
        <f t="shared" si="7856"/>
        <v>158935</v>
      </c>
      <c r="D8712" s="30">
        <v>158935</v>
      </c>
      <c r="F8712" s="30">
        <f t="shared" si="7857"/>
        <v>0</v>
      </c>
      <c r="G8712" s="30">
        <f t="shared" si="7857"/>
        <v>0</v>
      </c>
      <c r="H8712" s="30">
        <f t="shared" si="7857"/>
        <v>0</v>
      </c>
      <c r="I8712" s="34">
        <v>3</v>
      </c>
    </row>
    <row r="8713" spans="1:9">
      <c r="A8713" s="212">
        <v>4223</v>
      </c>
      <c r="B8713" s="216" t="s">
        <v>86</v>
      </c>
      <c r="C8713" s="29">
        <v>158935</v>
      </c>
      <c r="D8713" s="175">
        <v>158935</v>
      </c>
      <c r="F8713" s="175"/>
      <c r="G8713" s="175"/>
      <c r="H8713" s="175"/>
      <c r="I8713" s="34">
        <v>4</v>
      </c>
    </row>
    <row r="8714" spans="1:9">
      <c r="A8714" s="206">
        <v>61</v>
      </c>
      <c r="B8714" s="207" t="s">
        <v>80</v>
      </c>
      <c r="C8714" s="31">
        <f t="shared" ref="C8714" si="7858">SUM(C8715+C8722+C8736+C8749)</f>
        <v>0</v>
      </c>
      <c r="D8714" s="31">
        <v>18321</v>
      </c>
      <c r="F8714" s="31">
        <f t="shared" ref="F8714:G8714" si="7859">SUM(F8715+F8722+F8736+F8749)</f>
        <v>0</v>
      </c>
      <c r="G8714" s="31">
        <f t="shared" si="7859"/>
        <v>0</v>
      </c>
      <c r="H8714" s="31">
        <f t="shared" ref="H8714" si="7860">SUM(H8715+H8722+H8736+H8749)</f>
        <v>0</v>
      </c>
      <c r="I8714" s="34" t="s">
        <v>81</v>
      </c>
    </row>
    <row r="8715" spans="1:9">
      <c r="A8715" s="208">
        <v>31</v>
      </c>
      <c r="B8715" s="209" t="s">
        <v>44</v>
      </c>
      <c r="C8715" s="182">
        <f t="shared" ref="C8715" si="7861">SUM(C8716+C8718+C8720)</f>
        <v>0</v>
      </c>
      <c r="D8715" s="32">
        <v>0</v>
      </c>
      <c r="F8715" s="32">
        <f t="shared" ref="F8715:G8715" si="7862">SUM(F8716+F8718+F8720)</f>
        <v>0</v>
      </c>
      <c r="G8715" s="32">
        <f t="shared" si="7862"/>
        <v>0</v>
      </c>
      <c r="H8715" s="32">
        <f t="shared" ref="H8715" si="7863">SUM(H8716+H8718+H8720)</f>
        <v>0</v>
      </c>
      <c r="I8715" s="34">
        <v>2</v>
      </c>
    </row>
    <row r="8716" spans="1:9">
      <c r="A8716" s="210">
        <v>311</v>
      </c>
      <c r="B8716" s="211" t="s">
        <v>45</v>
      </c>
      <c r="C8716" s="30">
        <f t="shared" ref="C8716" si="7864">SUM(C8717)</f>
        <v>0</v>
      </c>
      <c r="D8716" s="30">
        <v>0</v>
      </c>
      <c r="F8716" s="30">
        <f t="shared" ref="F8716:H8716" si="7865">SUM(F8717)</f>
        <v>0</v>
      </c>
      <c r="G8716" s="30">
        <f t="shared" si="7865"/>
        <v>0</v>
      </c>
      <c r="H8716" s="30">
        <f t="shared" si="7865"/>
        <v>0</v>
      </c>
      <c r="I8716" s="34">
        <v>3</v>
      </c>
    </row>
    <row r="8717" spans="1:9">
      <c r="A8717" s="212">
        <v>3111</v>
      </c>
      <c r="B8717" s="216" t="s">
        <v>46</v>
      </c>
      <c r="C8717" s="29"/>
      <c r="D8717" s="175">
        <v>0</v>
      </c>
      <c r="F8717" s="175"/>
      <c r="G8717" s="175"/>
      <c r="H8717" s="175"/>
      <c r="I8717" s="34">
        <v>4</v>
      </c>
    </row>
    <row r="8718" spans="1:9">
      <c r="A8718" s="210">
        <v>312</v>
      </c>
      <c r="B8718" s="211" t="s">
        <v>67</v>
      </c>
      <c r="C8718" s="30">
        <f t="shared" ref="C8718" si="7866">SUM(C8719)</f>
        <v>0</v>
      </c>
      <c r="D8718" s="30">
        <v>0</v>
      </c>
      <c r="F8718" s="30">
        <f t="shared" ref="F8718:H8718" si="7867">SUM(F8719)</f>
        <v>0</v>
      </c>
      <c r="G8718" s="30">
        <f t="shared" si="7867"/>
        <v>0</v>
      </c>
      <c r="H8718" s="30">
        <f t="shared" si="7867"/>
        <v>0</v>
      </c>
      <c r="I8718" s="34">
        <v>3</v>
      </c>
    </row>
    <row r="8719" spans="1:9">
      <c r="A8719" s="212">
        <v>3121</v>
      </c>
      <c r="B8719" s="216" t="s">
        <v>67</v>
      </c>
      <c r="C8719" s="29"/>
      <c r="D8719" s="175">
        <v>0</v>
      </c>
      <c r="F8719" s="175"/>
      <c r="G8719" s="175"/>
      <c r="H8719" s="175"/>
      <c r="I8719" s="34">
        <v>4</v>
      </c>
    </row>
    <row r="8720" spans="1:9">
      <c r="A8720" s="210">
        <v>313</v>
      </c>
      <c r="B8720" s="211" t="s">
        <v>48</v>
      </c>
      <c r="C8720" s="30">
        <f t="shared" ref="C8720" si="7868">SUM(C8721)</f>
        <v>0</v>
      </c>
      <c r="D8720" s="30">
        <v>0</v>
      </c>
      <c r="F8720" s="30">
        <f t="shared" ref="F8720:H8720" si="7869">SUM(F8721)</f>
        <v>0</v>
      </c>
      <c r="G8720" s="30">
        <f t="shared" si="7869"/>
        <v>0</v>
      </c>
      <c r="H8720" s="30">
        <f t="shared" si="7869"/>
        <v>0</v>
      </c>
      <c r="I8720" s="34">
        <v>3</v>
      </c>
    </row>
    <row r="8721" spans="1:9">
      <c r="A8721" s="212">
        <v>3132</v>
      </c>
      <c r="B8721" s="216" t="s">
        <v>49</v>
      </c>
      <c r="C8721" s="29"/>
      <c r="D8721" s="175">
        <v>0</v>
      </c>
      <c r="F8721" s="175"/>
      <c r="G8721" s="175"/>
      <c r="H8721" s="175"/>
      <c r="I8721" s="34">
        <v>4</v>
      </c>
    </row>
    <row r="8722" spans="1:9">
      <c r="A8722" s="208">
        <v>32</v>
      </c>
      <c r="B8722" s="209" t="s">
        <v>16</v>
      </c>
      <c r="C8722" s="182">
        <f t="shared" ref="C8722" si="7870">SUM(C8723+C8727+C8731)</f>
        <v>0</v>
      </c>
      <c r="D8722" s="32">
        <v>14821</v>
      </c>
      <c r="F8722" s="32">
        <f t="shared" ref="F8722:G8722" si="7871">SUM(F8723+F8727+F8731)</f>
        <v>0</v>
      </c>
      <c r="G8722" s="32">
        <f t="shared" si="7871"/>
        <v>0</v>
      </c>
      <c r="H8722" s="32">
        <f t="shared" ref="H8722" si="7872">SUM(H8723+H8727+H8731)</f>
        <v>0</v>
      </c>
      <c r="I8722" s="34">
        <v>2</v>
      </c>
    </row>
    <row r="8723" spans="1:9">
      <c r="A8723" s="210">
        <v>321</v>
      </c>
      <c r="B8723" s="211" t="s">
        <v>27</v>
      </c>
      <c r="C8723" s="30">
        <f t="shared" ref="C8723" si="7873">SUM(C8724:C8726)</f>
        <v>0</v>
      </c>
      <c r="D8723" s="30">
        <v>14821</v>
      </c>
      <c r="F8723" s="30">
        <f t="shared" ref="F8723:G8723" si="7874">SUM(F8724:F8726)</f>
        <v>0</v>
      </c>
      <c r="G8723" s="30">
        <f t="shared" si="7874"/>
        <v>0</v>
      </c>
      <c r="H8723" s="30">
        <f t="shared" ref="H8723" si="7875">SUM(H8724:H8726)</f>
        <v>0</v>
      </c>
      <c r="I8723" s="34">
        <v>3</v>
      </c>
    </row>
    <row r="8724" spans="1:9">
      <c r="A8724" s="212">
        <v>3211</v>
      </c>
      <c r="B8724" s="216" t="s">
        <v>28</v>
      </c>
      <c r="C8724" s="29"/>
      <c r="D8724" s="175">
        <v>9633.41</v>
      </c>
      <c r="F8724" s="175"/>
      <c r="G8724" s="175"/>
      <c r="H8724" s="175"/>
      <c r="I8724" s="34">
        <v>4</v>
      </c>
    </row>
    <row r="8725" spans="1:9" ht="28.5">
      <c r="A8725" s="212">
        <v>3212</v>
      </c>
      <c r="B8725" s="216" t="s">
        <v>50</v>
      </c>
      <c r="C8725" s="29"/>
      <c r="D8725" s="175">
        <v>0</v>
      </c>
      <c r="F8725" s="175"/>
      <c r="G8725" s="175"/>
      <c r="H8725" s="175"/>
      <c r="I8725" s="34">
        <v>4</v>
      </c>
    </row>
    <row r="8726" spans="1:9">
      <c r="A8726" s="212">
        <v>3213</v>
      </c>
      <c r="B8726" s="216" t="s">
        <v>54</v>
      </c>
      <c r="C8726" s="29"/>
      <c r="D8726" s="175">
        <v>5187.59</v>
      </c>
      <c r="F8726" s="175"/>
      <c r="G8726" s="175"/>
      <c r="H8726" s="175"/>
      <c r="I8726" s="34">
        <v>4</v>
      </c>
    </row>
    <row r="8727" spans="1:9">
      <c r="A8727" s="210">
        <v>322</v>
      </c>
      <c r="B8727" s="211" t="s">
        <v>42</v>
      </c>
      <c r="C8727" s="30">
        <f t="shared" ref="C8727" si="7876">SUM(C8728:C8730)</f>
        <v>0</v>
      </c>
      <c r="D8727" s="30">
        <v>0</v>
      </c>
      <c r="F8727" s="30">
        <f t="shared" ref="F8727:G8727" si="7877">SUM(F8728:F8730)</f>
        <v>0</v>
      </c>
      <c r="G8727" s="30">
        <f t="shared" si="7877"/>
        <v>0</v>
      </c>
      <c r="H8727" s="30">
        <f t="shared" ref="H8727" si="7878">SUM(H8728:H8730)</f>
        <v>0</v>
      </c>
      <c r="I8727" s="34">
        <v>3</v>
      </c>
    </row>
    <row r="8728" spans="1:9">
      <c r="A8728" s="212">
        <v>3221</v>
      </c>
      <c r="B8728" s="216" t="s">
        <v>43</v>
      </c>
      <c r="C8728" s="29"/>
      <c r="D8728" s="175">
        <v>0</v>
      </c>
      <c r="F8728" s="175"/>
      <c r="G8728" s="175"/>
      <c r="H8728" s="175"/>
      <c r="I8728" s="34">
        <v>4</v>
      </c>
    </row>
    <row r="8729" spans="1:9">
      <c r="A8729" s="212">
        <v>3222</v>
      </c>
      <c r="B8729" s="216" t="s">
        <v>91</v>
      </c>
      <c r="C8729" s="29"/>
      <c r="D8729" s="175">
        <v>0</v>
      </c>
      <c r="F8729" s="175"/>
      <c r="G8729" s="175"/>
      <c r="H8729" s="175"/>
      <c r="I8729" s="34">
        <v>4</v>
      </c>
    </row>
    <row r="8730" spans="1:9">
      <c r="A8730" s="212">
        <v>3225</v>
      </c>
      <c r="B8730" s="216" t="s">
        <v>92</v>
      </c>
      <c r="C8730" s="29"/>
      <c r="D8730" s="175">
        <v>0</v>
      </c>
      <c r="F8730" s="175"/>
      <c r="G8730" s="175"/>
      <c r="H8730" s="175"/>
      <c r="I8730" s="34">
        <v>4</v>
      </c>
    </row>
    <row r="8731" spans="1:9">
      <c r="A8731" s="210">
        <v>323</v>
      </c>
      <c r="B8731" s="211" t="s">
        <v>17</v>
      </c>
      <c r="C8731" s="30">
        <f t="shared" ref="C8731" si="7879">SUM(C8732:C8735)</f>
        <v>0</v>
      </c>
      <c r="D8731" s="30">
        <v>0</v>
      </c>
      <c r="F8731" s="30">
        <f t="shared" ref="F8731:G8731" si="7880">SUM(F8732:F8735)</f>
        <v>0</v>
      </c>
      <c r="G8731" s="30">
        <f t="shared" si="7880"/>
        <v>0</v>
      </c>
      <c r="H8731" s="30">
        <f t="shared" ref="H8731" si="7881">SUM(H8732:H8735)</f>
        <v>0</v>
      </c>
      <c r="I8731" s="34">
        <v>3</v>
      </c>
    </row>
    <row r="8732" spans="1:9">
      <c r="A8732" s="212">
        <v>3232</v>
      </c>
      <c r="B8732" s="216" t="s">
        <v>105</v>
      </c>
      <c r="C8732" s="29"/>
      <c r="D8732" s="175">
        <v>0</v>
      </c>
      <c r="F8732" s="175"/>
      <c r="G8732" s="175"/>
      <c r="H8732" s="175"/>
      <c r="I8732" s="34">
        <v>4</v>
      </c>
    </row>
    <row r="8733" spans="1:9">
      <c r="A8733" s="212">
        <v>3235</v>
      </c>
      <c r="B8733" s="216" t="s">
        <v>68</v>
      </c>
      <c r="C8733" s="29"/>
      <c r="D8733" s="175">
        <v>0</v>
      </c>
      <c r="F8733" s="175"/>
      <c r="G8733" s="175"/>
      <c r="H8733" s="175"/>
      <c r="I8733" s="34">
        <v>4</v>
      </c>
    </row>
    <row r="8734" spans="1:9">
      <c r="A8734" s="212">
        <v>3237</v>
      </c>
      <c r="B8734" s="216" t="s">
        <v>20</v>
      </c>
      <c r="C8734" s="29"/>
      <c r="D8734" s="175">
        <v>0</v>
      </c>
      <c r="F8734" s="175"/>
      <c r="G8734" s="175"/>
      <c r="H8734" s="175"/>
      <c r="I8734" s="34">
        <v>4</v>
      </c>
    </row>
    <row r="8735" spans="1:9">
      <c r="A8735" s="212">
        <v>3238</v>
      </c>
      <c r="B8735" s="216" t="s">
        <v>51</v>
      </c>
      <c r="C8735" s="29"/>
      <c r="D8735" s="175">
        <v>0</v>
      </c>
      <c r="F8735" s="175"/>
      <c r="G8735" s="175"/>
      <c r="H8735" s="175"/>
      <c r="I8735" s="34">
        <v>4</v>
      </c>
    </row>
    <row r="8736" spans="1:9" ht="28.5">
      <c r="A8736" s="208">
        <v>42</v>
      </c>
      <c r="B8736" s="209" t="s">
        <v>30</v>
      </c>
      <c r="C8736" s="182">
        <f t="shared" ref="C8736" si="7882">SUM(C8737+C8739+C8745+C8747)</f>
        <v>0</v>
      </c>
      <c r="D8736" s="32">
        <v>3500</v>
      </c>
      <c r="F8736" s="32">
        <f t="shared" ref="F8736:G8736" si="7883">SUM(F8737+F8739+F8745+F8747)</f>
        <v>0</v>
      </c>
      <c r="G8736" s="32">
        <f t="shared" si="7883"/>
        <v>0</v>
      </c>
      <c r="H8736" s="32">
        <f t="shared" ref="H8736" si="7884">SUM(H8737+H8739+H8745+H8747)</f>
        <v>0</v>
      </c>
      <c r="I8736" s="34">
        <v>2</v>
      </c>
    </row>
    <row r="8737" spans="1:9">
      <c r="A8737" s="210">
        <v>421</v>
      </c>
      <c r="B8737" s="211" t="s">
        <v>96</v>
      </c>
      <c r="C8737" s="30">
        <f t="shared" ref="C8737" si="7885">SUM(C8738)</f>
        <v>0</v>
      </c>
      <c r="D8737" s="30">
        <v>0</v>
      </c>
      <c r="F8737" s="30">
        <f t="shared" ref="F8737:H8737" si="7886">SUM(F8738)</f>
        <v>0</v>
      </c>
      <c r="G8737" s="30">
        <f t="shared" si="7886"/>
        <v>0</v>
      </c>
      <c r="H8737" s="30">
        <f t="shared" si="7886"/>
        <v>0</v>
      </c>
      <c r="I8737" s="34">
        <v>3</v>
      </c>
    </row>
    <row r="8738" spans="1:9">
      <c r="A8738" s="212">
        <v>4212</v>
      </c>
      <c r="B8738" s="216" t="s">
        <v>97</v>
      </c>
      <c r="C8738" s="29"/>
      <c r="D8738" s="175">
        <v>0</v>
      </c>
      <c r="F8738" s="175"/>
      <c r="G8738" s="175"/>
      <c r="H8738" s="175"/>
      <c r="I8738" s="34">
        <v>4</v>
      </c>
    </row>
    <row r="8739" spans="1:9">
      <c r="A8739" s="210">
        <v>422</v>
      </c>
      <c r="B8739" s="211" t="s">
        <v>57</v>
      </c>
      <c r="C8739" s="30">
        <f t="shared" ref="C8739" si="7887">SUM(C8740:C8744)</f>
        <v>0</v>
      </c>
      <c r="D8739" s="30">
        <v>3500</v>
      </c>
      <c r="F8739" s="30">
        <f t="shared" ref="F8739:G8739" si="7888">SUM(F8740:F8744)</f>
        <v>0</v>
      </c>
      <c r="G8739" s="30">
        <f t="shared" si="7888"/>
        <v>0</v>
      </c>
      <c r="H8739" s="30">
        <f t="shared" ref="H8739" si="7889">SUM(H8740:H8744)</f>
        <v>0</v>
      </c>
      <c r="I8739" s="34">
        <v>3</v>
      </c>
    </row>
    <row r="8740" spans="1:9">
      <c r="A8740" s="212">
        <v>4221</v>
      </c>
      <c r="B8740" s="216" t="s">
        <v>65</v>
      </c>
      <c r="C8740" s="29"/>
      <c r="D8740" s="175">
        <v>0</v>
      </c>
      <c r="F8740" s="175"/>
      <c r="G8740" s="175"/>
      <c r="H8740" s="175"/>
      <c r="I8740" s="34">
        <v>4</v>
      </c>
    </row>
    <row r="8741" spans="1:9">
      <c r="A8741" s="212">
        <v>4222</v>
      </c>
      <c r="B8741" s="216" t="s">
        <v>73</v>
      </c>
      <c r="C8741" s="29"/>
      <c r="D8741" s="175">
        <v>0</v>
      </c>
      <c r="F8741" s="175"/>
      <c r="G8741" s="175"/>
      <c r="H8741" s="175"/>
      <c r="I8741" s="34">
        <v>4</v>
      </c>
    </row>
    <row r="8742" spans="1:9">
      <c r="A8742" s="212">
        <v>4223</v>
      </c>
      <c r="B8742" s="216" t="s">
        <v>86</v>
      </c>
      <c r="C8742" s="29"/>
      <c r="D8742" s="175">
        <v>0</v>
      </c>
      <c r="F8742" s="175"/>
      <c r="G8742" s="175"/>
      <c r="H8742" s="175"/>
      <c r="I8742" s="34">
        <v>4</v>
      </c>
    </row>
    <row r="8743" spans="1:9">
      <c r="A8743" s="212">
        <v>4224</v>
      </c>
      <c r="B8743" s="216" t="s">
        <v>58</v>
      </c>
      <c r="C8743" s="29"/>
      <c r="D8743" s="175">
        <v>3500</v>
      </c>
      <c r="F8743" s="175"/>
      <c r="G8743" s="175"/>
      <c r="H8743" s="175"/>
      <c r="I8743" s="34">
        <v>4</v>
      </c>
    </row>
    <row r="8744" spans="1:9">
      <c r="A8744" s="212">
        <v>4227</v>
      </c>
      <c r="B8744" s="216" t="s">
        <v>88</v>
      </c>
      <c r="C8744" s="29"/>
      <c r="D8744" s="175">
        <v>0</v>
      </c>
      <c r="F8744" s="175"/>
      <c r="G8744" s="175"/>
      <c r="H8744" s="175"/>
      <c r="I8744" s="34">
        <v>4</v>
      </c>
    </row>
    <row r="8745" spans="1:9">
      <c r="A8745" s="210">
        <v>423</v>
      </c>
      <c r="B8745" s="211" t="s">
        <v>98</v>
      </c>
      <c r="C8745" s="30">
        <f t="shared" ref="C8745" si="7890">SUM(C8746)</f>
        <v>0</v>
      </c>
      <c r="D8745" s="30">
        <v>0</v>
      </c>
      <c r="F8745" s="30">
        <f t="shared" ref="F8745:H8745" si="7891">SUM(F8746)</f>
        <v>0</v>
      </c>
      <c r="G8745" s="30">
        <f t="shared" si="7891"/>
        <v>0</v>
      </c>
      <c r="H8745" s="30">
        <f t="shared" si="7891"/>
        <v>0</v>
      </c>
      <c r="I8745" s="34">
        <v>3</v>
      </c>
    </row>
    <row r="8746" spans="1:9">
      <c r="A8746" s="212">
        <v>4231</v>
      </c>
      <c r="B8746" s="216" t="s">
        <v>106</v>
      </c>
      <c r="C8746" s="29"/>
      <c r="D8746" s="175">
        <v>0</v>
      </c>
      <c r="F8746" s="175"/>
      <c r="G8746" s="175"/>
      <c r="H8746" s="175"/>
      <c r="I8746" s="34">
        <v>4</v>
      </c>
    </row>
    <row r="8747" spans="1:9" ht="28.5">
      <c r="A8747" s="210">
        <v>424</v>
      </c>
      <c r="B8747" s="211" t="s">
        <v>138</v>
      </c>
      <c r="C8747" s="30">
        <f t="shared" ref="C8747" si="7892">SUM(C8748)</f>
        <v>0</v>
      </c>
      <c r="D8747" s="30">
        <v>0</v>
      </c>
      <c r="F8747" s="30">
        <f t="shared" ref="F8747:H8747" si="7893">SUM(F8748)</f>
        <v>0</v>
      </c>
      <c r="G8747" s="30">
        <f t="shared" si="7893"/>
        <v>0</v>
      </c>
      <c r="H8747" s="30">
        <f t="shared" si="7893"/>
        <v>0</v>
      </c>
      <c r="I8747" s="34">
        <v>3</v>
      </c>
    </row>
    <row r="8748" spans="1:9">
      <c r="A8748" s="212">
        <v>4241</v>
      </c>
      <c r="B8748" s="216" t="s">
        <v>139</v>
      </c>
      <c r="C8748" s="29"/>
      <c r="D8748" s="175">
        <v>0</v>
      </c>
      <c r="F8748" s="175"/>
      <c r="G8748" s="175"/>
      <c r="H8748" s="175"/>
      <c r="I8748" s="34">
        <v>4</v>
      </c>
    </row>
    <row r="8749" spans="1:9" ht="28.5">
      <c r="A8749" s="208">
        <v>45</v>
      </c>
      <c r="B8749" s="209" t="s">
        <v>74</v>
      </c>
      <c r="C8749" s="182">
        <f t="shared" ref="C8749:C8750" si="7894">SUM(C8750)</f>
        <v>0</v>
      </c>
      <c r="D8749" s="32">
        <v>0</v>
      </c>
      <c r="F8749" s="32">
        <f t="shared" ref="F8749:H8750" si="7895">SUM(F8750)</f>
        <v>0</v>
      </c>
      <c r="G8749" s="32">
        <f t="shared" si="7895"/>
        <v>0</v>
      </c>
      <c r="H8749" s="32">
        <f t="shared" si="7895"/>
        <v>0</v>
      </c>
      <c r="I8749" s="34">
        <v>2</v>
      </c>
    </row>
    <row r="8750" spans="1:9">
      <c r="A8750" s="210">
        <v>451</v>
      </c>
      <c r="B8750" s="211" t="s">
        <v>75</v>
      </c>
      <c r="C8750" s="30">
        <f t="shared" si="7894"/>
        <v>0</v>
      </c>
      <c r="D8750" s="30">
        <v>0</v>
      </c>
      <c r="F8750" s="30">
        <f t="shared" si="7895"/>
        <v>0</v>
      </c>
      <c r="G8750" s="30">
        <f t="shared" si="7895"/>
        <v>0</v>
      </c>
      <c r="H8750" s="30">
        <f t="shared" si="7895"/>
        <v>0</v>
      </c>
      <c r="I8750" s="34">
        <v>3</v>
      </c>
    </row>
    <row r="8751" spans="1:9">
      <c r="A8751" s="212">
        <v>4511</v>
      </c>
      <c r="B8751" s="216" t="s">
        <v>75</v>
      </c>
      <c r="C8751" s="29"/>
      <c r="D8751" s="175">
        <v>0</v>
      </c>
      <c r="F8751" s="175"/>
      <c r="G8751" s="175"/>
      <c r="H8751" s="175"/>
      <c r="I8751" s="34">
        <v>4</v>
      </c>
    </row>
    <row r="8752" spans="1:9" ht="28.5">
      <c r="A8752" s="538">
        <v>71</v>
      </c>
      <c r="B8752" s="207" t="s">
        <v>349</v>
      </c>
      <c r="C8752" s="172">
        <f t="shared" ref="C8752:C8753" si="7896">C8753</f>
        <v>92906</v>
      </c>
      <c r="D8752" s="172">
        <v>92906</v>
      </c>
      <c r="F8752" s="172">
        <f t="shared" ref="F8752:H8753" si="7897">F8753</f>
        <v>0</v>
      </c>
      <c r="G8752" s="172">
        <f t="shared" si="7897"/>
        <v>0</v>
      </c>
      <c r="H8752" s="172">
        <f t="shared" si="7897"/>
        <v>0</v>
      </c>
      <c r="I8752" s="34" t="s">
        <v>145</v>
      </c>
    </row>
    <row r="8753" spans="1:9">
      <c r="A8753" s="533">
        <v>32</v>
      </c>
      <c r="B8753" s="534" t="s">
        <v>16</v>
      </c>
      <c r="C8753" s="187">
        <f t="shared" si="7896"/>
        <v>92906</v>
      </c>
      <c r="D8753" s="689">
        <v>92906</v>
      </c>
      <c r="F8753" s="689">
        <f t="shared" si="7897"/>
        <v>0</v>
      </c>
      <c r="G8753" s="689">
        <f t="shared" si="7897"/>
        <v>0</v>
      </c>
      <c r="H8753" s="689">
        <f t="shared" si="7897"/>
        <v>0</v>
      </c>
      <c r="I8753" s="34">
        <v>2</v>
      </c>
    </row>
    <row r="8754" spans="1:9">
      <c r="A8754" s="530">
        <v>329</v>
      </c>
      <c r="B8754" s="531" t="s">
        <v>362</v>
      </c>
      <c r="C8754" s="171">
        <f>SUM(C8755)</f>
        <v>92906</v>
      </c>
      <c r="D8754" s="171">
        <v>92906</v>
      </c>
      <c r="F8754" s="171">
        <f>SUM(F8755)</f>
        <v>0</v>
      </c>
      <c r="G8754" s="171">
        <f>SUM(G8755)</f>
        <v>0</v>
      </c>
      <c r="H8754" s="171">
        <f>SUM(H8755)</f>
        <v>0</v>
      </c>
      <c r="I8754" s="34">
        <v>3</v>
      </c>
    </row>
    <row r="8755" spans="1:9">
      <c r="A8755" s="529">
        <v>3296</v>
      </c>
      <c r="B8755" s="216" t="s">
        <v>120</v>
      </c>
      <c r="C8755" s="465">
        <v>92906</v>
      </c>
      <c r="D8755" s="175">
        <v>92906</v>
      </c>
      <c r="F8755" s="551"/>
      <c r="G8755" s="551"/>
      <c r="H8755" s="551"/>
      <c r="I8755" s="34">
        <v>4</v>
      </c>
    </row>
    <row r="8756" spans="1:9">
      <c r="A8756" s="203" t="s">
        <v>546</v>
      </c>
      <c r="B8756" s="204" t="s">
        <v>313</v>
      </c>
      <c r="C8756" s="205">
        <f>C8757</f>
        <v>0</v>
      </c>
      <c r="D8756" s="205">
        <v>596106</v>
      </c>
      <c r="F8756" s="205">
        <f>F8757</f>
        <v>0</v>
      </c>
      <c r="G8756" s="205">
        <f>G8757</f>
        <v>0</v>
      </c>
      <c r="H8756" s="205">
        <f>H8757</f>
        <v>0</v>
      </c>
      <c r="I8756" s="34" t="s">
        <v>8</v>
      </c>
    </row>
    <row r="8757" spans="1:9">
      <c r="A8757" s="206">
        <v>11</v>
      </c>
      <c r="B8757" s="207" t="s">
        <v>14</v>
      </c>
      <c r="C8757" s="31">
        <f t="shared" ref="C8757:C8759" si="7898">C8758</f>
        <v>0</v>
      </c>
      <c r="D8757" s="31">
        <v>596106</v>
      </c>
      <c r="F8757" s="31">
        <f t="shared" ref="F8757:H8759" si="7899">F8758</f>
        <v>0</v>
      </c>
      <c r="G8757" s="31">
        <f t="shared" si="7899"/>
        <v>0</v>
      </c>
      <c r="H8757" s="31">
        <f t="shared" si="7899"/>
        <v>0</v>
      </c>
      <c r="I8757" s="34" t="s">
        <v>15</v>
      </c>
    </row>
    <row r="8758" spans="1:9">
      <c r="A8758" s="208">
        <v>32</v>
      </c>
      <c r="B8758" s="209" t="s">
        <v>16</v>
      </c>
      <c r="C8758" s="32">
        <f t="shared" ref="C8758" si="7900">C8759+C8761</f>
        <v>0</v>
      </c>
      <c r="D8758" s="32">
        <v>596106</v>
      </c>
      <c r="F8758" s="32">
        <f t="shared" ref="F8758:G8758" si="7901">F8759+F8761</f>
        <v>0</v>
      </c>
      <c r="G8758" s="32">
        <f t="shared" si="7901"/>
        <v>0</v>
      </c>
      <c r="H8758" s="32">
        <f t="shared" ref="H8758" si="7902">H8759+H8761</f>
        <v>0</v>
      </c>
      <c r="I8758" s="34">
        <v>2</v>
      </c>
    </row>
    <row r="8759" spans="1:9">
      <c r="A8759" s="210">
        <v>322</v>
      </c>
      <c r="B8759" s="211" t="s">
        <v>42</v>
      </c>
      <c r="C8759" s="30">
        <f t="shared" si="7898"/>
        <v>0</v>
      </c>
      <c r="D8759" s="30">
        <v>490389</v>
      </c>
      <c r="F8759" s="30">
        <f t="shared" si="7899"/>
        <v>0</v>
      </c>
      <c r="G8759" s="30">
        <f t="shared" si="7899"/>
        <v>0</v>
      </c>
      <c r="H8759" s="30">
        <f t="shared" si="7899"/>
        <v>0</v>
      </c>
      <c r="I8759" s="34">
        <v>3</v>
      </c>
    </row>
    <row r="8760" spans="1:9">
      <c r="A8760" s="212">
        <v>3222</v>
      </c>
      <c r="B8760" s="216" t="s">
        <v>91</v>
      </c>
      <c r="C8760" s="29"/>
      <c r="D8760" s="175">
        <v>490389</v>
      </c>
      <c r="F8760" s="175"/>
      <c r="G8760" s="175"/>
      <c r="H8760" s="175"/>
      <c r="I8760" s="34">
        <v>4</v>
      </c>
    </row>
    <row r="8761" spans="1:9">
      <c r="A8761" s="210">
        <v>329</v>
      </c>
      <c r="B8761" s="211" t="s">
        <v>23</v>
      </c>
      <c r="C8761" s="30">
        <f t="shared" ref="C8761" si="7903">C8762</f>
        <v>0</v>
      </c>
      <c r="D8761" s="30">
        <v>105717</v>
      </c>
      <c r="F8761" s="30">
        <f t="shared" ref="F8761:H8761" si="7904">F8762</f>
        <v>0</v>
      </c>
      <c r="G8761" s="30">
        <f t="shared" si="7904"/>
        <v>0</v>
      </c>
      <c r="H8761" s="30">
        <f t="shared" si="7904"/>
        <v>0</v>
      </c>
      <c r="I8761" s="870">
        <v>3</v>
      </c>
    </row>
    <row r="8762" spans="1:9">
      <c r="A8762" s="212">
        <v>3292</v>
      </c>
      <c r="B8762" s="216" t="s">
        <v>112</v>
      </c>
      <c r="C8762" s="29"/>
      <c r="D8762" s="175">
        <v>105717</v>
      </c>
      <c r="F8762" s="175"/>
      <c r="G8762" s="175"/>
      <c r="H8762" s="175"/>
      <c r="I8762" s="870">
        <v>4</v>
      </c>
    </row>
    <row r="8763" spans="1:9">
      <c r="A8763" s="430">
        <v>37068</v>
      </c>
      <c r="B8763" s="431" t="s">
        <v>508</v>
      </c>
      <c r="C8763" s="198">
        <f>SUM(C8764+C8865)</f>
        <v>82235595</v>
      </c>
      <c r="D8763" s="198">
        <v>86433279</v>
      </c>
      <c r="F8763" s="198">
        <f>SUM(F8764+F8865)</f>
        <v>0</v>
      </c>
      <c r="G8763" s="198">
        <f>SUM(G8764+G8865)</f>
        <v>0</v>
      </c>
      <c r="H8763" s="198">
        <f>SUM(H8764+H8865)</f>
        <v>0</v>
      </c>
      <c r="I8763" s="432" t="s">
        <v>5</v>
      </c>
    </row>
    <row r="8764" spans="1:9" ht="28.5">
      <c r="A8764" s="200">
        <v>3602</v>
      </c>
      <c r="B8764" s="201" t="s">
        <v>82</v>
      </c>
      <c r="C8764" s="202">
        <f>SUM(C8765+C8824)</f>
        <v>10605696</v>
      </c>
      <c r="D8764" s="202">
        <v>5198141</v>
      </c>
      <c r="F8764" s="202">
        <f>SUM(F8765+F8824)</f>
        <v>0</v>
      </c>
      <c r="G8764" s="202">
        <f>SUM(G8765+G8824)</f>
        <v>0</v>
      </c>
      <c r="H8764" s="202">
        <f>SUM(H8765+H8824)</f>
        <v>0</v>
      </c>
      <c r="I8764" s="34" t="s">
        <v>7</v>
      </c>
    </row>
    <row r="8765" spans="1:9" ht="42.75">
      <c r="A8765" s="203" t="s">
        <v>445</v>
      </c>
      <c r="B8765" s="204" t="s">
        <v>509</v>
      </c>
      <c r="C8765" s="205">
        <f>SUM(C8766+C8785+C8798+C8802+C8812)</f>
        <v>10605696</v>
      </c>
      <c r="D8765" s="205">
        <v>5198141</v>
      </c>
      <c r="F8765" s="205">
        <f t="shared" ref="F8765:G8765" si="7905">SUM(F8766+F8785+F8798+F8802+F8812+F8816)</f>
        <v>0</v>
      </c>
      <c r="G8765" s="205">
        <f t="shared" si="7905"/>
        <v>0</v>
      </c>
      <c r="H8765" s="205">
        <f t="shared" ref="H8765" si="7906">SUM(H8766+H8785+H8798+H8802+H8812+H8816)</f>
        <v>0</v>
      </c>
      <c r="I8765" s="34" t="s">
        <v>8</v>
      </c>
    </row>
    <row r="8766" spans="1:9">
      <c r="A8766" s="206">
        <v>11</v>
      </c>
      <c r="B8766" s="207" t="s">
        <v>14</v>
      </c>
      <c r="C8766" s="31">
        <f>SUM(C8767+C8773+C8779+C8770+C8782)</f>
        <v>10605696</v>
      </c>
      <c r="D8766" s="31">
        <v>4418141</v>
      </c>
      <c r="F8766" s="31">
        <f>SUM(F8767+F8773+F8779+F8770+F8782)</f>
        <v>0</v>
      </c>
      <c r="G8766" s="31">
        <f>SUM(G8767+G8773+G8779+G8770+G8782)</f>
        <v>0</v>
      </c>
      <c r="H8766" s="31">
        <f>SUM(H8767+H8773+H8779+H8770+H8782)</f>
        <v>0</v>
      </c>
      <c r="I8766" s="34" t="s">
        <v>15</v>
      </c>
    </row>
    <row r="8767" spans="1:9">
      <c r="A8767" s="208">
        <v>32</v>
      </c>
      <c r="B8767" s="209" t="s">
        <v>16</v>
      </c>
      <c r="C8767" s="182">
        <f t="shared" ref="C8767:C8768" si="7907">C8768</f>
        <v>1000000</v>
      </c>
      <c r="D8767" s="32">
        <v>1000000</v>
      </c>
      <c r="F8767" s="32">
        <f t="shared" ref="F8767:H8768" si="7908">F8768</f>
        <v>0</v>
      </c>
      <c r="G8767" s="32">
        <f t="shared" si="7908"/>
        <v>0</v>
      </c>
      <c r="H8767" s="32">
        <f t="shared" si="7908"/>
        <v>0</v>
      </c>
      <c r="I8767" s="34">
        <v>2</v>
      </c>
    </row>
    <row r="8768" spans="1:9">
      <c r="A8768" s="210">
        <v>323</v>
      </c>
      <c r="B8768" s="211" t="s">
        <v>17</v>
      </c>
      <c r="C8768" s="30">
        <f t="shared" si="7907"/>
        <v>1000000</v>
      </c>
      <c r="D8768" s="30">
        <v>1000000</v>
      </c>
      <c r="F8768" s="30">
        <f t="shared" si="7908"/>
        <v>0</v>
      </c>
      <c r="G8768" s="30">
        <f t="shared" si="7908"/>
        <v>0</v>
      </c>
      <c r="H8768" s="30">
        <f t="shared" si="7908"/>
        <v>0</v>
      </c>
      <c r="I8768" s="34">
        <v>3</v>
      </c>
    </row>
    <row r="8769" spans="1:9">
      <c r="A8769" s="212">
        <v>3232</v>
      </c>
      <c r="B8769" s="216" t="s">
        <v>105</v>
      </c>
      <c r="C8769" s="465">
        <v>1000000</v>
      </c>
      <c r="D8769" s="175">
        <v>1000000</v>
      </c>
      <c r="F8769" s="551"/>
      <c r="G8769" s="551"/>
      <c r="H8769" s="551"/>
      <c r="I8769" s="34">
        <v>4</v>
      </c>
    </row>
    <row r="8770" spans="1:9">
      <c r="A8770" s="208">
        <v>34</v>
      </c>
      <c r="B8770" s="209" t="s">
        <v>114</v>
      </c>
      <c r="C8770" s="461">
        <f t="shared" ref="C8770:C8771" si="7909">C8771</f>
        <v>2418141</v>
      </c>
      <c r="D8770" s="662">
        <v>2613141</v>
      </c>
      <c r="F8770" s="662">
        <f t="shared" ref="F8770:H8771" si="7910">F8771</f>
        <v>0</v>
      </c>
      <c r="G8770" s="662">
        <f t="shared" si="7910"/>
        <v>0</v>
      </c>
      <c r="H8770" s="662">
        <f t="shared" si="7910"/>
        <v>0</v>
      </c>
      <c r="I8770" s="73">
        <v>2</v>
      </c>
    </row>
    <row r="8771" spans="1:9">
      <c r="A8771" s="210">
        <v>342</v>
      </c>
      <c r="B8771" s="211" t="s">
        <v>376</v>
      </c>
      <c r="C8771" s="462">
        <f t="shared" si="7909"/>
        <v>2418141</v>
      </c>
      <c r="D8771" s="462">
        <v>2613141</v>
      </c>
      <c r="F8771" s="462">
        <f t="shared" si="7910"/>
        <v>0</v>
      </c>
      <c r="G8771" s="462">
        <f t="shared" si="7910"/>
        <v>0</v>
      </c>
      <c r="H8771" s="462">
        <f t="shared" si="7910"/>
        <v>0</v>
      </c>
      <c r="I8771" s="73">
        <v>3</v>
      </c>
    </row>
    <row r="8772" spans="1:9" ht="42.75">
      <c r="A8772" s="212">
        <v>3423</v>
      </c>
      <c r="B8772" s="213" t="s">
        <v>157</v>
      </c>
      <c r="C8772" s="463">
        <v>2418141</v>
      </c>
      <c r="D8772" s="175">
        <v>2613141</v>
      </c>
      <c r="F8772" s="463"/>
      <c r="G8772" s="463"/>
      <c r="H8772" s="463"/>
      <c r="I8772" s="73">
        <v>4</v>
      </c>
    </row>
    <row r="8773" spans="1:9" ht="28.5">
      <c r="A8773" s="208">
        <v>42</v>
      </c>
      <c r="B8773" s="209" t="s">
        <v>30</v>
      </c>
      <c r="C8773" s="182">
        <f>SUM(C8774+C8777)</f>
        <v>1000000</v>
      </c>
      <c r="D8773" s="32">
        <v>805000</v>
      </c>
      <c r="F8773" s="32">
        <f>SUM(F8774+F8777)</f>
        <v>0</v>
      </c>
      <c r="G8773" s="32">
        <f>SUM(G8774+G8777)</f>
        <v>0</v>
      </c>
      <c r="H8773" s="32">
        <f>SUM(H8774+H8777)</f>
        <v>0</v>
      </c>
      <c r="I8773" s="34">
        <v>2</v>
      </c>
    </row>
    <row r="8774" spans="1:9">
      <c r="A8774" s="210">
        <v>422</v>
      </c>
      <c r="B8774" s="211" t="s">
        <v>57</v>
      </c>
      <c r="C8774" s="30">
        <f>SUM(C8775:C8776)</f>
        <v>980000</v>
      </c>
      <c r="D8774" s="30">
        <v>785000</v>
      </c>
      <c r="F8774" s="30">
        <f>SUM(F8775:F8776)</f>
        <v>0</v>
      </c>
      <c r="G8774" s="30">
        <f>SUM(G8775:G8776)</f>
        <v>0</v>
      </c>
      <c r="H8774" s="30">
        <f>SUM(H8775:H8776)</f>
        <v>0</v>
      </c>
      <c r="I8774" s="34">
        <v>3</v>
      </c>
    </row>
    <row r="8775" spans="1:9">
      <c r="A8775" s="212">
        <v>4221</v>
      </c>
      <c r="B8775" s="216" t="s">
        <v>65</v>
      </c>
      <c r="C8775" s="463">
        <v>60000</v>
      </c>
      <c r="D8775" s="175">
        <v>60000</v>
      </c>
      <c r="F8775" s="463"/>
      <c r="G8775" s="463"/>
      <c r="H8775" s="463"/>
      <c r="I8775" s="34">
        <v>4</v>
      </c>
    </row>
    <row r="8776" spans="1:9">
      <c r="A8776" s="212">
        <v>4224</v>
      </c>
      <c r="B8776" s="216" t="s">
        <v>58</v>
      </c>
      <c r="C8776" s="539">
        <v>920000</v>
      </c>
      <c r="D8776" s="175">
        <v>725000</v>
      </c>
      <c r="F8776" s="691"/>
      <c r="G8776" s="691"/>
      <c r="H8776" s="691"/>
      <c r="I8776" s="34">
        <v>4</v>
      </c>
    </row>
    <row r="8777" spans="1:9">
      <c r="A8777" s="210">
        <v>426</v>
      </c>
      <c r="B8777" s="211" t="s">
        <v>31</v>
      </c>
      <c r="C8777" s="495">
        <f>C8778</f>
        <v>20000</v>
      </c>
      <c r="D8777" s="150">
        <v>20000</v>
      </c>
      <c r="F8777" s="150">
        <f>F8778</f>
        <v>0</v>
      </c>
      <c r="G8777" s="150">
        <f>G8778</f>
        <v>0</v>
      </c>
      <c r="H8777" s="150">
        <f>H8778</f>
        <v>0</v>
      </c>
      <c r="I8777" s="34">
        <v>3</v>
      </c>
    </row>
    <row r="8778" spans="1:9">
      <c r="A8778" s="212">
        <v>4262</v>
      </c>
      <c r="B8778" s="216" t="s">
        <v>32</v>
      </c>
      <c r="C8778" s="39">
        <v>20000</v>
      </c>
      <c r="D8778" s="175">
        <v>20000</v>
      </c>
      <c r="F8778" s="636"/>
      <c r="G8778" s="636"/>
      <c r="H8778" s="636"/>
      <c r="I8778" s="34">
        <v>4</v>
      </c>
    </row>
    <row r="8779" spans="1:9" ht="28.5">
      <c r="A8779" s="208">
        <v>45</v>
      </c>
      <c r="B8779" s="209" t="s">
        <v>74</v>
      </c>
      <c r="C8779" s="182">
        <f t="shared" ref="C8779:C8780" si="7911">SUM(C8780)</f>
        <v>0</v>
      </c>
      <c r="D8779" s="32">
        <v>0</v>
      </c>
      <c r="F8779" s="32">
        <f t="shared" ref="F8779:H8780" si="7912">SUM(F8780)</f>
        <v>0</v>
      </c>
      <c r="G8779" s="32">
        <f t="shared" si="7912"/>
        <v>0</v>
      </c>
      <c r="H8779" s="32">
        <f t="shared" si="7912"/>
        <v>0</v>
      </c>
      <c r="I8779" s="34">
        <v>2</v>
      </c>
    </row>
    <row r="8780" spans="1:9">
      <c r="A8780" s="210">
        <v>451</v>
      </c>
      <c r="B8780" s="211" t="s">
        <v>75</v>
      </c>
      <c r="C8780" s="30">
        <f t="shared" si="7911"/>
        <v>0</v>
      </c>
      <c r="D8780" s="30">
        <v>0</v>
      </c>
      <c r="F8780" s="30">
        <f t="shared" si="7912"/>
        <v>0</v>
      </c>
      <c r="G8780" s="30">
        <f t="shared" si="7912"/>
        <v>0</v>
      </c>
      <c r="H8780" s="30">
        <f t="shared" si="7912"/>
        <v>0</v>
      </c>
      <c r="I8780" s="34">
        <v>3</v>
      </c>
    </row>
    <row r="8781" spans="1:9">
      <c r="A8781" s="212">
        <v>4511</v>
      </c>
      <c r="B8781" s="216" t="s">
        <v>75</v>
      </c>
      <c r="C8781" s="29"/>
      <c r="D8781" s="175">
        <v>0</v>
      </c>
      <c r="F8781" s="175"/>
      <c r="G8781" s="175"/>
      <c r="H8781" s="175"/>
      <c r="I8781" s="34">
        <v>4</v>
      </c>
    </row>
    <row r="8782" spans="1:9" ht="28.5">
      <c r="A8782" s="47">
        <v>54</v>
      </c>
      <c r="B8782" s="48" t="s">
        <v>378</v>
      </c>
      <c r="C8782" s="540">
        <f t="shared" ref="C8782:C8783" si="7913">C8783</f>
        <v>6187555</v>
      </c>
      <c r="D8782" s="612">
        <v>0</v>
      </c>
      <c r="F8782" s="612">
        <f t="shared" ref="F8782:H8783" si="7914">F8783</f>
        <v>0</v>
      </c>
      <c r="G8782" s="612">
        <f t="shared" si="7914"/>
        <v>0</v>
      </c>
      <c r="H8782" s="612">
        <f t="shared" si="7914"/>
        <v>0</v>
      </c>
      <c r="I8782" s="73">
        <v>2</v>
      </c>
    </row>
    <row r="8783" spans="1:9" ht="28.5">
      <c r="A8783" s="49">
        <v>544</v>
      </c>
      <c r="B8783" s="541" t="s">
        <v>379</v>
      </c>
      <c r="C8783" s="542">
        <f t="shared" si="7913"/>
        <v>6187555</v>
      </c>
      <c r="D8783" s="542">
        <v>0</v>
      </c>
      <c r="F8783" s="542">
        <f t="shared" si="7914"/>
        <v>0</v>
      </c>
      <c r="G8783" s="542">
        <f t="shared" si="7914"/>
        <v>0</v>
      </c>
      <c r="H8783" s="542">
        <f t="shared" si="7914"/>
        <v>0</v>
      </c>
      <c r="I8783" s="73">
        <v>3</v>
      </c>
    </row>
    <row r="8784" spans="1:9" ht="28.5">
      <c r="A8784" s="51">
        <v>5443</v>
      </c>
      <c r="B8784" s="52" t="s">
        <v>379</v>
      </c>
      <c r="C8784" s="543">
        <v>6187555</v>
      </c>
      <c r="D8784" s="175">
        <v>0</v>
      </c>
      <c r="F8784" s="635"/>
      <c r="G8784" s="635"/>
      <c r="H8784" s="635"/>
      <c r="I8784" s="73">
        <v>4</v>
      </c>
    </row>
    <row r="8785" spans="1:9">
      <c r="A8785" s="206">
        <v>31</v>
      </c>
      <c r="B8785" s="207" t="s">
        <v>63</v>
      </c>
      <c r="C8785" s="544">
        <f>C8786</f>
        <v>0</v>
      </c>
      <c r="D8785" s="692">
        <v>0</v>
      </c>
      <c r="F8785" s="692">
        <f>F8786</f>
        <v>0</v>
      </c>
      <c r="G8785" s="692">
        <f>G8786</f>
        <v>0</v>
      </c>
      <c r="H8785" s="692">
        <f>H8786</f>
        <v>0</v>
      </c>
      <c r="I8785" s="34" t="s">
        <v>64</v>
      </c>
    </row>
    <row r="8786" spans="1:9" ht="28.5">
      <c r="A8786" s="208">
        <v>42</v>
      </c>
      <c r="B8786" s="209" t="s">
        <v>30</v>
      </c>
      <c r="C8786" s="503">
        <f>SUM(C8787+C8796+C8794)</f>
        <v>0</v>
      </c>
      <c r="D8786" s="683">
        <v>0</v>
      </c>
      <c r="F8786" s="683">
        <f>SUM(F8787+F8796+F8794)</f>
        <v>0</v>
      </c>
      <c r="G8786" s="683">
        <f>SUM(G8787+G8796+G8794)</f>
        <v>0</v>
      </c>
      <c r="H8786" s="683">
        <f>SUM(H8787+H8796+H8794)</f>
        <v>0</v>
      </c>
      <c r="I8786" s="34">
        <v>2</v>
      </c>
    </row>
    <row r="8787" spans="1:9">
      <c r="A8787" s="210">
        <v>422</v>
      </c>
      <c r="B8787" s="211" t="s">
        <v>57</v>
      </c>
      <c r="C8787" s="504">
        <f>SUM(C8788:C8793)</f>
        <v>0</v>
      </c>
      <c r="D8787" s="504">
        <v>0</v>
      </c>
      <c r="F8787" s="504">
        <f>SUM(F8788:F8793)</f>
        <v>0</v>
      </c>
      <c r="G8787" s="504">
        <f>SUM(G8788:G8793)</f>
        <v>0</v>
      </c>
      <c r="H8787" s="504">
        <f>SUM(H8788:H8793)</f>
        <v>0</v>
      </c>
      <c r="I8787" s="34">
        <v>3</v>
      </c>
    </row>
    <row r="8788" spans="1:9">
      <c r="A8788" s="212">
        <v>4221</v>
      </c>
      <c r="B8788" s="216" t="s">
        <v>65</v>
      </c>
      <c r="C8788" s="465"/>
      <c r="D8788" s="175">
        <v>0</v>
      </c>
      <c r="F8788" s="551"/>
      <c r="G8788" s="551"/>
      <c r="H8788" s="551"/>
      <c r="I8788" s="34">
        <v>4</v>
      </c>
    </row>
    <row r="8789" spans="1:9">
      <c r="A8789" s="212">
        <v>4222</v>
      </c>
      <c r="B8789" s="216" t="s">
        <v>73</v>
      </c>
      <c r="C8789" s="465"/>
      <c r="D8789" s="175">
        <v>0</v>
      </c>
      <c r="F8789" s="551"/>
      <c r="G8789" s="551"/>
      <c r="H8789" s="551"/>
      <c r="I8789" s="34">
        <v>4</v>
      </c>
    </row>
    <row r="8790" spans="1:9">
      <c r="A8790" s="212">
        <v>4223</v>
      </c>
      <c r="B8790" s="216" t="s">
        <v>86</v>
      </c>
      <c r="C8790" s="465"/>
      <c r="D8790" s="175">
        <v>0</v>
      </c>
      <c r="F8790" s="551"/>
      <c r="G8790" s="551"/>
      <c r="H8790" s="551"/>
      <c r="I8790" s="34">
        <v>4</v>
      </c>
    </row>
    <row r="8791" spans="1:9">
      <c r="A8791" s="212">
        <v>4224</v>
      </c>
      <c r="B8791" s="216" t="s">
        <v>58</v>
      </c>
      <c r="C8791" s="465"/>
      <c r="D8791" s="175">
        <v>0</v>
      </c>
      <c r="F8791" s="551"/>
      <c r="G8791" s="551"/>
      <c r="H8791" s="551"/>
      <c r="I8791" s="34">
        <v>4</v>
      </c>
    </row>
    <row r="8792" spans="1:9">
      <c r="A8792" s="212">
        <v>4225</v>
      </c>
      <c r="B8792" s="216" t="s">
        <v>87</v>
      </c>
      <c r="C8792" s="465"/>
      <c r="D8792" s="175">
        <v>0</v>
      </c>
      <c r="F8792" s="551"/>
      <c r="G8792" s="551"/>
      <c r="H8792" s="551"/>
      <c r="I8792" s="34">
        <v>4</v>
      </c>
    </row>
    <row r="8793" spans="1:9">
      <c r="A8793" s="212">
        <v>4227</v>
      </c>
      <c r="B8793" s="216" t="s">
        <v>88</v>
      </c>
      <c r="C8793" s="465"/>
      <c r="D8793" s="175">
        <v>0</v>
      </c>
      <c r="F8793" s="551"/>
      <c r="G8793" s="551"/>
      <c r="H8793" s="551"/>
      <c r="I8793" s="34">
        <v>4</v>
      </c>
    </row>
    <row r="8794" spans="1:9">
      <c r="A8794" s="210">
        <v>423</v>
      </c>
      <c r="B8794" s="211" t="s">
        <v>98</v>
      </c>
      <c r="C8794" s="545">
        <f>C8795</f>
        <v>0</v>
      </c>
      <c r="D8794" s="504">
        <v>0</v>
      </c>
      <c r="F8794" s="504">
        <f>F8795</f>
        <v>0</v>
      </c>
      <c r="G8794" s="504">
        <f>G8795</f>
        <v>0</v>
      </c>
      <c r="H8794" s="504">
        <f>H8795</f>
        <v>0</v>
      </c>
      <c r="I8794" s="34">
        <v>3</v>
      </c>
    </row>
    <row r="8795" spans="1:9">
      <c r="A8795" s="212">
        <v>4231</v>
      </c>
      <c r="B8795" s="216" t="s">
        <v>364</v>
      </c>
      <c r="C8795" s="465"/>
      <c r="D8795" s="175">
        <v>0</v>
      </c>
      <c r="F8795" s="551"/>
      <c r="G8795" s="551"/>
      <c r="H8795" s="551"/>
      <c r="I8795" s="34">
        <v>4</v>
      </c>
    </row>
    <row r="8796" spans="1:9">
      <c r="A8796" s="210">
        <v>426</v>
      </c>
      <c r="B8796" s="211" t="s">
        <v>31</v>
      </c>
      <c r="C8796" s="504">
        <f>SUM(C8797)</f>
        <v>0</v>
      </c>
      <c r="D8796" s="504">
        <v>0</v>
      </c>
      <c r="F8796" s="504">
        <f>SUM(F8797)</f>
        <v>0</v>
      </c>
      <c r="G8796" s="504">
        <f>SUM(G8797)</f>
        <v>0</v>
      </c>
      <c r="H8796" s="504">
        <f>SUM(H8797)</f>
        <v>0</v>
      </c>
      <c r="I8796" s="34">
        <v>3</v>
      </c>
    </row>
    <row r="8797" spans="1:9">
      <c r="A8797" s="212">
        <v>4262</v>
      </c>
      <c r="B8797" s="216" t="s">
        <v>32</v>
      </c>
      <c r="C8797" s="465"/>
      <c r="D8797" s="175">
        <v>0</v>
      </c>
      <c r="F8797" s="551"/>
      <c r="G8797" s="551"/>
      <c r="H8797" s="551"/>
      <c r="I8797" s="34">
        <v>4</v>
      </c>
    </row>
    <row r="8798" spans="1:9">
      <c r="A8798" s="206">
        <v>52</v>
      </c>
      <c r="B8798" s="207" t="s">
        <v>319</v>
      </c>
      <c r="C8798" s="31">
        <f t="shared" ref="C8798:C8800" si="7915">C8799</f>
        <v>0</v>
      </c>
      <c r="D8798" s="31">
        <v>0</v>
      </c>
      <c r="F8798" s="31">
        <f t="shared" ref="F8798:H8800" si="7916">F8799</f>
        <v>0</v>
      </c>
      <c r="G8798" s="31">
        <f t="shared" si="7916"/>
        <v>0</v>
      </c>
      <c r="H8798" s="31">
        <f t="shared" si="7916"/>
        <v>0</v>
      </c>
      <c r="I8798" s="34" t="s">
        <v>53</v>
      </c>
    </row>
    <row r="8799" spans="1:9" ht="28.5">
      <c r="A8799" s="208">
        <v>45</v>
      </c>
      <c r="B8799" s="209" t="s">
        <v>74</v>
      </c>
      <c r="C8799" s="182">
        <f t="shared" si="7915"/>
        <v>0</v>
      </c>
      <c r="D8799" s="32">
        <v>0</v>
      </c>
      <c r="F8799" s="32">
        <f t="shared" si="7916"/>
        <v>0</v>
      </c>
      <c r="G8799" s="32">
        <f t="shared" si="7916"/>
        <v>0</v>
      </c>
      <c r="H8799" s="32">
        <f t="shared" si="7916"/>
        <v>0</v>
      </c>
      <c r="I8799" s="34">
        <v>2</v>
      </c>
    </row>
    <row r="8800" spans="1:9">
      <c r="A8800" s="210">
        <v>451</v>
      </c>
      <c r="B8800" s="211" t="s">
        <v>75</v>
      </c>
      <c r="C8800" s="30">
        <f t="shared" si="7915"/>
        <v>0</v>
      </c>
      <c r="D8800" s="30">
        <v>0</v>
      </c>
      <c r="F8800" s="30">
        <f t="shared" si="7916"/>
        <v>0</v>
      </c>
      <c r="G8800" s="30">
        <f t="shared" si="7916"/>
        <v>0</v>
      </c>
      <c r="H8800" s="30">
        <f t="shared" si="7916"/>
        <v>0</v>
      </c>
      <c r="I8800" s="34">
        <v>3</v>
      </c>
    </row>
    <row r="8801" spans="1:9">
      <c r="A8801" s="212">
        <v>4511</v>
      </c>
      <c r="B8801" s="216" t="s">
        <v>75</v>
      </c>
      <c r="C8801" s="29">
        <v>0</v>
      </c>
      <c r="D8801" s="175">
        <v>0</v>
      </c>
      <c r="F8801" s="175"/>
      <c r="G8801" s="175"/>
      <c r="H8801" s="175"/>
      <c r="I8801" s="34">
        <v>4</v>
      </c>
    </row>
    <row r="8802" spans="1:9">
      <c r="A8802" s="206">
        <v>61</v>
      </c>
      <c r="B8802" s="207" t="s">
        <v>80</v>
      </c>
      <c r="C8802" s="546">
        <f>C8803</f>
        <v>0</v>
      </c>
      <c r="D8802" s="502">
        <v>0</v>
      </c>
      <c r="F8802" s="502">
        <f>F8803</f>
        <v>0</v>
      </c>
      <c r="G8802" s="502">
        <f>G8803</f>
        <v>0</v>
      </c>
      <c r="H8802" s="502">
        <f>H8803</f>
        <v>0</v>
      </c>
      <c r="I8802" s="34" t="s">
        <v>81</v>
      </c>
    </row>
    <row r="8803" spans="1:9" ht="28.5">
      <c r="A8803" s="208">
        <v>42</v>
      </c>
      <c r="B8803" s="209" t="s">
        <v>30</v>
      </c>
      <c r="C8803" s="503">
        <f>SUM(C8804+C8810)</f>
        <v>0</v>
      </c>
      <c r="D8803" s="683">
        <v>0</v>
      </c>
      <c r="F8803" s="683">
        <f>SUM(F8804+F8810)</f>
        <v>0</v>
      </c>
      <c r="G8803" s="683">
        <f>SUM(G8804+G8810)</f>
        <v>0</v>
      </c>
      <c r="H8803" s="683">
        <f>SUM(H8804+H8810)</f>
        <v>0</v>
      </c>
      <c r="I8803" s="34">
        <v>2</v>
      </c>
    </row>
    <row r="8804" spans="1:9">
      <c r="A8804" s="210">
        <v>422</v>
      </c>
      <c r="B8804" s="211" t="s">
        <v>57</v>
      </c>
      <c r="C8804" s="504">
        <f>SUM(C8805:C8809)</f>
        <v>0</v>
      </c>
      <c r="D8804" s="504">
        <v>0</v>
      </c>
      <c r="F8804" s="504">
        <f>SUM(F8805:F8809)</f>
        <v>0</v>
      </c>
      <c r="G8804" s="504">
        <f>SUM(G8805:G8809)</f>
        <v>0</v>
      </c>
      <c r="H8804" s="504">
        <f>SUM(H8805:H8809)</f>
        <v>0</v>
      </c>
      <c r="I8804" s="34">
        <v>3</v>
      </c>
    </row>
    <row r="8805" spans="1:9">
      <c r="A8805" s="212">
        <v>4221</v>
      </c>
      <c r="B8805" s="216" t="s">
        <v>65</v>
      </c>
      <c r="C8805" s="465"/>
      <c r="D8805" s="175">
        <v>0</v>
      </c>
      <c r="F8805" s="551"/>
      <c r="G8805" s="551"/>
      <c r="H8805" s="551"/>
      <c r="I8805" s="34">
        <v>4</v>
      </c>
    </row>
    <row r="8806" spans="1:9">
      <c r="A8806" s="212">
        <v>4222</v>
      </c>
      <c r="B8806" s="216" t="s">
        <v>73</v>
      </c>
      <c r="C8806" s="465"/>
      <c r="D8806" s="175">
        <v>0</v>
      </c>
      <c r="F8806" s="551"/>
      <c r="G8806" s="551"/>
      <c r="H8806" s="551"/>
      <c r="I8806" s="34">
        <v>4</v>
      </c>
    </row>
    <row r="8807" spans="1:9">
      <c r="A8807" s="212">
        <v>4223</v>
      </c>
      <c r="B8807" s="216" t="s">
        <v>86</v>
      </c>
      <c r="C8807" s="465"/>
      <c r="D8807" s="175">
        <v>0</v>
      </c>
      <c r="F8807" s="551"/>
      <c r="G8807" s="551"/>
      <c r="H8807" s="551"/>
      <c r="I8807" s="34">
        <v>4</v>
      </c>
    </row>
    <row r="8808" spans="1:9">
      <c r="A8808" s="212">
        <v>4224</v>
      </c>
      <c r="B8808" s="216" t="s">
        <v>58</v>
      </c>
      <c r="C8808" s="465"/>
      <c r="D8808" s="175">
        <v>0</v>
      </c>
      <c r="F8808" s="551"/>
      <c r="G8808" s="551"/>
      <c r="H8808" s="551"/>
      <c r="I8808" s="34">
        <v>4</v>
      </c>
    </row>
    <row r="8809" spans="1:9">
      <c r="A8809" s="212">
        <v>4227</v>
      </c>
      <c r="B8809" s="216" t="s">
        <v>88</v>
      </c>
      <c r="C8809" s="465"/>
      <c r="D8809" s="175">
        <v>0</v>
      </c>
      <c r="F8809" s="551"/>
      <c r="G8809" s="551"/>
      <c r="H8809" s="551"/>
      <c r="I8809" s="34">
        <v>4</v>
      </c>
    </row>
    <row r="8810" spans="1:9" ht="28.5">
      <c r="A8810" s="547">
        <v>424</v>
      </c>
      <c r="B8810" s="548" t="s">
        <v>138</v>
      </c>
      <c r="C8810" s="173">
        <f>SUM(C8811)</f>
        <v>0</v>
      </c>
      <c r="D8810" s="173">
        <v>0</v>
      </c>
      <c r="F8810" s="173">
        <f>SUM(F8811)</f>
        <v>0</v>
      </c>
      <c r="G8810" s="173">
        <f>SUM(G8811)</f>
        <v>0</v>
      </c>
      <c r="H8810" s="173">
        <f>SUM(H8811)</f>
        <v>0</v>
      </c>
      <c r="I8810" s="34">
        <v>3</v>
      </c>
    </row>
    <row r="8811" spans="1:9">
      <c r="A8811" s="371">
        <v>4244</v>
      </c>
      <c r="B8811" s="435" t="s">
        <v>365</v>
      </c>
      <c r="C8811" s="29"/>
      <c r="D8811" s="175">
        <v>0</v>
      </c>
      <c r="F8811" s="175"/>
      <c r="G8811" s="175"/>
      <c r="H8811" s="175"/>
      <c r="I8811" s="34">
        <v>4</v>
      </c>
    </row>
    <row r="8812" spans="1:9" ht="28.5">
      <c r="A8812" s="549">
        <v>71</v>
      </c>
      <c r="B8812" s="207" t="s">
        <v>349</v>
      </c>
      <c r="C8812" s="174">
        <f t="shared" ref="C8812:C8814" si="7917">C8813</f>
        <v>0</v>
      </c>
      <c r="D8812" s="174">
        <v>0</v>
      </c>
      <c r="F8812" s="174">
        <f t="shared" ref="F8812:H8814" si="7918">F8813</f>
        <v>0</v>
      </c>
      <c r="G8812" s="174">
        <f t="shared" si="7918"/>
        <v>0</v>
      </c>
      <c r="H8812" s="174">
        <f t="shared" si="7918"/>
        <v>0</v>
      </c>
      <c r="I8812" s="34" t="s">
        <v>145</v>
      </c>
    </row>
    <row r="8813" spans="1:9" ht="28.5">
      <c r="A8813" s="436">
        <v>42</v>
      </c>
      <c r="B8813" s="437" t="s">
        <v>30</v>
      </c>
      <c r="C8813" s="188">
        <f t="shared" si="7917"/>
        <v>0</v>
      </c>
      <c r="D8813" s="630">
        <v>0</v>
      </c>
      <c r="F8813" s="630">
        <f t="shared" si="7918"/>
        <v>0</v>
      </c>
      <c r="G8813" s="630">
        <f t="shared" si="7918"/>
        <v>0</v>
      </c>
      <c r="H8813" s="630">
        <f t="shared" si="7918"/>
        <v>0</v>
      </c>
      <c r="I8813" s="34">
        <v>2</v>
      </c>
    </row>
    <row r="8814" spans="1:9">
      <c r="A8814" s="433">
        <v>422</v>
      </c>
      <c r="B8814" s="434" t="s">
        <v>57</v>
      </c>
      <c r="C8814" s="28">
        <f t="shared" si="7917"/>
        <v>0</v>
      </c>
      <c r="D8814" s="28">
        <v>0</v>
      </c>
      <c r="F8814" s="28">
        <f t="shared" si="7918"/>
        <v>0</v>
      </c>
      <c r="G8814" s="28">
        <f t="shared" si="7918"/>
        <v>0</v>
      </c>
      <c r="H8814" s="28">
        <f t="shared" si="7918"/>
        <v>0</v>
      </c>
      <c r="I8814" s="34">
        <v>3</v>
      </c>
    </row>
    <row r="8815" spans="1:9">
      <c r="A8815" s="371">
        <v>4224</v>
      </c>
      <c r="B8815" s="435" t="s">
        <v>58</v>
      </c>
      <c r="C8815" s="175"/>
      <c r="D8815" s="175">
        <v>0</v>
      </c>
      <c r="F8815" s="175"/>
      <c r="G8815" s="175"/>
      <c r="H8815" s="175"/>
      <c r="I8815" s="34">
        <v>4</v>
      </c>
    </row>
    <row r="8816" spans="1:9">
      <c r="A8816" s="855">
        <v>81</v>
      </c>
      <c r="B8816" s="856" t="s">
        <v>17</v>
      </c>
      <c r="C8816" s="857"/>
      <c r="D8816" s="857">
        <v>780000</v>
      </c>
      <c r="F8816" s="857">
        <v>0</v>
      </c>
      <c r="G8816" s="857">
        <v>0</v>
      </c>
      <c r="H8816" s="857">
        <v>0</v>
      </c>
      <c r="I8816" s="747" t="s">
        <v>95</v>
      </c>
    </row>
    <row r="8817" spans="1:9">
      <c r="A8817" s="858">
        <v>32</v>
      </c>
      <c r="B8817" s="859" t="s">
        <v>16</v>
      </c>
      <c r="C8817" s="860"/>
      <c r="D8817" s="861">
        <v>50000</v>
      </c>
      <c r="F8817" s="860">
        <f t="shared" ref="F8817:H8818" si="7919">F8818</f>
        <v>0</v>
      </c>
      <c r="G8817" s="860">
        <f t="shared" si="7919"/>
        <v>0</v>
      </c>
      <c r="H8817" s="860">
        <f t="shared" si="7919"/>
        <v>0</v>
      </c>
      <c r="I8817" s="747">
        <v>2</v>
      </c>
    </row>
    <row r="8818" spans="1:9">
      <c r="A8818" s="862">
        <v>323</v>
      </c>
      <c r="B8818" s="211" t="s">
        <v>17</v>
      </c>
      <c r="C8818" s="863"/>
      <c r="D8818" s="865">
        <v>50000</v>
      </c>
      <c r="F8818" s="864">
        <f t="shared" si="7919"/>
        <v>0</v>
      </c>
      <c r="G8818" s="864">
        <f t="shared" si="7919"/>
        <v>0</v>
      </c>
      <c r="H8818" s="864">
        <f t="shared" si="7919"/>
        <v>0</v>
      </c>
      <c r="I8818" s="747">
        <v>3</v>
      </c>
    </row>
    <row r="8819" spans="1:9">
      <c r="A8819" s="866">
        <v>3239</v>
      </c>
      <c r="B8819" s="867" t="s">
        <v>21</v>
      </c>
      <c r="C8819" s="863"/>
      <c r="D8819" s="868">
        <v>50000</v>
      </c>
      <c r="F8819" s="863"/>
      <c r="G8819" s="863"/>
      <c r="H8819" s="863"/>
      <c r="I8819" s="747">
        <v>4</v>
      </c>
    </row>
    <row r="8820" spans="1:9" ht="28.5">
      <c r="A8820" s="858">
        <v>42</v>
      </c>
      <c r="B8820" s="859" t="s">
        <v>30</v>
      </c>
      <c r="C8820" s="863"/>
      <c r="D8820" s="860">
        <v>730000</v>
      </c>
      <c r="F8820" s="860">
        <f t="shared" ref="F8820:H8821" si="7920">F8821</f>
        <v>0</v>
      </c>
      <c r="G8820" s="860">
        <f t="shared" si="7920"/>
        <v>0</v>
      </c>
      <c r="H8820" s="860">
        <f t="shared" si="7920"/>
        <v>0</v>
      </c>
      <c r="I8820" s="747">
        <v>2</v>
      </c>
    </row>
    <row r="8821" spans="1:9">
      <c r="A8821" s="862">
        <v>422</v>
      </c>
      <c r="B8821" s="211" t="s">
        <v>57</v>
      </c>
      <c r="C8821" s="864"/>
      <c r="D8821" s="864">
        <v>730000</v>
      </c>
      <c r="F8821" s="864">
        <f t="shared" si="7920"/>
        <v>0</v>
      </c>
      <c r="G8821" s="864">
        <f t="shared" si="7920"/>
        <v>0</v>
      </c>
      <c r="H8821" s="864">
        <f t="shared" si="7920"/>
        <v>0</v>
      </c>
      <c r="I8821" s="747">
        <v>3</v>
      </c>
    </row>
    <row r="8822" spans="1:9">
      <c r="A8822" s="866">
        <v>4221</v>
      </c>
      <c r="B8822" s="216" t="s">
        <v>65</v>
      </c>
      <c r="C8822" s="863"/>
      <c r="D8822" s="868">
        <v>550000</v>
      </c>
      <c r="F8822" s="863"/>
      <c r="G8822" s="863"/>
      <c r="H8822" s="863"/>
      <c r="I8822" s="747">
        <v>4</v>
      </c>
    </row>
    <row r="8823" spans="1:9">
      <c r="A8823" s="866">
        <v>4224</v>
      </c>
      <c r="B8823" s="216" t="s">
        <v>58</v>
      </c>
      <c r="C8823" s="863"/>
      <c r="D8823" s="868">
        <v>180000</v>
      </c>
      <c r="F8823" s="863"/>
      <c r="G8823" s="863"/>
      <c r="H8823" s="863"/>
      <c r="I8823" s="747">
        <v>4</v>
      </c>
    </row>
    <row r="8824" spans="1:9" ht="28.5">
      <c r="A8824" s="203" t="s">
        <v>329</v>
      </c>
      <c r="B8824" s="204" t="s">
        <v>176</v>
      </c>
      <c r="C8824" s="205">
        <f t="shared" ref="C8824" si="7921">SUM(C8825+C8845)</f>
        <v>0</v>
      </c>
      <c r="D8824" s="205">
        <v>0</v>
      </c>
      <c r="F8824" s="205">
        <f t="shared" ref="F8824:G8824" si="7922">SUM(F8825+F8845)</f>
        <v>0</v>
      </c>
      <c r="G8824" s="205">
        <f t="shared" si="7922"/>
        <v>0</v>
      </c>
      <c r="H8824" s="205">
        <f t="shared" ref="H8824" si="7923">SUM(H8825+H8845)</f>
        <v>0</v>
      </c>
      <c r="I8824" s="34" t="s">
        <v>8</v>
      </c>
    </row>
    <row r="8825" spans="1:9">
      <c r="A8825" s="206">
        <v>12</v>
      </c>
      <c r="B8825" s="207" t="s">
        <v>61</v>
      </c>
      <c r="C8825" s="31">
        <f t="shared" ref="C8825" si="7924">SUM(C8826+C8831+C8840)</f>
        <v>0</v>
      </c>
      <c r="D8825" s="31">
        <v>0</v>
      </c>
      <c r="F8825" s="31">
        <f t="shared" ref="F8825:G8825" si="7925">SUM(F8826+F8831+F8840)</f>
        <v>0</v>
      </c>
      <c r="G8825" s="31">
        <f t="shared" si="7925"/>
        <v>0</v>
      </c>
      <c r="H8825" s="31">
        <f t="shared" ref="H8825" si="7926">SUM(H8826+H8831+H8840)</f>
        <v>0</v>
      </c>
      <c r="I8825" s="34" t="s">
        <v>62</v>
      </c>
    </row>
    <row r="8826" spans="1:9">
      <c r="A8826" s="208">
        <v>31</v>
      </c>
      <c r="B8826" s="209" t="s">
        <v>44</v>
      </c>
      <c r="C8826" s="182">
        <f t="shared" ref="C8826" si="7927">SUM(C8827+C8829)</f>
        <v>0</v>
      </c>
      <c r="D8826" s="32">
        <v>0</v>
      </c>
      <c r="F8826" s="32">
        <f t="shared" ref="F8826:G8826" si="7928">SUM(F8827+F8829)</f>
        <v>0</v>
      </c>
      <c r="G8826" s="32">
        <f t="shared" si="7928"/>
        <v>0</v>
      </c>
      <c r="H8826" s="32">
        <f t="shared" ref="H8826" si="7929">SUM(H8827+H8829)</f>
        <v>0</v>
      </c>
      <c r="I8826" s="34">
        <v>2</v>
      </c>
    </row>
    <row r="8827" spans="1:9">
      <c r="A8827" s="210">
        <v>311</v>
      </c>
      <c r="B8827" s="211" t="s">
        <v>45</v>
      </c>
      <c r="C8827" s="30">
        <f t="shared" ref="C8827" si="7930">SUM(C8828)</f>
        <v>0</v>
      </c>
      <c r="D8827" s="30">
        <v>0</v>
      </c>
      <c r="F8827" s="30">
        <f t="shared" ref="F8827:H8827" si="7931">SUM(F8828)</f>
        <v>0</v>
      </c>
      <c r="G8827" s="30">
        <f t="shared" si="7931"/>
        <v>0</v>
      </c>
      <c r="H8827" s="30">
        <f t="shared" si="7931"/>
        <v>0</v>
      </c>
      <c r="I8827" s="34">
        <v>3</v>
      </c>
    </row>
    <row r="8828" spans="1:9">
      <c r="A8828" s="212">
        <v>3111</v>
      </c>
      <c r="B8828" s="216" t="s">
        <v>46</v>
      </c>
      <c r="C8828" s="29"/>
      <c r="D8828" s="175">
        <v>0</v>
      </c>
      <c r="F8828" s="175"/>
      <c r="G8828" s="175"/>
      <c r="H8828" s="175"/>
      <c r="I8828" s="34">
        <v>4</v>
      </c>
    </row>
    <row r="8829" spans="1:9">
      <c r="A8829" s="210">
        <v>313</v>
      </c>
      <c r="B8829" s="211" t="s">
        <v>48</v>
      </c>
      <c r="C8829" s="30">
        <f t="shared" ref="C8829" si="7932">SUM(C8830)</f>
        <v>0</v>
      </c>
      <c r="D8829" s="30">
        <v>0</v>
      </c>
      <c r="F8829" s="30">
        <f t="shared" ref="F8829:H8829" si="7933">SUM(F8830)</f>
        <v>0</v>
      </c>
      <c r="G8829" s="30">
        <f t="shared" si="7933"/>
        <v>0</v>
      </c>
      <c r="H8829" s="30">
        <f t="shared" si="7933"/>
        <v>0</v>
      </c>
      <c r="I8829" s="34">
        <v>3</v>
      </c>
    </row>
    <row r="8830" spans="1:9">
      <c r="A8830" s="212">
        <v>3132</v>
      </c>
      <c r="B8830" s="216" t="s">
        <v>49</v>
      </c>
      <c r="C8830" s="29"/>
      <c r="D8830" s="175">
        <v>0</v>
      </c>
      <c r="F8830" s="175"/>
      <c r="G8830" s="175"/>
      <c r="H8830" s="175"/>
      <c r="I8830" s="34">
        <v>4</v>
      </c>
    </row>
    <row r="8831" spans="1:9">
      <c r="A8831" s="208">
        <v>32</v>
      </c>
      <c r="B8831" s="209" t="s">
        <v>16</v>
      </c>
      <c r="C8831" s="182">
        <f t="shared" ref="C8831" si="7934">SUM(C8832+C8834+C8838)</f>
        <v>0</v>
      </c>
      <c r="D8831" s="32">
        <v>0</v>
      </c>
      <c r="F8831" s="32">
        <f t="shared" ref="F8831:G8831" si="7935">SUM(F8832+F8834+F8838)</f>
        <v>0</v>
      </c>
      <c r="G8831" s="32">
        <f t="shared" si="7935"/>
        <v>0</v>
      </c>
      <c r="H8831" s="32">
        <f t="shared" ref="H8831" si="7936">SUM(H8832+H8834+H8838)</f>
        <v>0</v>
      </c>
      <c r="I8831" s="34">
        <v>2</v>
      </c>
    </row>
    <row r="8832" spans="1:9">
      <c r="A8832" s="210">
        <v>322</v>
      </c>
      <c r="B8832" s="211" t="s">
        <v>42</v>
      </c>
      <c r="C8832" s="30">
        <f t="shared" ref="C8832" si="7937">SUM(C8833)</f>
        <v>0</v>
      </c>
      <c r="D8832" s="30">
        <v>0</v>
      </c>
      <c r="F8832" s="30">
        <f t="shared" ref="F8832:H8832" si="7938">SUM(F8833)</f>
        <v>0</v>
      </c>
      <c r="G8832" s="30">
        <f t="shared" si="7938"/>
        <v>0</v>
      </c>
      <c r="H8832" s="30">
        <f t="shared" si="7938"/>
        <v>0</v>
      </c>
      <c r="I8832" s="34">
        <v>3</v>
      </c>
    </row>
    <row r="8833" spans="1:9">
      <c r="A8833" s="212">
        <v>3225</v>
      </c>
      <c r="B8833" s="216" t="s">
        <v>92</v>
      </c>
      <c r="C8833" s="29"/>
      <c r="D8833" s="175">
        <v>0</v>
      </c>
      <c r="F8833" s="175"/>
      <c r="G8833" s="175"/>
      <c r="H8833" s="175"/>
      <c r="I8833" s="34">
        <v>4</v>
      </c>
    </row>
    <row r="8834" spans="1:9">
      <c r="A8834" s="210">
        <v>323</v>
      </c>
      <c r="B8834" s="211" t="s">
        <v>17</v>
      </c>
      <c r="C8834" s="30">
        <f t="shared" ref="C8834" si="7939">SUM(C8835:C8837)</f>
        <v>0</v>
      </c>
      <c r="D8834" s="30">
        <v>0</v>
      </c>
      <c r="F8834" s="30">
        <f t="shared" ref="F8834:G8834" si="7940">SUM(F8835:F8837)</f>
        <v>0</v>
      </c>
      <c r="G8834" s="30">
        <f t="shared" si="7940"/>
        <v>0</v>
      </c>
      <c r="H8834" s="30">
        <f t="shared" ref="H8834" si="7941">SUM(H8835:H8837)</f>
        <v>0</v>
      </c>
      <c r="I8834" s="34">
        <v>3</v>
      </c>
    </row>
    <row r="8835" spans="1:9">
      <c r="A8835" s="212">
        <v>3233</v>
      </c>
      <c r="B8835" s="216" t="s">
        <v>19</v>
      </c>
      <c r="C8835" s="29"/>
      <c r="D8835" s="175">
        <v>0</v>
      </c>
      <c r="F8835" s="175"/>
      <c r="G8835" s="175"/>
      <c r="H8835" s="175"/>
      <c r="I8835" s="34">
        <v>4</v>
      </c>
    </row>
    <row r="8836" spans="1:9">
      <c r="A8836" s="212">
        <v>3237</v>
      </c>
      <c r="B8836" s="216" t="s">
        <v>20</v>
      </c>
      <c r="C8836" s="29"/>
      <c r="D8836" s="175">
        <v>0</v>
      </c>
      <c r="F8836" s="175"/>
      <c r="G8836" s="175"/>
      <c r="H8836" s="175"/>
      <c r="I8836" s="34">
        <v>4</v>
      </c>
    </row>
    <row r="8837" spans="1:9">
      <c r="A8837" s="212">
        <v>3239</v>
      </c>
      <c r="B8837" s="216" t="s">
        <v>21</v>
      </c>
      <c r="C8837" s="29"/>
      <c r="D8837" s="175">
        <v>0</v>
      </c>
      <c r="F8837" s="175"/>
      <c r="G8837" s="175"/>
      <c r="H8837" s="175"/>
      <c r="I8837" s="34">
        <v>4</v>
      </c>
    </row>
    <row r="8838" spans="1:9">
      <c r="A8838" s="210">
        <v>329</v>
      </c>
      <c r="B8838" s="211" t="s">
        <v>23</v>
      </c>
      <c r="C8838" s="30">
        <f t="shared" ref="C8838" si="7942">SUM(C8839)</f>
        <v>0</v>
      </c>
      <c r="D8838" s="30">
        <v>0</v>
      </c>
      <c r="F8838" s="30">
        <f t="shared" ref="F8838:H8838" si="7943">SUM(F8839)</f>
        <v>0</v>
      </c>
      <c r="G8838" s="30">
        <f t="shared" si="7943"/>
        <v>0</v>
      </c>
      <c r="H8838" s="30">
        <f t="shared" si="7943"/>
        <v>0</v>
      </c>
      <c r="I8838" s="34">
        <v>3</v>
      </c>
    </row>
    <row r="8839" spans="1:9">
      <c r="A8839" s="212">
        <v>3293</v>
      </c>
      <c r="B8839" s="216" t="s">
        <v>29</v>
      </c>
      <c r="C8839" s="29"/>
      <c r="D8839" s="175">
        <v>0</v>
      </c>
      <c r="F8839" s="175"/>
      <c r="G8839" s="175"/>
      <c r="H8839" s="175"/>
      <c r="I8839" s="34">
        <v>4</v>
      </c>
    </row>
    <row r="8840" spans="1:9" ht="28.5">
      <c r="A8840" s="208">
        <v>42</v>
      </c>
      <c r="B8840" s="209" t="s">
        <v>30</v>
      </c>
      <c r="C8840" s="182">
        <f t="shared" ref="C8840" si="7944">SUM(C8841)</f>
        <v>0</v>
      </c>
      <c r="D8840" s="32">
        <v>0</v>
      </c>
      <c r="F8840" s="32">
        <f t="shared" ref="F8840:H8840" si="7945">SUM(F8841)</f>
        <v>0</v>
      </c>
      <c r="G8840" s="32">
        <f t="shared" si="7945"/>
        <v>0</v>
      </c>
      <c r="H8840" s="32">
        <f t="shared" si="7945"/>
        <v>0</v>
      </c>
      <c r="I8840" s="34">
        <v>2</v>
      </c>
    </row>
    <row r="8841" spans="1:9">
      <c r="A8841" s="210">
        <v>422</v>
      </c>
      <c r="B8841" s="211" t="s">
        <v>57</v>
      </c>
      <c r="C8841" s="30">
        <f t="shared" ref="C8841" si="7946">SUM(C8842:C8844)</f>
        <v>0</v>
      </c>
      <c r="D8841" s="30">
        <v>0</v>
      </c>
      <c r="F8841" s="30">
        <f t="shared" ref="F8841:G8841" si="7947">SUM(F8842:F8844)</f>
        <v>0</v>
      </c>
      <c r="G8841" s="30">
        <f t="shared" si="7947"/>
        <v>0</v>
      </c>
      <c r="H8841" s="30">
        <f t="shared" ref="H8841" si="7948">SUM(H8842:H8844)</f>
        <v>0</v>
      </c>
      <c r="I8841" s="34">
        <v>3</v>
      </c>
    </row>
    <row r="8842" spans="1:9">
      <c r="A8842" s="212">
        <v>4221</v>
      </c>
      <c r="B8842" s="216" t="s">
        <v>65</v>
      </c>
      <c r="C8842" s="29"/>
      <c r="D8842" s="175">
        <v>0</v>
      </c>
      <c r="F8842" s="175"/>
      <c r="G8842" s="175"/>
      <c r="H8842" s="175"/>
      <c r="I8842" s="34">
        <v>4</v>
      </c>
    </row>
    <row r="8843" spans="1:9">
      <c r="A8843" s="212">
        <v>4223</v>
      </c>
      <c r="B8843" s="216" t="s">
        <v>86</v>
      </c>
      <c r="C8843" s="29"/>
      <c r="D8843" s="175">
        <v>0</v>
      </c>
      <c r="F8843" s="175"/>
      <c r="G8843" s="175"/>
      <c r="H8843" s="175"/>
      <c r="I8843" s="34">
        <v>4</v>
      </c>
    </row>
    <row r="8844" spans="1:9">
      <c r="A8844" s="212">
        <v>4224</v>
      </c>
      <c r="B8844" s="216" t="s">
        <v>58</v>
      </c>
      <c r="C8844" s="29"/>
      <c r="D8844" s="175">
        <v>0</v>
      </c>
      <c r="F8844" s="175"/>
      <c r="G8844" s="175"/>
      <c r="H8844" s="175"/>
      <c r="I8844" s="34">
        <v>4</v>
      </c>
    </row>
    <row r="8845" spans="1:9">
      <c r="A8845" s="206">
        <v>563</v>
      </c>
      <c r="B8845" s="207" t="s">
        <v>326</v>
      </c>
      <c r="C8845" s="31">
        <f t="shared" ref="C8845" si="7949">SUM(C8846+C8851+C8860)</f>
        <v>0</v>
      </c>
      <c r="D8845" s="31">
        <v>0</v>
      </c>
      <c r="F8845" s="31">
        <f t="shared" ref="F8845:G8845" si="7950">SUM(F8846+F8851+F8860)</f>
        <v>0</v>
      </c>
      <c r="G8845" s="31">
        <f t="shared" si="7950"/>
        <v>0</v>
      </c>
      <c r="H8845" s="31">
        <f t="shared" ref="H8845" si="7951">SUM(H8846+H8851+H8860)</f>
        <v>0</v>
      </c>
      <c r="I8845" s="34" t="s">
        <v>104</v>
      </c>
    </row>
    <row r="8846" spans="1:9">
      <c r="A8846" s="208">
        <v>31</v>
      </c>
      <c r="B8846" s="209" t="s">
        <v>44</v>
      </c>
      <c r="C8846" s="182">
        <f t="shared" ref="C8846" si="7952">SUM(C8847+C8849)</f>
        <v>0</v>
      </c>
      <c r="D8846" s="32">
        <v>0</v>
      </c>
      <c r="F8846" s="32">
        <f t="shared" ref="F8846:G8846" si="7953">SUM(F8847+F8849)</f>
        <v>0</v>
      </c>
      <c r="G8846" s="32">
        <f t="shared" si="7953"/>
        <v>0</v>
      </c>
      <c r="H8846" s="32">
        <f t="shared" ref="H8846" si="7954">SUM(H8847+H8849)</f>
        <v>0</v>
      </c>
      <c r="I8846" s="34">
        <v>2</v>
      </c>
    </row>
    <row r="8847" spans="1:9">
      <c r="A8847" s="210">
        <v>311</v>
      </c>
      <c r="B8847" s="211" t="s">
        <v>45</v>
      </c>
      <c r="C8847" s="30">
        <f t="shared" ref="C8847" si="7955">SUM(C8848)</f>
        <v>0</v>
      </c>
      <c r="D8847" s="30">
        <v>0</v>
      </c>
      <c r="F8847" s="30">
        <f t="shared" ref="F8847:H8847" si="7956">SUM(F8848)</f>
        <v>0</v>
      </c>
      <c r="G8847" s="30">
        <f t="shared" si="7956"/>
        <v>0</v>
      </c>
      <c r="H8847" s="30">
        <f t="shared" si="7956"/>
        <v>0</v>
      </c>
      <c r="I8847" s="34">
        <v>3</v>
      </c>
    </row>
    <row r="8848" spans="1:9">
      <c r="A8848" s="212">
        <v>3111</v>
      </c>
      <c r="B8848" s="216" t="s">
        <v>46</v>
      </c>
      <c r="C8848" s="29"/>
      <c r="D8848" s="175">
        <v>0</v>
      </c>
      <c r="F8848" s="175"/>
      <c r="G8848" s="175"/>
      <c r="H8848" s="175"/>
      <c r="I8848" s="34">
        <v>4</v>
      </c>
    </row>
    <row r="8849" spans="1:9">
      <c r="A8849" s="210">
        <v>313</v>
      </c>
      <c r="B8849" s="211" t="s">
        <v>48</v>
      </c>
      <c r="C8849" s="30">
        <f t="shared" ref="C8849" si="7957">SUM(C8850)</f>
        <v>0</v>
      </c>
      <c r="D8849" s="30">
        <v>0</v>
      </c>
      <c r="F8849" s="30">
        <f t="shared" ref="F8849:H8849" si="7958">SUM(F8850)</f>
        <v>0</v>
      </c>
      <c r="G8849" s="30">
        <f t="shared" si="7958"/>
        <v>0</v>
      </c>
      <c r="H8849" s="30">
        <f t="shared" si="7958"/>
        <v>0</v>
      </c>
      <c r="I8849" s="34">
        <v>3</v>
      </c>
    </row>
    <row r="8850" spans="1:9">
      <c r="A8850" s="212">
        <v>3132</v>
      </c>
      <c r="B8850" s="216" t="s">
        <v>49</v>
      </c>
      <c r="C8850" s="29"/>
      <c r="D8850" s="175">
        <v>0</v>
      </c>
      <c r="F8850" s="175"/>
      <c r="G8850" s="175"/>
      <c r="H8850" s="175"/>
      <c r="I8850" s="34">
        <v>4</v>
      </c>
    </row>
    <row r="8851" spans="1:9">
      <c r="A8851" s="208">
        <v>32</v>
      </c>
      <c r="B8851" s="209" t="s">
        <v>16</v>
      </c>
      <c r="C8851" s="182">
        <f t="shared" ref="C8851" si="7959">SUM(C8852+C8854+C8858)</f>
        <v>0</v>
      </c>
      <c r="D8851" s="32">
        <v>0</v>
      </c>
      <c r="F8851" s="32">
        <f t="shared" ref="F8851:G8851" si="7960">SUM(F8852+F8854+F8858)</f>
        <v>0</v>
      </c>
      <c r="G8851" s="32">
        <f t="shared" si="7960"/>
        <v>0</v>
      </c>
      <c r="H8851" s="32">
        <f t="shared" ref="H8851" si="7961">SUM(H8852+H8854+H8858)</f>
        <v>0</v>
      </c>
      <c r="I8851" s="34">
        <v>2</v>
      </c>
    </row>
    <row r="8852" spans="1:9">
      <c r="A8852" s="210">
        <v>322</v>
      </c>
      <c r="B8852" s="211" t="s">
        <v>42</v>
      </c>
      <c r="C8852" s="30">
        <f t="shared" ref="C8852" si="7962">SUM(C8853)</f>
        <v>0</v>
      </c>
      <c r="D8852" s="30">
        <v>0</v>
      </c>
      <c r="F8852" s="30">
        <f t="shared" ref="F8852:H8852" si="7963">SUM(F8853)</f>
        <v>0</v>
      </c>
      <c r="G8852" s="30">
        <f t="shared" si="7963"/>
        <v>0</v>
      </c>
      <c r="H8852" s="30">
        <f t="shared" si="7963"/>
        <v>0</v>
      </c>
      <c r="I8852" s="34">
        <v>3</v>
      </c>
    </row>
    <row r="8853" spans="1:9">
      <c r="A8853" s="212">
        <v>3225</v>
      </c>
      <c r="B8853" s="216" t="s">
        <v>92</v>
      </c>
      <c r="C8853" s="29"/>
      <c r="D8853" s="175">
        <v>0</v>
      </c>
      <c r="F8853" s="175"/>
      <c r="G8853" s="175"/>
      <c r="H8853" s="175"/>
      <c r="I8853" s="34">
        <v>4</v>
      </c>
    </row>
    <row r="8854" spans="1:9">
      <c r="A8854" s="210">
        <v>323</v>
      </c>
      <c r="B8854" s="211" t="s">
        <v>17</v>
      </c>
      <c r="C8854" s="30">
        <f t="shared" ref="C8854" si="7964">SUM(C8855:C8857)</f>
        <v>0</v>
      </c>
      <c r="D8854" s="30">
        <v>0</v>
      </c>
      <c r="F8854" s="30">
        <f t="shared" ref="F8854:G8854" si="7965">SUM(F8855:F8857)</f>
        <v>0</v>
      </c>
      <c r="G8854" s="30">
        <f t="shared" si="7965"/>
        <v>0</v>
      </c>
      <c r="H8854" s="30">
        <f t="shared" ref="H8854" si="7966">SUM(H8855:H8857)</f>
        <v>0</v>
      </c>
      <c r="I8854" s="34">
        <v>3</v>
      </c>
    </row>
    <row r="8855" spans="1:9">
      <c r="A8855" s="212">
        <v>3233</v>
      </c>
      <c r="B8855" s="216" t="s">
        <v>19</v>
      </c>
      <c r="C8855" s="29"/>
      <c r="D8855" s="175">
        <v>0</v>
      </c>
      <c r="F8855" s="175"/>
      <c r="G8855" s="175"/>
      <c r="H8855" s="175"/>
      <c r="I8855" s="34">
        <v>4</v>
      </c>
    </row>
    <row r="8856" spans="1:9">
      <c r="A8856" s="212">
        <v>3237</v>
      </c>
      <c r="B8856" s="216" t="s">
        <v>20</v>
      </c>
      <c r="C8856" s="29"/>
      <c r="D8856" s="175">
        <v>0</v>
      </c>
      <c r="F8856" s="175"/>
      <c r="G8856" s="175"/>
      <c r="H8856" s="175"/>
      <c r="I8856" s="34">
        <v>4</v>
      </c>
    </row>
    <row r="8857" spans="1:9">
      <c r="A8857" s="212">
        <v>3239</v>
      </c>
      <c r="B8857" s="216" t="s">
        <v>21</v>
      </c>
      <c r="C8857" s="29"/>
      <c r="D8857" s="175">
        <v>0</v>
      </c>
      <c r="F8857" s="175"/>
      <c r="G8857" s="175"/>
      <c r="H8857" s="175"/>
      <c r="I8857" s="34">
        <v>4</v>
      </c>
    </row>
    <row r="8858" spans="1:9">
      <c r="A8858" s="210">
        <v>329</v>
      </c>
      <c r="B8858" s="211" t="s">
        <v>23</v>
      </c>
      <c r="C8858" s="30">
        <f t="shared" ref="C8858" si="7967">SUM(C8859)</f>
        <v>0</v>
      </c>
      <c r="D8858" s="30">
        <v>0</v>
      </c>
      <c r="F8858" s="30">
        <f t="shared" ref="F8858:H8858" si="7968">SUM(F8859)</f>
        <v>0</v>
      </c>
      <c r="G8858" s="30">
        <f t="shared" si="7968"/>
        <v>0</v>
      </c>
      <c r="H8858" s="30">
        <f t="shared" si="7968"/>
        <v>0</v>
      </c>
      <c r="I8858" s="34">
        <v>3</v>
      </c>
    </row>
    <row r="8859" spans="1:9">
      <c r="A8859" s="212">
        <v>3293</v>
      </c>
      <c r="B8859" s="216" t="s">
        <v>29</v>
      </c>
      <c r="C8859" s="29"/>
      <c r="D8859" s="175">
        <v>0</v>
      </c>
      <c r="F8859" s="175"/>
      <c r="G8859" s="175"/>
      <c r="H8859" s="175"/>
      <c r="I8859" s="34">
        <v>4</v>
      </c>
    </row>
    <row r="8860" spans="1:9" ht="28.5">
      <c r="A8860" s="208">
        <v>42</v>
      </c>
      <c r="B8860" s="209" t="s">
        <v>30</v>
      </c>
      <c r="C8860" s="182">
        <f t="shared" ref="C8860" si="7969">SUM(C8861)</f>
        <v>0</v>
      </c>
      <c r="D8860" s="32">
        <v>0</v>
      </c>
      <c r="F8860" s="32">
        <f t="shared" ref="F8860:H8860" si="7970">SUM(F8861)</f>
        <v>0</v>
      </c>
      <c r="G8860" s="32">
        <f t="shared" si="7970"/>
        <v>0</v>
      </c>
      <c r="H8860" s="32">
        <f t="shared" si="7970"/>
        <v>0</v>
      </c>
      <c r="I8860" s="34">
        <v>2</v>
      </c>
    </row>
    <row r="8861" spans="1:9">
      <c r="A8861" s="210">
        <v>422</v>
      </c>
      <c r="B8861" s="211" t="s">
        <v>57</v>
      </c>
      <c r="C8861" s="30">
        <f t="shared" ref="C8861" si="7971">SUM(C8862:C8864)</f>
        <v>0</v>
      </c>
      <c r="D8861" s="30">
        <v>0</v>
      </c>
      <c r="F8861" s="30">
        <f t="shared" ref="F8861:G8861" si="7972">SUM(F8862:F8864)</f>
        <v>0</v>
      </c>
      <c r="G8861" s="30">
        <f t="shared" si="7972"/>
        <v>0</v>
      </c>
      <c r="H8861" s="30">
        <f t="shared" ref="H8861" si="7973">SUM(H8862:H8864)</f>
        <v>0</v>
      </c>
      <c r="I8861" s="34">
        <v>3</v>
      </c>
    </row>
    <row r="8862" spans="1:9">
      <c r="A8862" s="212">
        <v>4221</v>
      </c>
      <c r="B8862" s="216" t="s">
        <v>65</v>
      </c>
      <c r="C8862" s="29"/>
      <c r="D8862" s="175">
        <v>0</v>
      </c>
      <c r="F8862" s="175"/>
      <c r="G8862" s="175"/>
      <c r="H8862" s="175"/>
      <c r="I8862" s="34">
        <v>4</v>
      </c>
    </row>
    <row r="8863" spans="1:9">
      <c r="A8863" s="212">
        <v>4223</v>
      </c>
      <c r="B8863" s="216" t="s">
        <v>86</v>
      </c>
      <c r="C8863" s="29"/>
      <c r="D8863" s="175">
        <v>0</v>
      </c>
      <c r="F8863" s="175"/>
      <c r="G8863" s="175"/>
      <c r="H8863" s="175"/>
      <c r="I8863" s="34">
        <v>4</v>
      </c>
    </row>
    <row r="8864" spans="1:9">
      <c r="A8864" s="212">
        <v>4224</v>
      </c>
      <c r="B8864" s="216" t="s">
        <v>58</v>
      </c>
      <c r="C8864" s="29"/>
      <c r="D8864" s="175">
        <v>0</v>
      </c>
      <c r="F8864" s="175"/>
      <c r="G8864" s="175"/>
      <c r="H8864" s="175"/>
      <c r="I8864" s="34">
        <v>4</v>
      </c>
    </row>
    <row r="8865" spans="1:9" ht="28.5">
      <c r="A8865" s="200">
        <v>3605</v>
      </c>
      <c r="B8865" s="201" t="s">
        <v>125</v>
      </c>
      <c r="C8865" s="202">
        <f t="shared" ref="C8865" si="7974">C8866</f>
        <v>71629899</v>
      </c>
      <c r="D8865" s="202">
        <v>81235138</v>
      </c>
      <c r="F8865" s="202">
        <f t="shared" ref="F8865:G8865" si="7975">F8866+F9051</f>
        <v>0</v>
      </c>
      <c r="G8865" s="202">
        <f t="shared" si="7975"/>
        <v>0</v>
      </c>
      <c r="H8865" s="202">
        <f t="shared" ref="H8865" si="7976">H8866+H9051</f>
        <v>0</v>
      </c>
      <c r="I8865" s="34" t="s">
        <v>7</v>
      </c>
    </row>
    <row r="8866" spans="1:9" ht="28.5">
      <c r="A8866" s="203" t="s">
        <v>510</v>
      </c>
      <c r="B8866" s="204" t="s">
        <v>137</v>
      </c>
      <c r="C8866" s="205">
        <f>SUM(C8873+C8931+C8981+C9009+C8867+C9047)</f>
        <v>71629899</v>
      </c>
      <c r="D8866" s="205">
        <v>80783786</v>
      </c>
      <c r="F8866" s="205">
        <f>SUM(F8873+F8931+F8981+F9009+F8867+F9047)</f>
        <v>0</v>
      </c>
      <c r="G8866" s="205">
        <f>SUM(G8873+G8931+G8981+G9009+G8867+G9047)</f>
        <v>0</v>
      </c>
      <c r="H8866" s="205">
        <f>SUM(H8873+H8931+H8981+H9009+H8867+H9047)</f>
        <v>0</v>
      </c>
      <c r="I8866" s="34" t="s">
        <v>8</v>
      </c>
    </row>
    <row r="8867" spans="1:9">
      <c r="A8867" s="206">
        <v>11</v>
      </c>
      <c r="B8867" s="207" t="s">
        <v>14</v>
      </c>
      <c r="C8867" s="31">
        <f>C8868</f>
        <v>0</v>
      </c>
      <c r="D8867" s="31">
        <v>0</v>
      </c>
      <c r="F8867" s="31">
        <f>F8868</f>
        <v>0</v>
      </c>
      <c r="G8867" s="31">
        <f>G8868</f>
        <v>0</v>
      </c>
      <c r="H8867" s="31">
        <f>H8868</f>
        <v>0</v>
      </c>
      <c r="I8867" s="34" t="s">
        <v>15</v>
      </c>
    </row>
    <row r="8868" spans="1:9">
      <c r="A8868" s="208">
        <v>32</v>
      </c>
      <c r="B8868" s="209" t="s">
        <v>16</v>
      </c>
      <c r="C8868" s="182">
        <f>C8869+C8871</f>
        <v>0</v>
      </c>
      <c r="D8868" s="32">
        <v>0</v>
      </c>
      <c r="F8868" s="32">
        <f>F8869+F8871</f>
        <v>0</v>
      </c>
      <c r="G8868" s="32">
        <f>G8869+G8871</f>
        <v>0</v>
      </c>
      <c r="H8868" s="32">
        <f>H8869+H8871</f>
        <v>0</v>
      </c>
      <c r="I8868" s="34">
        <v>2</v>
      </c>
    </row>
    <row r="8869" spans="1:9">
      <c r="A8869" s="210">
        <v>322</v>
      </c>
      <c r="B8869" s="211" t="s">
        <v>42</v>
      </c>
      <c r="C8869" s="30">
        <f t="shared" ref="C8869" si="7977">C8870</f>
        <v>0</v>
      </c>
      <c r="D8869" s="30">
        <v>0</v>
      </c>
      <c r="F8869" s="30">
        <f t="shared" ref="F8869:H8869" si="7978">F8870</f>
        <v>0</v>
      </c>
      <c r="G8869" s="30">
        <f t="shared" si="7978"/>
        <v>0</v>
      </c>
      <c r="H8869" s="30">
        <f t="shared" si="7978"/>
        <v>0</v>
      </c>
      <c r="I8869" s="34">
        <v>3</v>
      </c>
    </row>
    <row r="8870" spans="1:9">
      <c r="A8870" s="212">
        <v>3222</v>
      </c>
      <c r="B8870" s="216" t="s">
        <v>91</v>
      </c>
      <c r="C8870" s="29"/>
      <c r="D8870" s="175">
        <v>0</v>
      </c>
      <c r="F8870" s="175"/>
      <c r="G8870" s="175"/>
      <c r="H8870" s="175"/>
      <c r="I8870" s="34">
        <v>4</v>
      </c>
    </row>
    <row r="8871" spans="1:9">
      <c r="A8871" s="210">
        <v>323</v>
      </c>
      <c r="B8871" s="211" t="s">
        <v>17</v>
      </c>
      <c r="C8871" s="545">
        <f>C8872</f>
        <v>0</v>
      </c>
      <c r="D8871" s="504">
        <v>0</v>
      </c>
      <c r="F8871" s="504">
        <f>F8872</f>
        <v>0</v>
      </c>
      <c r="G8871" s="504">
        <f>G8872</f>
        <v>0</v>
      </c>
      <c r="H8871" s="504">
        <f>H8872</f>
        <v>0</v>
      </c>
      <c r="I8871" s="34">
        <v>3</v>
      </c>
    </row>
    <row r="8872" spans="1:9">
      <c r="A8872" s="212">
        <v>3232</v>
      </c>
      <c r="B8872" s="216" t="s">
        <v>105</v>
      </c>
      <c r="C8872" s="465">
        <v>0</v>
      </c>
      <c r="D8872" s="175">
        <v>0</v>
      </c>
      <c r="F8872" s="551"/>
      <c r="G8872" s="551"/>
      <c r="H8872" s="551"/>
      <c r="I8872" s="34">
        <v>4</v>
      </c>
    </row>
    <row r="8873" spans="1:9">
      <c r="A8873" s="206">
        <v>31</v>
      </c>
      <c r="B8873" s="207" t="s">
        <v>63</v>
      </c>
      <c r="C8873" s="31">
        <f t="shared" ref="C8873" si="7979">SUM(C8874+C8881+C8908+C8913+C8917)</f>
        <v>1800000</v>
      </c>
      <c r="D8873" s="31">
        <v>2150000</v>
      </c>
      <c r="F8873" s="31">
        <f t="shared" ref="F8873:G8873" si="7980">SUM(F8874+F8881+F8908+F8913+F8917)</f>
        <v>0</v>
      </c>
      <c r="G8873" s="31">
        <f t="shared" si="7980"/>
        <v>0</v>
      </c>
      <c r="H8873" s="31">
        <f t="shared" ref="H8873" si="7981">SUM(H8874+H8881+H8908+H8913+H8917)</f>
        <v>0</v>
      </c>
      <c r="I8873" s="34" t="s">
        <v>64</v>
      </c>
    </row>
    <row r="8874" spans="1:9">
      <c r="A8874" s="208">
        <v>31</v>
      </c>
      <c r="B8874" s="209" t="s">
        <v>44</v>
      </c>
      <c r="C8874" s="182">
        <f t="shared" ref="C8874" si="7982">SUM(C8875+C8877+C8879)</f>
        <v>0</v>
      </c>
      <c r="D8874" s="32">
        <v>480000</v>
      </c>
      <c r="F8874" s="32">
        <f t="shared" ref="F8874:G8874" si="7983">SUM(F8875+F8877+F8879)</f>
        <v>0</v>
      </c>
      <c r="G8874" s="32">
        <f t="shared" si="7983"/>
        <v>0</v>
      </c>
      <c r="H8874" s="32">
        <f t="shared" ref="H8874" si="7984">SUM(H8875+H8877+H8879)</f>
        <v>0</v>
      </c>
      <c r="I8874" s="34">
        <v>2</v>
      </c>
    </row>
    <row r="8875" spans="1:9">
      <c r="A8875" s="210">
        <v>311</v>
      </c>
      <c r="B8875" s="211" t="s">
        <v>45</v>
      </c>
      <c r="C8875" s="30">
        <f t="shared" ref="C8875" si="7985">SUM(C8876)</f>
        <v>0</v>
      </c>
      <c r="D8875" s="30">
        <v>480000</v>
      </c>
      <c r="F8875" s="30">
        <f t="shared" ref="F8875:H8875" si="7986">SUM(F8876)</f>
        <v>0</v>
      </c>
      <c r="G8875" s="30">
        <f t="shared" si="7986"/>
        <v>0</v>
      </c>
      <c r="H8875" s="30">
        <f t="shared" si="7986"/>
        <v>0</v>
      </c>
      <c r="I8875" s="34">
        <v>3</v>
      </c>
    </row>
    <row r="8876" spans="1:9">
      <c r="A8876" s="212">
        <v>3111</v>
      </c>
      <c r="B8876" s="216" t="s">
        <v>46</v>
      </c>
      <c r="C8876" s="29"/>
      <c r="D8876" s="175">
        <v>480000</v>
      </c>
      <c r="F8876" s="175"/>
      <c r="G8876" s="175"/>
      <c r="H8876" s="175"/>
      <c r="I8876" s="34">
        <v>4</v>
      </c>
    </row>
    <row r="8877" spans="1:9">
      <c r="A8877" s="210">
        <v>312</v>
      </c>
      <c r="B8877" s="211" t="s">
        <v>67</v>
      </c>
      <c r="C8877" s="30">
        <f t="shared" ref="C8877" si="7987">SUM(C8878)</f>
        <v>0</v>
      </c>
      <c r="D8877" s="30">
        <v>0</v>
      </c>
      <c r="F8877" s="30">
        <f t="shared" ref="F8877:H8877" si="7988">SUM(F8878)</f>
        <v>0</v>
      </c>
      <c r="G8877" s="30">
        <f t="shared" si="7988"/>
        <v>0</v>
      </c>
      <c r="H8877" s="30">
        <f t="shared" si="7988"/>
        <v>0</v>
      </c>
      <c r="I8877" s="34">
        <v>3</v>
      </c>
    </row>
    <row r="8878" spans="1:9">
      <c r="A8878" s="212">
        <v>3121</v>
      </c>
      <c r="B8878" s="216" t="s">
        <v>67</v>
      </c>
      <c r="C8878" s="29"/>
      <c r="D8878" s="175">
        <v>0</v>
      </c>
      <c r="F8878" s="175"/>
      <c r="G8878" s="175"/>
      <c r="H8878" s="175"/>
      <c r="I8878" s="34">
        <v>4</v>
      </c>
    </row>
    <row r="8879" spans="1:9">
      <c r="A8879" s="210">
        <v>313</v>
      </c>
      <c r="B8879" s="211" t="s">
        <v>48</v>
      </c>
      <c r="C8879" s="30">
        <f t="shared" ref="C8879" si="7989">SUM(C8880:C8880)</f>
        <v>0</v>
      </c>
      <c r="D8879" s="30">
        <v>0</v>
      </c>
      <c r="F8879" s="30">
        <f t="shared" ref="F8879:H8879" si="7990">SUM(F8880:F8880)</f>
        <v>0</v>
      </c>
      <c r="G8879" s="30">
        <f t="shared" si="7990"/>
        <v>0</v>
      </c>
      <c r="H8879" s="30">
        <f t="shared" si="7990"/>
        <v>0</v>
      </c>
      <c r="I8879" s="34">
        <v>3</v>
      </c>
    </row>
    <row r="8880" spans="1:9">
      <c r="A8880" s="212">
        <v>3132</v>
      </c>
      <c r="B8880" s="216" t="s">
        <v>49</v>
      </c>
      <c r="C8880" s="29"/>
      <c r="D8880" s="175">
        <v>0</v>
      </c>
      <c r="F8880" s="175"/>
      <c r="G8880" s="175"/>
      <c r="H8880" s="175"/>
      <c r="I8880" s="34">
        <v>4</v>
      </c>
    </row>
    <row r="8881" spans="1:9">
      <c r="A8881" s="208">
        <v>32</v>
      </c>
      <c r="B8881" s="209" t="s">
        <v>16</v>
      </c>
      <c r="C8881" s="182">
        <f t="shared" ref="C8881" si="7991">SUM(C8882+C8885+C8890+C8899+C8901)</f>
        <v>1587900</v>
      </c>
      <c r="D8881" s="32">
        <v>1087900</v>
      </c>
      <c r="F8881" s="32">
        <f t="shared" ref="F8881:G8881" si="7992">SUM(F8882+F8885+F8890+F8899+F8901)</f>
        <v>0</v>
      </c>
      <c r="G8881" s="32">
        <f t="shared" si="7992"/>
        <v>0</v>
      </c>
      <c r="H8881" s="32">
        <f t="shared" ref="H8881" si="7993">SUM(H8882+H8885+H8890+H8899+H8901)</f>
        <v>0</v>
      </c>
      <c r="I8881" s="34">
        <v>2</v>
      </c>
    </row>
    <row r="8882" spans="1:9">
      <c r="A8882" s="210">
        <v>321</v>
      </c>
      <c r="B8882" s="211" t="s">
        <v>27</v>
      </c>
      <c r="C8882" s="30">
        <f t="shared" ref="C8882" si="7994">SUM(C8883:C8884)</f>
        <v>135000</v>
      </c>
      <c r="D8882" s="30">
        <v>135000</v>
      </c>
      <c r="F8882" s="30">
        <f t="shared" ref="F8882:G8882" si="7995">SUM(F8883:F8884)</f>
        <v>0</v>
      </c>
      <c r="G8882" s="30">
        <f t="shared" si="7995"/>
        <v>0</v>
      </c>
      <c r="H8882" s="30">
        <f t="shared" ref="H8882" si="7996">SUM(H8883:H8884)</f>
        <v>0</v>
      </c>
      <c r="I8882" s="34">
        <v>3</v>
      </c>
    </row>
    <row r="8883" spans="1:9">
      <c r="A8883" s="212">
        <v>3211</v>
      </c>
      <c r="B8883" s="216" t="s">
        <v>28</v>
      </c>
      <c r="C8883" s="465">
        <v>45000</v>
      </c>
      <c r="D8883" s="175">
        <v>45000</v>
      </c>
      <c r="F8883" s="551"/>
      <c r="G8883" s="551"/>
      <c r="H8883" s="551"/>
      <c r="I8883" s="34">
        <v>4</v>
      </c>
    </row>
    <row r="8884" spans="1:9">
      <c r="A8884" s="212">
        <v>3213</v>
      </c>
      <c r="B8884" s="216" t="s">
        <v>54</v>
      </c>
      <c r="C8884" s="465">
        <v>90000</v>
      </c>
      <c r="D8884" s="175">
        <v>90000</v>
      </c>
      <c r="F8884" s="551"/>
      <c r="G8884" s="551"/>
      <c r="H8884" s="551"/>
      <c r="I8884" s="34">
        <v>4</v>
      </c>
    </row>
    <row r="8885" spans="1:9">
      <c r="A8885" s="210">
        <v>322</v>
      </c>
      <c r="B8885" s="211" t="s">
        <v>42</v>
      </c>
      <c r="C8885" s="30">
        <f t="shared" ref="C8885" si="7997">SUM(C8886:C8889)</f>
        <v>889400</v>
      </c>
      <c r="D8885" s="30">
        <v>389400</v>
      </c>
      <c r="F8885" s="30">
        <f t="shared" ref="F8885:G8885" si="7998">SUM(F8886:F8889)</f>
        <v>0</v>
      </c>
      <c r="G8885" s="30">
        <f t="shared" si="7998"/>
        <v>0</v>
      </c>
      <c r="H8885" s="30">
        <f t="shared" ref="H8885" si="7999">SUM(H8886:H8889)</f>
        <v>0</v>
      </c>
      <c r="I8885" s="34">
        <v>3</v>
      </c>
    </row>
    <row r="8886" spans="1:9">
      <c r="A8886" s="212">
        <v>3221</v>
      </c>
      <c r="B8886" s="216" t="s">
        <v>43</v>
      </c>
      <c r="C8886" s="29"/>
      <c r="D8886" s="175">
        <v>0</v>
      </c>
      <c r="F8886" s="175"/>
      <c r="G8886" s="175"/>
      <c r="H8886" s="175"/>
      <c r="I8886" s="34">
        <v>4</v>
      </c>
    </row>
    <row r="8887" spans="1:9">
      <c r="A8887" s="212">
        <v>3222</v>
      </c>
      <c r="B8887" s="216" t="s">
        <v>91</v>
      </c>
      <c r="C8887" s="465">
        <f>1800000-975600+45000+20000</f>
        <v>889400</v>
      </c>
      <c r="D8887" s="175">
        <v>389400</v>
      </c>
      <c r="F8887" s="551"/>
      <c r="G8887" s="551"/>
      <c r="H8887" s="551"/>
      <c r="I8887" s="34">
        <v>4</v>
      </c>
    </row>
    <row r="8888" spans="1:9">
      <c r="A8888" s="212">
        <v>3223</v>
      </c>
      <c r="B8888" s="216" t="s">
        <v>109</v>
      </c>
      <c r="C8888" s="29"/>
      <c r="D8888" s="175">
        <v>0</v>
      </c>
      <c r="F8888" s="175"/>
      <c r="G8888" s="175"/>
      <c r="H8888" s="175"/>
      <c r="I8888" s="34">
        <v>4</v>
      </c>
    </row>
    <row r="8889" spans="1:9">
      <c r="A8889" s="212">
        <v>3225</v>
      </c>
      <c r="B8889" s="216" t="s">
        <v>92</v>
      </c>
      <c r="C8889" s="29"/>
      <c r="D8889" s="175">
        <v>0</v>
      </c>
      <c r="F8889" s="175"/>
      <c r="G8889" s="175"/>
      <c r="H8889" s="175"/>
      <c r="I8889" s="34">
        <v>4</v>
      </c>
    </row>
    <row r="8890" spans="1:9">
      <c r="A8890" s="210">
        <v>323</v>
      </c>
      <c r="B8890" s="211" t="s">
        <v>17</v>
      </c>
      <c r="C8890" s="30">
        <f t="shared" ref="C8890" si="8000">SUM(C8891:C8898)</f>
        <v>400000</v>
      </c>
      <c r="D8890" s="30">
        <v>400000</v>
      </c>
      <c r="F8890" s="30">
        <f t="shared" ref="F8890:G8890" si="8001">SUM(F8891:F8898)</f>
        <v>0</v>
      </c>
      <c r="G8890" s="30">
        <f t="shared" si="8001"/>
        <v>0</v>
      </c>
      <c r="H8890" s="30">
        <f t="shared" ref="H8890" si="8002">SUM(H8891:H8898)</f>
        <v>0</v>
      </c>
      <c r="I8890" s="34">
        <v>3</v>
      </c>
    </row>
    <row r="8891" spans="1:9">
      <c r="A8891" s="212">
        <v>3231</v>
      </c>
      <c r="B8891" s="216" t="s">
        <v>18</v>
      </c>
      <c r="C8891" s="29"/>
      <c r="D8891" s="175">
        <v>0</v>
      </c>
      <c r="F8891" s="175"/>
      <c r="G8891" s="175"/>
      <c r="H8891" s="175"/>
      <c r="I8891" s="34">
        <v>4</v>
      </c>
    </row>
    <row r="8892" spans="1:9">
      <c r="A8892" s="212">
        <v>3232</v>
      </c>
      <c r="B8892" s="216" t="s">
        <v>105</v>
      </c>
      <c r="C8892" s="465">
        <v>400000</v>
      </c>
      <c r="D8892" s="175">
        <v>400000</v>
      </c>
      <c r="F8892" s="551"/>
      <c r="G8892" s="551"/>
      <c r="H8892" s="551"/>
      <c r="I8892" s="34">
        <v>4</v>
      </c>
    </row>
    <row r="8893" spans="1:9">
      <c r="A8893" s="212">
        <v>3234</v>
      </c>
      <c r="B8893" s="216" t="s">
        <v>111</v>
      </c>
      <c r="C8893" s="29"/>
      <c r="D8893" s="175">
        <v>0</v>
      </c>
      <c r="F8893" s="175"/>
      <c r="G8893" s="175"/>
      <c r="H8893" s="175"/>
      <c r="I8893" s="34">
        <v>4</v>
      </c>
    </row>
    <row r="8894" spans="1:9">
      <c r="A8894" s="212">
        <v>3235</v>
      </c>
      <c r="B8894" s="216" t="s">
        <v>68</v>
      </c>
      <c r="C8894" s="29"/>
      <c r="D8894" s="175">
        <v>0</v>
      </c>
      <c r="F8894" s="175"/>
      <c r="G8894" s="175"/>
      <c r="H8894" s="175"/>
      <c r="I8894" s="34">
        <v>4</v>
      </c>
    </row>
    <row r="8895" spans="1:9">
      <c r="A8895" s="212">
        <v>3236</v>
      </c>
      <c r="B8895" s="216" t="s">
        <v>56</v>
      </c>
      <c r="C8895" s="29"/>
      <c r="D8895" s="175">
        <v>0</v>
      </c>
      <c r="F8895" s="175"/>
      <c r="G8895" s="175"/>
      <c r="H8895" s="175"/>
      <c r="I8895" s="34">
        <v>4</v>
      </c>
    </row>
    <row r="8896" spans="1:9">
      <c r="A8896" s="212">
        <v>3237</v>
      </c>
      <c r="B8896" s="216" t="s">
        <v>20</v>
      </c>
      <c r="C8896" s="29"/>
      <c r="D8896" s="175">
        <v>0</v>
      </c>
      <c r="F8896" s="175"/>
      <c r="G8896" s="175"/>
      <c r="H8896" s="175"/>
      <c r="I8896" s="34">
        <v>4</v>
      </c>
    </row>
    <row r="8897" spans="1:9">
      <c r="A8897" s="212">
        <v>3238</v>
      </c>
      <c r="B8897" s="216" t="s">
        <v>51</v>
      </c>
      <c r="C8897" s="29"/>
      <c r="D8897" s="175">
        <v>0</v>
      </c>
      <c r="F8897" s="175"/>
      <c r="G8897" s="175"/>
      <c r="H8897" s="175"/>
      <c r="I8897" s="34">
        <v>4</v>
      </c>
    </row>
    <row r="8898" spans="1:9">
      <c r="A8898" s="212">
        <v>3239</v>
      </c>
      <c r="B8898" s="216" t="s">
        <v>21</v>
      </c>
      <c r="C8898" s="29"/>
      <c r="D8898" s="175">
        <v>0</v>
      </c>
      <c r="F8898" s="175"/>
      <c r="G8898" s="175"/>
      <c r="H8898" s="175"/>
      <c r="I8898" s="34">
        <v>4</v>
      </c>
    </row>
    <row r="8899" spans="1:9" ht="28.5">
      <c r="A8899" s="210">
        <v>324</v>
      </c>
      <c r="B8899" s="211" t="s">
        <v>22</v>
      </c>
      <c r="C8899" s="30">
        <f t="shared" ref="C8899" si="8003">SUM(C8900)</f>
        <v>4000</v>
      </c>
      <c r="D8899" s="30">
        <v>4000</v>
      </c>
      <c r="F8899" s="30">
        <f t="shared" ref="F8899:H8899" si="8004">SUM(F8900)</f>
        <v>0</v>
      </c>
      <c r="G8899" s="30">
        <f t="shared" si="8004"/>
        <v>0</v>
      </c>
      <c r="H8899" s="30">
        <f t="shared" si="8004"/>
        <v>0</v>
      </c>
      <c r="I8899" s="34">
        <v>3</v>
      </c>
    </row>
    <row r="8900" spans="1:9" ht="28.5">
      <c r="A8900" s="212">
        <v>3241</v>
      </c>
      <c r="B8900" s="216" t="s">
        <v>22</v>
      </c>
      <c r="C8900" s="465">
        <v>4000</v>
      </c>
      <c r="D8900" s="175">
        <v>4000</v>
      </c>
      <c r="F8900" s="551"/>
      <c r="G8900" s="551"/>
      <c r="H8900" s="551"/>
      <c r="I8900" s="34">
        <v>4</v>
      </c>
    </row>
    <row r="8901" spans="1:9">
      <c r="A8901" s="210">
        <v>329</v>
      </c>
      <c r="B8901" s="211" t="s">
        <v>23</v>
      </c>
      <c r="C8901" s="30">
        <f t="shared" ref="C8901" si="8005">SUM(C8902:C8907)</f>
        <v>159500</v>
      </c>
      <c r="D8901" s="30">
        <v>159500</v>
      </c>
      <c r="F8901" s="30">
        <f t="shared" ref="F8901:G8901" si="8006">SUM(F8902:F8907)</f>
        <v>0</v>
      </c>
      <c r="G8901" s="30">
        <f t="shared" si="8006"/>
        <v>0</v>
      </c>
      <c r="H8901" s="30">
        <f t="shared" ref="H8901" si="8007">SUM(H8902:H8907)</f>
        <v>0</v>
      </c>
      <c r="I8901" s="34">
        <v>3</v>
      </c>
    </row>
    <row r="8902" spans="1:9">
      <c r="A8902" s="212">
        <v>3292</v>
      </c>
      <c r="B8902" s="216" t="s">
        <v>112</v>
      </c>
      <c r="C8902" s="29"/>
      <c r="D8902" s="175">
        <v>0</v>
      </c>
      <c r="F8902" s="175"/>
      <c r="G8902" s="175"/>
      <c r="H8902" s="175"/>
      <c r="I8902" s="34">
        <v>4</v>
      </c>
    </row>
    <row r="8903" spans="1:9">
      <c r="A8903" s="212">
        <v>3293</v>
      </c>
      <c r="B8903" s="216" t="s">
        <v>29</v>
      </c>
      <c r="C8903" s="465">
        <v>3000</v>
      </c>
      <c r="D8903" s="175">
        <v>3000</v>
      </c>
      <c r="F8903" s="551"/>
      <c r="G8903" s="551"/>
      <c r="H8903" s="551"/>
      <c r="I8903" s="34">
        <v>4</v>
      </c>
    </row>
    <row r="8904" spans="1:9">
      <c r="A8904" s="212">
        <v>3294</v>
      </c>
      <c r="B8904" s="216" t="s">
        <v>55</v>
      </c>
      <c r="C8904" s="465">
        <v>7500</v>
      </c>
      <c r="D8904" s="175">
        <v>7500</v>
      </c>
      <c r="F8904" s="551"/>
      <c r="G8904" s="551"/>
      <c r="H8904" s="551"/>
      <c r="I8904" s="34">
        <v>4</v>
      </c>
    </row>
    <row r="8905" spans="1:9">
      <c r="A8905" s="212">
        <v>3295</v>
      </c>
      <c r="B8905" s="216" t="s">
        <v>113</v>
      </c>
      <c r="C8905" s="465">
        <v>46000</v>
      </c>
      <c r="D8905" s="175">
        <v>46000</v>
      </c>
      <c r="F8905" s="551"/>
      <c r="G8905" s="551"/>
      <c r="H8905" s="551"/>
      <c r="I8905" s="34">
        <v>4</v>
      </c>
    </row>
    <row r="8906" spans="1:9">
      <c r="A8906" s="212">
        <v>3296</v>
      </c>
      <c r="B8906" s="216" t="s">
        <v>120</v>
      </c>
      <c r="C8906" s="465">
        <v>100000</v>
      </c>
      <c r="D8906" s="175">
        <v>100000</v>
      </c>
      <c r="F8906" s="551"/>
      <c r="G8906" s="551"/>
      <c r="H8906" s="551"/>
      <c r="I8906" s="34">
        <v>4</v>
      </c>
    </row>
    <row r="8907" spans="1:9">
      <c r="A8907" s="212">
        <v>3299</v>
      </c>
      <c r="B8907" s="216" t="s">
        <v>23</v>
      </c>
      <c r="C8907" s="465">
        <v>3000</v>
      </c>
      <c r="D8907" s="175">
        <v>3000</v>
      </c>
      <c r="F8907" s="551"/>
      <c r="G8907" s="551"/>
      <c r="H8907" s="551"/>
      <c r="I8907" s="34">
        <v>4</v>
      </c>
    </row>
    <row r="8908" spans="1:9">
      <c r="A8908" s="208">
        <v>34</v>
      </c>
      <c r="B8908" s="209" t="s">
        <v>114</v>
      </c>
      <c r="C8908" s="182">
        <f t="shared" ref="C8908" si="8008">SUM(C8909)</f>
        <v>77100</v>
      </c>
      <c r="D8908" s="32">
        <v>185100</v>
      </c>
      <c r="F8908" s="32">
        <f t="shared" ref="F8908:H8908" si="8009">SUM(F8909)</f>
        <v>0</v>
      </c>
      <c r="G8908" s="32">
        <f t="shared" si="8009"/>
        <v>0</v>
      </c>
      <c r="H8908" s="32">
        <f t="shared" si="8009"/>
        <v>0</v>
      </c>
      <c r="I8908" s="34">
        <v>2</v>
      </c>
    </row>
    <row r="8909" spans="1:9">
      <c r="A8909" s="210">
        <v>343</v>
      </c>
      <c r="B8909" s="211" t="s">
        <v>115</v>
      </c>
      <c r="C8909" s="30">
        <f t="shared" ref="C8909" si="8010">SUM(C8910:C8912)</f>
        <v>77100</v>
      </c>
      <c r="D8909" s="30">
        <v>185100</v>
      </c>
      <c r="F8909" s="30">
        <f t="shared" ref="F8909:G8909" si="8011">SUM(F8910:F8912)</f>
        <v>0</v>
      </c>
      <c r="G8909" s="30">
        <f t="shared" si="8011"/>
        <v>0</v>
      </c>
      <c r="H8909" s="30">
        <f t="shared" ref="H8909" si="8012">SUM(H8910:H8912)</f>
        <v>0</v>
      </c>
      <c r="I8909" s="34">
        <v>3</v>
      </c>
    </row>
    <row r="8910" spans="1:9">
      <c r="A8910" s="212">
        <v>3431</v>
      </c>
      <c r="B8910" s="216" t="s">
        <v>116</v>
      </c>
      <c r="C8910" s="465">
        <v>12000</v>
      </c>
      <c r="D8910" s="175">
        <v>20000</v>
      </c>
      <c r="F8910" s="551"/>
      <c r="G8910" s="551"/>
      <c r="H8910" s="551"/>
      <c r="I8910" s="34">
        <v>4</v>
      </c>
    </row>
    <row r="8911" spans="1:9" ht="28.5">
      <c r="A8911" s="212">
        <v>3432</v>
      </c>
      <c r="B8911" s="216" t="s">
        <v>135</v>
      </c>
      <c r="C8911" s="465">
        <v>100</v>
      </c>
      <c r="D8911" s="175">
        <v>100</v>
      </c>
      <c r="F8911" s="551"/>
      <c r="G8911" s="551"/>
      <c r="H8911" s="551"/>
      <c r="I8911" s="34">
        <v>4</v>
      </c>
    </row>
    <row r="8912" spans="1:9">
      <c r="A8912" s="212">
        <v>3433</v>
      </c>
      <c r="B8912" s="216" t="s">
        <v>117</v>
      </c>
      <c r="C8912" s="465">
        <v>65000</v>
      </c>
      <c r="D8912" s="175">
        <v>165000</v>
      </c>
      <c r="F8912" s="551"/>
      <c r="G8912" s="551"/>
      <c r="H8912" s="551"/>
      <c r="I8912" s="34">
        <v>4</v>
      </c>
    </row>
    <row r="8913" spans="1:9">
      <c r="A8913" s="208">
        <v>38</v>
      </c>
      <c r="B8913" s="209" t="s">
        <v>11</v>
      </c>
      <c r="C8913" s="182">
        <f t="shared" ref="C8913" si="8013">SUM(C8914)</f>
        <v>35000</v>
      </c>
      <c r="D8913" s="32">
        <v>215000</v>
      </c>
      <c r="F8913" s="32">
        <f t="shared" ref="F8913:H8913" si="8014">SUM(F8914)</f>
        <v>0</v>
      </c>
      <c r="G8913" s="32">
        <f t="shared" si="8014"/>
        <v>0</v>
      </c>
      <c r="H8913" s="32">
        <f t="shared" si="8014"/>
        <v>0</v>
      </c>
      <c r="I8913" s="34">
        <v>2</v>
      </c>
    </row>
    <row r="8914" spans="1:9">
      <c r="A8914" s="210">
        <v>383</v>
      </c>
      <c r="B8914" s="211" t="s">
        <v>121</v>
      </c>
      <c r="C8914" s="30">
        <f>SUM(C8915:C8916)</f>
        <v>35000</v>
      </c>
      <c r="D8914" s="30">
        <v>215000</v>
      </c>
      <c r="F8914" s="30">
        <f>SUM(F8915:F8916)</f>
        <v>0</v>
      </c>
      <c r="G8914" s="30">
        <f>SUM(G8915:G8916)</f>
        <v>0</v>
      </c>
      <c r="H8914" s="30">
        <f>SUM(H8915:H8916)</f>
        <v>0</v>
      </c>
      <c r="I8914" s="34">
        <v>3</v>
      </c>
    </row>
    <row r="8915" spans="1:9">
      <c r="A8915" s="248">
        <v>3831</v>
      </c>
      <c r="B8915" s="216" t="s">
        <v>122</v>
      </c>
      <c r="C8915" s="463">
        <v>30000</v>
      </c>
      <c r="D8915" s="175">
        <v>210000</v>
      </c>
      <c r="F8915" s="463"/>
      <c r="G8915" s="463"/>
      <c r="H8915" s="463"/>
      <c r="I8915" s="34">
        <v>4</v>
      </c>
    </row>
    <row r="8916" spans="1:9">
      <c r="A8916" s="212">
        <v>3834</v>
      </c>
      <c r="B8916" s="216" t="s">
        <v>123</v>
      </c>
      <c r="C8916" s="465">
        <v>5000</v>
      </c>
      <c r="D8916" s="175">
        <v>5000</v>
      </c>
      <c r="F8916" s="551"/>
      <c r="G8916" s="551"/>
      <c r="H8916" s="551"/>
      <c r="I8916" s="34">
        <v>4</v>
      </c>
    </row>
    <row r="8917" spans="1:9" ht="28.5">
      <c r="A8917" s="208">
        <v>42</v>
      </c>
      <c r="B8917" s="209" t="s">
        <v>30</v>
      </c>
      <c r="C8917" s="182">
        <f t="shared" ref="C8917" si="8015">SUM(C8918+C8920+C8927+C8929)</f>
        <v>100000</v>
      </c>
      <c r="D8917" s="32">
        <v>182000</v>
      </c>
      <c r="F8917" s="32">
        <f t="shared" ref="F8917:G8917" si="8016">SUM(F8918+F8920+F8927+F8929)</f>
        <v>0</v>
      </c>
      <c r="G8917" s="32">
        <f t="shared" si="8016"/>
        <v>0</v>
      </c>
      <c r="H8917" s="32">
        <f t="shared" ref="H8917" si="8017">SUM(H8918+H8920+H8927+H8929)</f>
        <v>0</v>
      </c>
      <c r="I8917" s="34">
        <v>2</v>
      </c>
    </row>
    <row r="8918" spans="1:9">
      <c r="A8918" s="210">
        <v>421</v>
      </c>
      <c r="B8918" s="211" t="s">
        <v>96</v>
      </c>
      <c r="C8918" s="30">
        <f t="shared" ref="C8918" si="8018">SUM(C8919)</f>
        <v>0</v>
      </c>
      <c r="D8918" s="30">
        <v>0</v>
      </c>
      <c r="F8918" s="30">
        <f t="shared" ref="F8918:H8918" si="8019">SUM(F8919)</f>
        <v>0</v>
      </c>
      <c r="G8918" s="30">
        <f t="shared" si="8019"/>
        <v>0</v>
      </c>
      <c r="H8918" s="30">
        <f t="shared" si="8019"/>
        <v>0</v>
      </c>
      <c r="I8918" s="34">
        <v>3</v>
      </c>
    </row>
    <row r="8919" spans="1:9">
      <c r="A8919" s="212">
        <v>4212</v>
      </c>
      <c r="B8919" s="216" t="s">
        <v>97</v>
      </c>
      <c r="C8919" s="29"/>
      <c r="D8919" s="175">
        <v>0</v>
      </c>
      <c r="F8919" s="175"/>
      <c r="G8919" s="175"/>
      <c r="H8919" s="175"/>
      <c r="I8919" s="34">
        <v>4</v>
      </c>
    </row>
    <row r="8920" spans="1:9">
      <c r="A8920" s="210">
        <v>422</v>
      </c>
      <c r="B8920" s="211" t="s">
        <v>57</v>
      </c>
      <c r="C8920" s="30">
        <f t="shared" ref="C8920" si="8020">SUM(C8921:C8926)</f>
        <v>65000</v>
      </c>
      <c r="D8920" s="30">
        <v>147000</v>
      </c>
      <c r="F8920" s="30">
        <f t="shared" ref="F8920:G8920" si="8021">SUM(F8921:F8926)</f>
        <v>0</v>
      </c>
      <c r="G8920" s="30">
        <f t="shared" si="8021"/>
        <v>0</v>
      </c>
      <c r="H8920" s="30">
        <f t="shared" ref="H8920" si="8022">SUM(H8921:H8926)</f>
        <v>0</v>
      </c>
      <c r="I8920" s="34">
        <v>3</v>
      </c>
    </row>
    <row r="8921" spans="1:9">
      <c r="A8921" s="212">
        <v>4221</v>
      </c>
      <c r="B8921" s="216" t="s">
        <v>65</v>
      </c>
      <c r="C8921" s="29">
        <v>20000</v>
      </c>
      <c r="D8921" s="175">
        <v>40000</v>
      </c>
      <c r="F8921" s="175"/>
      <c r="G8921" s="175"/>
      <c r="H8921" s="175"/>
      <c r="I8921" s="34">
        <v>4</v>
      </c>
    </row>
    <row r="8922" spans="1:9">
      <c r="A8922" s="212">
        <v>4222</v>
      </c>
      <c r="B8922" s="216" t="s">
        <v>73</v>
      </c>
      <c r="C8922" s="29">
        <v>5000</v>
      </c>
      <c r="D8922" s="175">
        <v>5000</v>
      </c>
      <c r="F8922" s="175"/>
      <c r="G8922" s="175"/>
      <c r="H8922" s="175"/>
      <c r="I8922" s="34">
        <v>4</v>
      </c>
    </row>
    <row r="8923" spans="1:9">
      <c r="A8923" s="212">
        <v>4223</v>
      </c>
      <c r="B8923" s="216" t="s">
        <v>86</v>
      </c>
      <c r="C8923" s="29">
        <v>5000</v>
      </c>
      <c r="D8923" s="175">
        <v>5000</v>
      </c>
      <c r="F8923" s="175"/>
      <c r="G8923" s="175"/>
      <c r="H8923" s="175"/>
      <c r="I8923" s="34">
        <v>4</v>
      </c>
    </row>
    <row r="8924" spans="1:9">
      <c r="A8924" s="212">
        <v>4224</v>
      </c>
      <c r="B8924" s="216" t="s">
        <v>58</v>
      </c>
      <c r="C8924" s="29">
        <v>15000</v>
      </c>
      <c r="D8924" s="175">
        <v>77000</v>
      </c>
      <c r="F8924" s="175"/>
      <c r="G8924" s="175"/>
      <c r="H8924" s="175"/>
      <c r="I8924" s="34">
        <v>4</v>
      </c>
    </row>
    <row r="8925" spans="1:9">
      <c r="A8925" s="212">
        <v>4225</v>
      </c>
      <c r="B8925" s="216" t="s">
        <v>87</v>
      </c>
      <c r="C8925" s="29">
        <v>5000</v>
      </c>
      <c r="D8925" s="175">
        <v>5000</v>
      </c>
      <c r="F8925" s="175"/>
      <c r="G8925" s="175"/>
      <c r="H8925" s="175"/>
      <c r="I8925" s="34">
        <v>4</v>
      </c>
    </row>
    <row r="8926" spans="1:9">
      <c r="A8926" s="212">
        <v>4227</v>
      </c>
      <c r="B8926" s="216" t="s">
        <v>88</v>
      </c>
      <c r="C8926" s="29">
        <v>15000</v>
      </c>
      <c r="D8926" s="175">
        <v>15000</v>
      </c>
      <c r="F8926" s="175"/>
      <c r="G8926" s="175"/>
      <c r="H8926" s="175"/>
      <c r="I8926" s="34">
        <v>4</v>
      </c>
    </row>
    <row r="8927" spans="1:9">
      <c r="A8927" s="210">
        <v>423</v>
      </c>
      <c r="B8927" s="211" t="s">
        <v>98</v>
      </c>
      <c r="C8927" s="30">
        <f t="shared" ref="C8927" si="8023">SUM(C8928)</f>
        <v>15000</v>
      </c>
      <c r="D8927" s="30">
        <v>15000</v>
      </c>
      <c r="F8927" s="30">
        <f t="shared" ref="F8927:H8927" si="8024">SUM(F8928)</f>
        <v>0</v>
      </c>
      <c r="G8927" s="30">
        <f t="shared" si="8024"/>
        <v>0</v>
      </c>
      <c r="H8927" s="30">
        <f t="shared" si="8024"/>
        <v>0</v>
      </c>
      <c r="I8927" s="34">
        <v>3</v>
      </c>
    </row>
    <row r="8928" spans="1:9">
      <c r="A8928" s="212">
        <v>4231</v>
      </c>
      <c r="B8928" s="216" t="s">
        <v>106</v>
      </c>
      <c r="C8928" s="29">
        <v>15000</v>
      </c>
      <c r="D8928" s="175">
        <v>15000</v>
      </c>
      <c r="F8928" s="175"/>
      <c r="G8928" s="175"/>
      <c r="H8928" s="175"/>
      <c r="I8928" s="34">
        <v>4</v>
      </c>
    </row>
    <row r="8929" spans="1:9">
      <c r="A8929" s="210">
        <v>426</v>
      </c>
      <c r="B8929" s="211" t="s">
        <v>31</v>
      </c>
      <c r="C8929" s="30">
        <f t="shared" ref="C8929" si="8025">SUM(C8930)</f>
        <v>20000</v>
      </c>
      <c r="D8929" s="30">
        <v>20000</v>
      </c>
      <c r="F8929" s="30">
        <f t="shared" ref="F8929:H8929" si="8026">SUM(F8930)</f>
        <v>0</v>
      </c>
      <c r="G8929" s="30">
        <f t="shared" si="8026"/>
        <v>0</v>
      </c>
      <c r="H8929" s="30">
        <f t="shared" si="8026"/>
        <v>0</v>
      </c>
      <c r="I8929" s="34">
        <v>3</v>
      </c>
    </row>
    <row r="8930" spans="1:9">
      <c r="A8930" s="212">
        <v>4262</v>
      </c>
      <c r="B8930" s="216" t="s">
        <v>32</v>
      </c>
      <c r="C8930" s="29">
        <v>20000</v>
      </c>
      <c r="D8930" s="175">
        <v>20000</v>
      </c>
      <c r="F8930" s="175"/>
      <c r="G8930" s="175"/>
      <c r="H8930" s="175"/>
      <c r="I8930" s="34">
        <v>4</v>
      </c>
    </row>
    <row r="8931" spans="1:9">
      <c r="A8931" s="206">
        <v>43</v>
      </c>
      <c r="B8931" s="207" t="s">
        <v>40</v>
      </c>
      <c r="C8931" s="31">
        <f t="shared" ref="C8931" si="8027">SUM(C8932+C8942+C8973+C8978)</f>
        <v>69173705</v>
      </c>
      <c r="D8931" s="31">
        <v>74673805</v>
      </c>
      <c r="F8931" s="31">
        <f t="shared" ref="F8931:G8931" si="8028">SUM(F8932+F8942+F8973+F8978)</f>
        <v>0</v>
      </c>
      <c r="G8931" s="31">
        <f t="shared" si="8028"/>
        <v>0</v>
      </c>
      <c r="H8931" s="31">
        <f t="shared" ref="H8931" si="8029">SUM(H8932+H8942+H8973+H8978)</f>
        <v>0</v>
      </c>
      <c r="I8931" s="34" t="s">
        <v>41</v>
      </c>
    </row>
    <row r="8932" spans="1:9">
      <c r="A8932" s="208">
        <v>31</v>
      </c>
      <c r="B8932" s="209" t="s">
        <v>44</v>
      </c>
      <c r="C8932" s="182">
        <f t="shared" ref="C8932" si="8030">SUM(C8933+C8937+C8939)</f>
        <v>41580088</v>
      </c>
      <c r="D8932" s="32">
        <v>46080088</v>
      </c>
      <c r="F8932" s="32">
        <f t="shared" ref="F8932:G8932" si="8031">SUM(F8933+F8937+F8939)</f>
        <v>0</v>
      </c>
      <c r="G8932" s="32">
        <f t="shared" si="8031"/>
        <v>0</v>
      </c>
      <c r="H8932" s="32">
        <f t="shared" ref="H8932" si="8032">SUM(H8933+H8937+H8939)</f>
        <v>0</v>
      </c>
      <c r="I8932" s="34">
        <v>2</v>
      </c>
    </row>
    <row r="8933" spans="1:9">
      <c r="A8933" s="210">
        <v>311</v>
      </c>
      <c r="B8933" s="211" t="s">
        <v>45</v>
      </c>
      <c r="C8933" s="30">
        <f t="shared" ref="C8933" si="8033">SUM(C8934:C8936)</f>
        <v>35668568</v>
      </c>
      <c r="D8933" s="30">
        <v>39268568</v>
      </c>
      <c r="F8933" s="30">
        <f t="shared" ref="F8933:G8933" si="8034">SUM(F8934:F8936)</f>
        <v>0</v>
      </c>
      <c r="G8933" s="30">
        <f t="shared" si="8034"/>
        <v>0</v>
      </c>
      <c r="H8933" s="30">
        <f t="shared" ref="H8933" si="8035">SUM(H8934:H8936)</f>
        <v>0</v>
      </c>
      <c r="I8933" s="34">
        <v>3</v>
      </c>
    </row>
    <row r="8934" spans="1:9">
      <c r="A8934" s="212">
        <v>3111</v>
      </c>
      <c r="B8934" s="216" t="s">
        <v>46</v>
      </c>
      <c r="C8934" s="465">
        <v>34518568</v>
      </c>
      <c r="D8934" s="175">
        <v>37518568</v>
      </c>
      <c r="F8934" s="551"/>
      <c r="G8934" s="551"/>
      <c r="H8934" s="551"/>
      <c r="I8934" s="34">
        <v>4</v>
      </c>
    </row>
    <row r="8935" spans="1:9">
      <c r="A8935" s="212">
        <v>3113</v>
      </c>
      <c r="B8935" s="216" t="s">
        <v>66</v>
      </c>
      <c r="C8935" s="465">
        <v>1000000</v>
      </c>
      <c r="D8935" s="175">
        <v>1600000</v>
      </c>
      <c r="F8935" s="551"/>
      <c r="G8935" s="551"/>
      <c r="H8935" s="551"/>
      <c r="I8935" s="34">
        <v>4</v>
      </c>
    </row>
    <row r="8936" spans="1:9">
      <c r="A8936" s="212">
        <v>3114</v>
      </c>
      <c r="B8936" s="216" t="s">
        <v>47</v>
      </c>
      <c r="C8936" s="465">
        <v>150000</v>
      </c>
      <c r="D8936" s="175">
        <v>150000</v>
      </c>
      <c r="F8936" s="551"/>
      <c r="G8936" s="551"/>
      <c r="H8936" s="551"/>
      <c r="I8936" s="34">
        <v>4</v>
      </c>
    </row>
    <row r="8937" spans="1:9">
      <c r="A8937" s="210">
        <v>312</v>
      </c>
      <c r="B8937" s="211" t="s">
        <v>67</v>
      </c>
      <c r="C8937" s="30">
        <f t="shared" ref="C8937" si="8036">SUM(C8938)</f>
        <v>915000</v>
      </c>
      <c r="D8937" s="30">
        <v>1115000</v>
      </c>
      <c r="F8937" s="30">
        <f t="shared" ref="F8937:H8937" si="8037">SUM(F8938)</f>
        <v>0</v>
      </c>
      <c r="G8937" s="30">
        <f t="shared" si="8037"/>
        <v>0</v>
      </c>
      <c r="H8937" s="30">
        <f t="shared" si="8037"/>
        <v>0</v>
      </c>
      <c r="I8937" s="34">
        <v>3</v>
      </c>
    </row>
    <row r="8938" spans="1:9">
      <c r="A8938" s="212">
        <v>3121</v>
      </c>
      <c r="B8938" s="216" t="s">
        <v>67</v>
      </c>
      <c r="C8938" s="465">
        <v>915000</v>
      </c>
      <c r="D8938" s="175">
        <v>1115000</v>
      </c>
      <c r="F8938" s="551"/>
      <c r="G8938" s="551"/>
      <c r="H8938" s="551"/>
      <c r="I8938" s="34">
        <v>4</v>
      </c>
    </row>
    <row r="8939" spans="1:9">
      <c r="A8939" s="210">
        <v>313</v>
      </c>
      <c r="B8939" s="211" t="s">
        <v>48</v>
      </c>
      <c r="C8939" s="30">
        <f t="shared" ref="C8939" si="8038">SUM(C8940:C8941)</f>
        <v>4996520</v>
      </c>
      <c r="D8939" s="30">
        <v>5696520</v>
      </c>
      <c r="F8939" s="30">
        <f t="shared" ref="F8939:G8939" si="8039">SUM(F8940:F8941)</f>
        <v>0</v>
      </c>
      <c r="G8939" s="30">
        <f t="shared" si="8039"/>
        <v>0</v>
      </c>
      <c r="H8939" s="30">
        <f t="shared" ref="H8939" si="8040">SUM(H8940:H8941)</f>
        <v>0</v>
      </c>
      <c r="I8939" s="34">
        <v>3</v>
      </c>
    </row>
    <row r="8940" spans="1:9">
      <c r="A8940" s="212">
        <v>3132</v>
      </c>
      <c r="B8940" s="216" t="s">
        <v>49</v>
      </c>
      <c r="C8940" s="465">
        <v>4991520</v>
      </c>
      <c r="D8940" s="175">
        <v>5691520</v>
      </c>
      <c r="F8940" s="551"/>
      <c r="G8940" s="551"/>
      <c r="H8940" s="551"/>
      <c r="I8940" s="34">
        <v>4</v>
      </c>
    </row>
    <row r="8941" spans="1:9" ht="28.5">
      <c r="A8941" s="212">
        <v>3133</v>
      </c>
      <c r="B8941" s="216" t="s">
        <v>119</v>
      </c>
      <c r="C8941" s="465">
        <v>5000</v>
      </c>
      <c r="D8941" s="175">
        <v>5000</v>
      </c>
      <c r="F8941" s="551"/>
      <c r="G8941" s="551"/>
      <c r="H8941" s="551"/>
      <c r="I8941" s="34">
        <v>4</v>
      </c>
    </row>
    <row r="8942" spans="1:9">
      <c r="A8942" s="208">
        <v>32</v>
      </c>
      <c r="B8942" s="209" t="s">
        <v>16</v>
      </c>
      <c r="C8942" s="182">
        <f t="shared" ref="C8942" si="8041">SUM(C8943+C8948+C8954+C8963+C8965)</f>
        <v>27593617</v>
      </c>
      <c r="D8942" s="32">
        <v>28593617</v>
      </c>
      <c r="F8942" s="32">
        <f t="shared" ref="F8942:G8942" si="8042">SUM(F8943+F8948+F8954+F8963+F8965)</f>
        <v>0</v>
      </c>
      <c r="G8942" s="32">
        <f t="shared" si="8042"/>
        <v>0</v>
      </c>
      <c r="H8942" s="32">
        <f t="shared" ref="H8942" si="8043">SUM(H8943+H8948+H8954+H8963+H8965)</f>
        <v>0</v>
      </c>
      <c r="I8942" s="34">
        <v>2</v>
      </c>
    </row>
    <row r="8943" spans="1:9">
      <c r="A8943" s="210">
        <v>321</v>
      </c>
      <c r="B8943" s="211" t="s">
        <v>27</v>
      </c>
      <c r="C8943" s="30">
        <f t="shared" ref="C8943" si="8044">SUM(C8944:C8947)</f>
        <v>680000</v>
      </c>
      <c r="D8943" s="30">
        <v>1680000</v>
      </c>
      <c r="F8943" s="30">
        <f t="shared" ref="F8943:G8943" si="8045">SUM(F8944:F8947)</f>
        <v>0</v>
      </c>
      <c r="G8943" s="30">
        <f t="shared" si="8045"/>
        <v>0</v>
      </c>
      <c r="H8943" s="30">
        <f t="shared" ref="H8943" si="8046">SUM(H8944:H8947)</f>
        <v>0</v>
      </c>
      <c r="I8943" s="34">
        <v>3</v>
      </c>
    </row>
    <row r="8944" spans="1:9">
      <c r="A8944" s="212">
        <v>3211</v>
      </c>
      <c r="B8944" s="216" t="s">
        <v>28</v>
      </c>
      <c r="C8944" s="29"/>
      <c r="D8944" s="175">
        <v>0</v>
      </c>
      <c r="F8944" s="175"/>
      <c r="G8944" s="175"/>
      <c r="H8944" s="175"/>
      <c r="I8944" s="34">
        <v>4</v>
      </c>
    </row>
    <row r="8945" spans="1:9" ht="28.5">
      <c r="A8945" s="212">
        <v>3212</v>
      </c>
      <c r="B8945" s="216" t="s">
        <v>50</v>
      </c>
      <c r="C8945" s="465">
        <v>680000</v>
      </c>
      <c r="D8945" s="175">
        <v>1680000</v>
      </c>
      <c r="F8945" s="551"/>
      <c r="G8945" s="551"/>
      <c r="H8945" s="551"/>
      <c r="I8945" s="34">
        <v>4</v>
      </c>
    </row>
    <row r="8946" spans="1:9">
      <c r="A8946" s="212">
        <v>3213</v>
      </c>
      <c r="B8946" s="216" t="s">
        <v>54</v>
      </c>
      <c r="C8946" s="29"/>
      <c r="D8946" s="175">
        <v>0</v>
      </c>
      <c r="F8946" s="175"/>
      <c r="G8946" s="175"/>
      <c r="H8946" s="175"/>
      <c r="I8946" s="34">
        <v>4</v>
      </c>
    </row>
    <row r="8947" spans="1:9">
      <c r="A8947" s="212">
        <v>3214</v>
      </c>
      <c r="B8947" s="216" t="s">
        <v>108</v>
      </c>
      <c r="C8947" s="29"/>
      <c r="D8947" s="175">
        <v>0</v>
      </c>
      <c r="F8947" s="175"/>
      <c r="G8947" s="175"/>
      <c r="H8947" s="175"/>
      <c r="I8947" s="34">
        <v>4</v>
      </c>
    </row>
    <row r="8948" spans="1:9">
      <c r="A8948" s="210">
        <v>322</v>
      </c>
      <c r="B8948" s="211" t="s">
        <v>42</v>
      </c>
      <c r="C8948" s="30">
        <f t="shared" ref="C8948" si="8047">SUM(C8949:C8953)</f>
        <v>23736617</v>
      </c>
      <c r="D8948" s="30">
        <v>23736617</v>
      </c>
      <c r="F8948" s="30">
        <f t="shared" ref="F8948:G8948" si="8048">SUM(F8949:F8953)</f>
        <v>0</v>
      </c>
      <c r="G8948" s="30">
        <f t="shared" si="8048"/>
        <v>0</v>
      </c>
      <c r="H8948" s="30">
        <f t="shared" ref="H8948" si="8049">SUM(H8949:H8953)</f>
        <v>0</v>
      </c>
      <c r="I8948" s="34">
        <v>3</v>
      </c>
    </row>
    <row r="8949" spans="1:9">
      <c r="A8949" s="212">
        <v>3221</v>
      </c>
      <c r="B8949" s="216" t="s">
        <v>43</v>
      </c>
      <c r="C8949" s="465">
        <v>410000</v>
      </c>
      <c r="D8949" s="175">
        <v>410000</v>
      </c>
      <c r="F8949" s="551"/>
      <c r="G8949" s="551"/>
      <c r="H8949" s="551"/>
      <c r="I8949" s="34">
        <v>4</v>
      </c>
    </row>
    <row r="8950" spans="1:9">
      <c r="A8950" s="212">
        <v>3222</v>
      </c>
      <c r="B8950" s="216" t="s">
        <v>91</v>
      </c>
      <c r="C8950" s="465">
        <f>64363617-44417000+2000000</f>
        <v>21946617</v>
      </c>
      <c r="D8950" s="175">
        <v>21946617</v>
      </c>
      <c r="F8950" s="551"/>
      <c r="G8950" s="551"/>
      <c r="H8950" s="551"/>
      <c r="I8950" s="34">
        <v>4</v>
      </c>
    </row>
    <row r="8951" spans="1:9">
      <c r="A8951" s="212">
        <v>3223</v>
      </c>
      <c r="B8951" s="216" t="s">
        <v>109</v>
      </c>
      <c r="C8951" s="465">
        <v>950000</v>
      </c>
      <c r="D8951" s="175">
        <v>950000</v>
      </c>
      <c r="F8951" s="551"/>
      <c r="G8951" s="551"/>
      <c r="H8951" s="551"/>
      <c r="I8951" s="34">
        <v>4</v>
      </c>
    </row>
    <row r="8952" spans="1:9" ht="28.5">
      <c r="A8952" s="212">
        <v>3224</v>
      </c>
      <c r="B8952" s="216" t="s">
        <v>110</v>
      </c>
      <c r="C8952" s="465">
        <v>300000</v>
      </c>
      <c r="D8952" s="175">
        <v>300000</v>
      </c>
      <c r="F8952" s="551"/>
      <c r="G8952" s="551"/>
      <c r="H8952" s="551"/>
      <c r="I8952" s="34">
        <v>4</v>
      </c>
    </row>
    <row r="8953" spans="1:9">
      <c r="A8953" s="212">
        <v>3225</v>
      </c>
      <c r="B8953" s="216" t="s">
        <v>92</v>
      </c>
      <c r="C8953" s="465">
        <v>130000</v>
      </c>
      <c r="D8953" s="175">
        <v>130000</v>
      </c>
      <c r="F8953" s="551"/>
      <c r="G8953" s="551"/>
      <c r="H8953" s="551"/>
      <c r="I8953" s="34">
        <v>4</v>
      </c>
    </row>
    <row r="8954" spans="1:9">
      <c r="A8954" s="210">
        <v>323</v>
      </c>
      <c r="B8954" s="211" t="s">
        <v>17</v>
      </c>
      <c r="C8954" s="30">
        <f t="shared" ref="C8954" si="8050">SUM(C8955:C8962)</f>
        <v>2917000</v>
      </c>
      <c r="D8954" s="30">
        <v>2917000</v>
      </c>
      <c r="F8954" s="30">
        <f t="shared" ref="F8954:G8954" si="8051">SUM(F8955:F8962)</f>
        <v>0</v>
      </c>
      <c r="G8954" s="30">
        <f t="shared" si="8051"/>
        <v>0</v>
      </c>
      <c r="H8954" s="30">
        <f t="shared" ref="H8954" si="8052">SUM(H8955:H8962)</f>
        <v>0</v>
      </c>
      <c r="I8954" s="34">
        <v>3</v>
      </c>
    </row>
    <row r="8955" spans="1:9">
      <c r="A8955" s="212">
        <v>3231</v>
      </c>
      <c r="B8955" s="216" t="s">
        <v>18</v>
      </c>
      <c r="C8955" s="465">
        <v>116000</v>
      </c>
      <c r="D8955" s="175">
        <v>116000</v>
      </c>
      <c r="F8955" s="551"/>
      <c r="G8955" s="551"/>
      <c r="H8955" s="551"/>
      <c r="I8955" s="34">
        <v>4</v>
      </c>
    </row>
    <row r="8956" spans="1:9">
      <c r="A8956" s="212">
        <v>3233</v>
      </c>
      <c r="B8956" s="216" t="s">
        <v>19</v>
      </c>
      <c r="C8956" s="465">
        <v>15000</v>
      </c>
      <c r="D8956" s="175">
        <v>15000</v>
      </c>
      <c r="F8956" s="551"/>
      <c r="G8956" s="551"/>
      <c r="H8956" s="551"/>
      <c r="I8956" s="34">
        <v>4</v>
      </c>
    </row>
    <row r="8957" spans="1:9">
      <c r="A8957" s="212">
        <v>3234</v>
      </c>
      <c r="B8957" s="216" t="s">
        <v>111</v>
      </c>
      <c r="C8957" s="465">
        <v>855000</v>
      </c>
      <c r="D8957" s="175">
        <v>855000</v>
      </c>
      <c r="F8957" s="551"/>
      <c r="G8957" s="551"/>
      <c r="H8957" s="551"/>
      <c r="I8957" s="34">
        <v>4</v>
      </c>
    </row>
    <row r="8958" spans="1:9">
      <c r="A8958" s="212">
        <v>3235</v>
      </c>
      <c r="B8958" s="216" t="s">
        <v>68</v>
      </c>
      <c r="C8958" s="465">
        <v>50000</v>
      </c>
      <c r="D8958" s="175">
        <v>50000</v>
      </c>
      <c r="F8958" s="551"/>
      <c r="G8958" s="551"/>
      <c r="H8958" s="551"/>
      <c r="I8958" s="34">
        <v>4</v>
      </c>
    </row>
    <row r="8959" spans="1:9">
      <c r="A8959" s="212">
        <v>3236</v>
      </c>
      <c r="B8959" s="216" t="s">
        <v>56</v>
      </c>
      <c r="C8959" s="465">
        <v>450000</v>
      </c>
      <c r="D8959" s="175">
        <v>450000</v>
      </c>
      <c r="F8959" s="551"/>
      <c r="G8959" s="551"/>
      <c r="H8959" s="551"/>
      <c r="I8959" s="34">
        <v>4</v>
      </c>
    </row>
    <row r="8960" spans="1:9">
      <c r="A8960" s="212">
        <v>3237</v>
      </c>
      <c r="B8960" s="216" t="s">
        <v>20</v>
      </c>
      <c r="C8960" s="465">
        <v>760000</v>
      </c>
      <c r="D8960" s="175">
        <v>760000</v>
      </c>
      <c r="F8960" s="551"/>
      <c r="G8960" s="551"/>
      <c r="H8960" s="551"/>
      <c r="I8960" s="34">
        <v>4</v>
      </c>
    </row>
    <row r="8961" spans="1:9">
      <c r="A8961" s="212">
        <v>3238</v>
      </c>
      <c r="B8961" s="216" t="s">
        <v>51</v>
      </c>
      <c r="C8961" s="465">
        <v>1000</v>
      </c>
      <c r="D8961" s="175">
        <v>1000</v>
      </c>
      <c r="F8961" s="551"/>
      <c r="G8961" s="551"/>
      <c r="H8961" s="551"/>
      <c r="I8961" s="34">
        <v>4</v>
      </c>
    </row>
    <row r="8962" spans="1:9">
      <c r="A8962" s="212">
        <v>3239</v>
      </c>
      <c r="B8962" s="216" t="s">
        <v>21</v>
      </c>
      <c r="C8962" s="465">
        <v>670000</v>
      </c>
      <c r="D8962" s="175">
        <v>670000</v>
      </c>
      <c r="F8962" s="551"/>
      <c r="G8962" s="551"/>
      <c r="H8962" s="551"/>
      <c r="I8962" s="34">
        <v>4</v>
      </c>
    </row>
    <row r="8963" spans="1:9" ht="28.5">
      <c r="A8963" s="210">
        <v>324</v>
      </c>
      <c r="B8963" s="211" t="s">
        <v>22</v>
      </c>
      <c r="C8963" s="30">
        <f t="shared" ref="C8963" si="8053">SUM(C8964)</f>
        <v>0</v>
      </c>
      <c r="D8963" s="30">
        <v>0</v>
      </c>
      <c r="F8963" s="30">
        <f t="shared" ref="F8963:H8963" si="8054">SUM(F8964)</f>
        <v>0</v>
      </c>
      <c r="G8963" s="30">
        <f t="shared" si="8054"/>
        <v>0</v>
      </c>
      <c r="H8963" s="30">
        <f t="shared" si="8054"/>
        <v>0</v>
      </c>
      <c r="I8963" s="34">
        <v>3</v>
      </c>
    </row>
    <row r="8964" spans="1:9" ht="28.5">
      <c r="A8964" s="212">
        <v>3241</v>
      </c>
      <c r="B8964" s="216" t="s">
        <v>22</v>
      </c>
      <c r="C8964" s="29"/>
      <c r="D8964" s="175">
        <v>0</v>
      </c>
      <c r="F8964" s="175"/>
      <c r="G8964" s="175"/>
      <c r="H8964" s="175"/>
      <c r="I8964" s="34">
        <v>4</v>
      </c>
    </row>
    <row r="8965" spans="1:9">
      <c r="A8965" s="210">
        <v>329</v>
      </c>
      <c r="B8965" s="211" t="s">
        <v>23</v>
      </c>
      <c r="C8965" s="30">
        <f t="shared" ref="C8965" si="8055">SUM(C8966:C8972)</f>
        <v>260000</v>
      </c>
      <c r="D8965" s="30">
        <v>260000</v>
      </c>
      <c r="F8965" s="30">
        <f t="shared" ref="F8965:G8965" si="8056">SUM(F8966:F8972)</f>
        <v>0</v>
      </c>
      <c r="G8965" s="30">
        <f t="shared" si="8056"/>
        <v>0</v>
      </c>
      <c r="H8965" s="30">
        <f t="shared" ref="H8965" si="8057">SUM(H8966:H8972)</f>
        <v>0</v>
      </c>
      <c r="I8965" s="34">
        <v>3</v>
      </c>
    </row>
    <row r="8966" spans="1:9" ht="28.5">
      <c r="A8966" s="212">
        <v>3291</v>
      </c>
      <c r="B8966" s="216" t="s">
        <v>24</v>
      </c>
      <c r="C8966" s="465">
        <v>10000</v>
      </c>
      <c r="D8966" s="175">
        <v>10000</v>
      </c>
      <c r="F8966" s="551"/>
      <c r="G8966" s="551"/>
      <c r="H8966" s="551"/>
      <c r="I8966" s="34">
        <v>4</v>
      </c>
    </row>
    <row r="8967" spans="1:9">
      <c r="A8967" s="212">
        <v>3292</v>
      </c>
      <c r="B8967" s="216" t="s">
        <v>112</v>
      </c>
      <c r="C8967" s="465">
        <v>250000</v>
      </c>
      <c r="D8967" s="175">
        <v>250000</v>
      </c>
      <c r="F8967" s="551"/>
      <c r="G8967" s="551"/>
      <c r="H8967" s="551"/>
      <c r="I8967" s="34">
        <v>4</v>
      </c>
    </row>
    <row r="8968" spans="1:9">
      <c r="A8968" s="212">
        <v>3293</v>
      </c>
      <c r="B8968" s="216" t="s">
        <v>29</v>
      </c>
      <c r="C8968" s="29"/>
      <c r="D8968" s="175">
        <v>0</v>
      </c>
      <c r="F8968" s="175"/>
      <c r="G8968" s="175"/>
      <c r="H8968" s="175"/>
      <c r="I8968" s="34">
        <v>4</v>
      </c>
    </row>
    <row r="8969" spans="1:9">
      <c r="A8969" s="212">
        <v>3294</v>
      </c>
      <c r="B8969" s="216" t="s">
        <v>55</v>
      </c>
      <c r="C8969" s="29"/>
      <c r="D8969" s="175">
        <v>0</v>
      </c>
      <c r="F8969" s="175"/>
      <c r="G8969" s="175"/>
      <c r="H8969" s="175"/>
      <c r="I8969" s="34">
        <v>4</v>
      </c>
    </row>
    <row r="8970" spans="1:9">
      <c r="A8970" s="212">
        <v>3295</v>
      </c>
      <c r="B8970" s="216" t="s">
        <v>113</v>
      </c>
      <c r="C8970" s="29"/>
      <c r="D8970" s="175">
        <v>0</v>
      </c>
      <c r="F8970" s="175"/>
      <c r="G8970" s="175"/>
      <c r="H8970" s="175"/>
      <c r="I8970" s="34">
        <v>4</v>
      </c>
    </row>
    <row r="8971" spans="1:9">
      <c r="A8971" s="212">
        <v>3296</v>
      </c>
      <c r="B8971" s="216" t="s">
        <v>120</v>
      </c>
      <c r="C8971" s="29"/>
      <c r="D8971" s="175">
        <v>0</v>
      </c>
      <c r="F8971" s="175"/>
      <c r="G8971" s="175"/>
      <c r="H8971" s="175"/>
      <c r="I8971" s="34">
        <v>4</v>
      </c>
    </row>
    <row r="8972" spans="1:9">
      <c r="A8972" s="212">
        <v>3299</v>
      </c>
      <c r="B8972" s="216" t="s">
        <v>23</v>
      </c>
      <c r="C8972" s="29"/>
      <c r="D8972" s="175">
        <v>0</v>
      </c>
      <c r="F8972" s="175"/>
      <c r="G8972" s="175"/>
      <c r="H8972" s="175"/>
      <c r="I8972" s="34">
        <v>4</v>
      </c>
    </row>
    <row r="8973" spans="1:9">
      <c r="A8973" s="208">
        <v>34</v>
      </c>
      <c r="B8973" s="209" t="s">
        <v>114</v>
      </c>
      <c r="C8973" s="182">
        <f t="shared" ref="C8973" si="8058">SUM(C8974)</f>
        <v>0</v>
      </c>
      <c r="D8973" s="32">
        <v>100</v>
      </c>
      <c r="F8973" s="32">
        <f t="shared" ref="F8973:H8973" si="8059">SUM(F8974)</f>
        <v>0</v>
      </c>
      <c r="G8973" s="32">
        <f t="shared" si="8059"/>
        <v>0</v>
      </c>
      <c r="H8973" s="32">
        <f t="shared" si="8059"/>
        <v>0</v>
      </c>
      <c r="I8973" s="34">
        <v>2</v>
      </c>
    </row>
    <row r="8974" spans="1:9">
      <c r="A8974" s="210">
        <v>343</v>
      </c>
      <c r="B8974" s="211" t="s">
        <v>115</v>
      </c>
      <c r="C8974" s="30">
        <f t="shared" ref="C8974" si="8060">SUM(C8975:C8977)</f>
        <v>0</v>
      </c>
      <c r="D8974" s="30">
        <v>100</v>
      </c>
      <c r="F8974" s="30">
        <f t="shared" ref="F8974:G8974" si="8061">SUM(F8975:F8977)</f>
        <v>0</v>
      </c>
      <c r="G8974" s="30">
        <f t="shared" si="8061"/>
        <v>0</v>
      </c>
      <c r="H8974" s="30">
        <f t="shared" ref="H8974" si="8062">SUM(H8975:H8977)</f>
        <v>0</v>
      </c>
      <c r="I8974" s="34">
        <v>3</v>
      </c>
    </row>
    <row r="8975" spans="1:9">
      <c r="A8975" s="212">
        <v>3431</v>
      </c>
      <c r="B8975" s="216" t="s">
        <v>116</v>
      </c>
      <c r="C8975" s="29"/>
      <c r="D8975" s="175">
        <v>100</v>
      </c>
      <c r="F8975" s="175"/>
      <c r="G8975" s="175"/>
      <c r="H8975" s="175"/>
      <c r="I8975" s="34">
        <v>4</v>
      </c>
    </row>
    <row r="8976" spans="1:9" ht="28.5">
      <c r="A8976" s="212">
        <v>3432</v>
      </c>
      <c r="B8976" s="216" t="s">
        <v>135</v>
      </c>
      <c r="C8976" s="29"/>
      <c r="D8976" s="175">
        <v>0</v>
      </c>
      <c r="F8976" s="175"/>
      <c r="G8976" s="175"/>
      <c r="H8976" s="175"/>
      <c r="I8976" s="34">
        <v>4</v>
      </c>
    </row>
    <row r="8977" spans="1:9">
      <c r="A8977" s="212">
        <v>3433</v>
      </c>
      <c r="B8977" s="216" t="s">
        <v>117</v>
      </c>
      <c r="C8977" s="29"/>
      <c r="D8977" s="175">
        <v>0</v>
      </c>
      <c r="F8977" s="175"/>
      <c r="G8977" s="175"/>
      <c r="H8977" s="175"/>
      <c r="I8977" s="34">
        <v>4</v>
      </c>
    </row>
    <row r="8978" spans="1:9">
      <c r="A8978" s="208">
        <v>38</v>
      </c>
      <c r="B8978" s="209" t="s">
        <v>11</v>
      </c>
      <c r="C8978" s="182">
        <f t="shared" ref="C8978:C8979" si="8063">SUM(C8979)</f>
        <v>0</v>
      </c>
      <c r="D8978" s="32">
        <v>0</v>
      </c>
      <c r="F8978" s="32">
        <f t="shared" ref="F8978:H8979" si="8064">SUM(F8979)</f>
        <v>0</v>
      </c>
      <c r="G8978" s="32">
        <f t="shared" si="8064"/>
        <v>0</v>
      </c>
      <c r="H8978" s="32">
        <f t="shared" si="8064"/>
        <v>0</v>
      </c>
      <c r="I8978" s="34">
        <v>2</v>
      </c>
    </row>
    <row r="8979" spans="1:9">
      <c r="A8979" s="210">
        <v>383</v>
      </c>
      <c r="B8979" s="211" t="s">
        <v>121</v>
      </c>
      <c r="C8979" s="30">
        <f t="shared" si="8063"/>
        <v>0</v>
      </c>
      <c r="D8979" s="30">
        <v>0</v>
      </c>
      <c r="F8979" s="30">
        <f t="shared" si="8064"/>
        <v>0</v>
      </c>
      <c r="G8979" s="30">
        <f t="shared" si="8064"/>
        <v>0</v>
      </c>
      <c r="H8979" s="30">
        <f t="shared" si="8064"/>
        <v>0</v>
      </c>
      <c r="I8979" s="34">
        <v>3</v>
      </c>
    </row>
    <row r="8980" spans="1:9">
      <c r="A8980" s="212">
        <v>3834</v>
      </c>
      <c r="B8980" s="216" t="s">
        <v>123</v>
      </c>
      <c r="C8980" s="29"/>
      <c r="D8980" s="175">
        <v>0</v>
      </c>
      <c r="F8980" s="175"/>
      <c r="G8980" s="175"/>
      <c r="H8980" s="175"/>
      <c r="I8980" s="34">
        <v>4</v>
      </c>
    </row>
    <row r="8981" spans="1:9">
      <c r="A8981" s="206">
        <v>52</v>
      </c>
      <c r="B8981" s="207" t="s">
        <v>52</v>
      </c>
      <c r="C8981" s="31">
        <f>SUM(C8982+C8989+C9000+C9003+C9006)</f>
        <v>406194</v>
      </c>
      <c r="D8981" s="31">
        <v>3709981</v>
      </c>
      <c r="F8981" s="31">
        <f>SUM(F8982+F8989+F9000+F9003+F9006)</f>
        <v>0</v>
      </c>
      <c r="G8981" s="31">
        <f>SUM(G8982+G8989+G9000+G9003+G9006)</f>
        <v>0</v>
      </c>
      <c r="H8981" s="31">
        <f>SUM(H8982+H8989+H9000+H9003+H9006)</f>
        <v>0</v>
      </c>
      <c r="I8981" s="34" t="s">
        <v>53</v>
      </c>
    </row>
    <row r="8982" spans="1:9">
      <c r="A8982" s="208">
        <v>31</v>
      </c>
      <c r="B8982" s="209" t="s">
        <v>44</v>
      </c>
      <c r="C8982" s="182">
        <f>SUM(C8983+C8985+C8987)</f>
        <v>359329</v>
      </c>
      <c r="D8982" s="32">
        <v>365809</v>
      </c>
      <c r="F8982" s="32">
        <f>SUM(F8983+F8985+F8987)</f>
        <v>0</v>
      </c>
      <c r="G8982" s="32">
        <f>SUM(G8983+G8985+G8987)</f>
        <v>0</v>
      </c>
      <c r="H8982" s="32">
        <f>SUM(H8983+H8985+H8987)</f>
        <v>0</v>
      </c>
      <c r="I8982" s="34">
        <v>2</v>
      </c>
    </row>
    <row r="8983" spans="1:9">
      <c r="A8983" s="210">
        <v>311</v>
      </c>
      <c r="B8983" s="211" t="s">
        <v>45</v>
      </c>
      <c r="C8983" s="30">
        <f>SUM(C8984)</f>
        <v>332500</v>
      </c>
      <c r="D8983" s="30">
        <v>338060</v>
      </c>
      <c r="F8983" s="30">
        <f>SUM(F8984)</f>
        <v>0</v>
      </c>
      <c r="G8983" s="30">
        <f>SUM(G8984)</f>
        <v>0</v>
      </c>
      <c r="H8983" s="30">
        <f>SUM(H8984)</f>
        <v>0</v>
      </c>
      <c r="I8983" s="34">
        <v>3</v>
      </c>
    </row>
    <row r="8984" spans="1:9">
      <c r="A8984" s="212">
        <v>3111</v>
      </c>
      <c r="B8984" s="216" t="s">
        <v>46</v>
      </c>
      <c r="C8984" s="465">
        <f>204000+125000+3500</f>
        <v>332500</v>
      </c>
      <c r="D8984" s="175">
        <v>338060</v>
      </c>
      <c r="F8984" s="551"/>
      <c r="G8984" s="551"/>
      <c r="H8984" s="551"/>
      <c r="I8984" s="34">
        <v>4</v>
      </c>
    </row>
    <row r="8985" spans="1:9">
      <c r="A8985" s="210">
        <v>312</v>
      </c>
      <c r="B8985" s="211" t="s">
        <v>67</v>
      </c>
      <c r="C8985" s="30">
        <f t="shared" ref="C8985" si="8065">SUM(C8986)</f>
        <v>0</v>
      </c>
      <c r="D8985" s="30">
        <v>0</v>
      </c>
      <c r="F8985" s="30">
        <f t="shared" ref="F8985:H8985" si="8066">SUM(F8986)</f>
        <v>0</v>
      </c>
      <c r="G8985" s="30">
        <f t="shared" si="8066"/>
        <v>0</v>
      </c>
      <c r="H8985" s="30">
        <f t="shared" si="8066"/>
        <v>0</v>
      </c>
      <c r="I8985" s="34">
        <v>3</v>
      </c>
    </row>
    <row r="8986" spans="1:9">
      <c r="A8986" s="212">
        <v>3121</v>
      </c>
      <c r="B8986" s="216" t="s">
        <v>67</v>
      </c>
      <c r="C8986" s="29"/>
      <c r="D8986" s="175">
        <v>0</v>
      </c>
      <c r="F8986" s="175"/>
      <c r="G8986" s="175"/>
      <c r="H8986" s="175"/>
      <c r="I8986" s="34">
        <v>4</v>
      </c>
    </row>
    <row r="8987" spans="1:9">
      <c r="A8987" s="210">
        <v>313</v>
      </c>
      <c r="B8987" s="211" t="s">
        <v>48</v>
      </c>
      <c r="C8987" s="30">
        <f t="shared" ref="C8987" si="8067">SUM(C8988)</f>
        <v>26829</v>
      </c>
      <c r="D8987" s="30">
        <v>27749</v>
      </c>
      <c r="F8987" s="30">
        <f t="shared" ref="F8987:H8987" si="8068">SUM(F8988)</f>
        <v>0</v>
      </c>
      <c r="G8987" s="30">
        <f t="shared" si="8068"/>
        <v>0</v>
      </c>
      <c r="H8987" s="30">
        <f t="shared" si="8068"/>
        <v>0</v>
      </c>
      <c r="I8987" s="34">
        <v>3</v>
      </c>
    </row>
    <row r="8988" spans="1:9">
      <c r="A8988" s="212">
        <v>3132</v>
      </c>
      <c r="B8988" s="216" t="s">
        <v>49</v>
      </c>
      <c r="C8988" s="465">
        <f>6753+20000+76</f>
        <v>26829</v>
      </c>
      <c r="D8988" s="175">
        <v>27749</v>
      </c>
      <c r="F8988" s="551"/>
      <c r="G8988" s="551"/>
      <c r="H8988" s="551"/>
      <c r="I8988" s="34">
        <v>4</v>
      </c>
    </row>
    <row r="8989" spans="1:9">
      <c r="A8989" s="208">
        <v>32</v>
      </c>
      <c r="B8989" s="209" t="s">
        <v>16</v>
      </c>
      <c r="C8989" s="182">
        <f>SUM(C8990+C8992+C8995+C8997)</f>
        <v>36865</v>
      </c>
      <c r="D8989" s="32">
        <v>3341172</v>
      </c>
      <c r="F8989" s="32">
        <f>SUM(F8990+F8992+F8995+F8997)</f>
        <v>0</v>
      </c>
      <c r="G8989" s="32">
        <f>SUM(G8990+G8992+G8995+G8997)</f>
        <v>0</v>
      </c>
      <c r="H8989" s="32">
        <f>SUM(H8990+H8992+H8995+H8997)</f>
        <v>0</v>
      </c>
      <c r="I8989" s="34">
        <v>2</v>
      </c>
    </row>
    <row r="8990" spans="1:9">
      <c r="A8990" s="210">
        <v>321</v>
      </c>
      <c r="B8990" s="211" t="s">
        <v>27</v>
      </c>
      <c r="C8990" s="30">
        <f t="shared" ref="C8990" si="8069">SUM(C8991)</f>
        <v>5000</v>
      </c>
      <c r="D8990" s="30">
        <v>5000</v>
      </c>
      <c r="F8990" s="30">
        <f t="shared" ref="F8990:H8990" si="8070">SUM(F8991)</f>
        <v>0</v>
      </c>
      <c r="G8990" s="30">
        <f t="shared" si="8070"/>
        <v>0</v>
      </c>
      <c r="H8990" s="30">
        <f t="shared" si="8070"/>
        <v>0</v>
      </c>
      <c r="I8990" s="34">
        <v>3</v>
      </c>
    </row>
    <row r="8991" spans="1:9" ht="28.5">
      <c r="A8991" s="212">
        <v>3212</v>
      </c>
      <c r="B8991" s="216" t="s">
        <v>50</v>
      </c>
      <c r="C8991" s="465">
        <v>5000</v>
      </c>
      <c r="D8991" s="175">
        <v>5000</v>
      </c>
      <c r="F8991" s="551"/>
      <c r="G8991" s="551"/>
      <c r="H8991" s="551"/>
      <c r="I8991" s="34">
        <v>4</v>
      </c>
    </row>
    <row r="8992" spans="1:9">
      <c r="A8992" s="210">
        <v>322</v>
      </c>
      <c r="B8992" s="211" t="s">
        <v>42</v>
      </c>
      <c r="C8992" s="30">
        <f>SUM(C8993:C8994)</f>
        <v>4229</v>
      </c>
      <c r="D8992" s="30">
        <v>3308536</v>
      </c>
      <c r="F8992" s="30">
        <f>SUM(F8993:F8994)</f>
        <v>0</v>
      </c>
      <c r="G8992" s="30">
        <f>SUM(G8993:G8994)</f>
        <v>0</v>
      </c>
      <c r="H8992" s="30">
        <f>SUM(H8993:H8994)</f>
        <v>0</v>
      </c>
      <c r="I8992" s="34">
        <v>3</v>
      </c>
    </row>
    <row r="8993" spans="1:9">
      <c r="A8993" s="248">
        <v>3221</v>
      </c>
      <c r="B8993" s="216" t="s">
        <v>43</v>
      </c>
      <c r="C8993" s="463">
        <v>2618</v>
      </c>
      <c r="D8993" s="175">
        <v>2618</v>
      </c>
      <c r="F8993" s="463"/>
      <c r="G8993" s="463"/>
      <c r="H8993" s="463"/>
      <c r="I8993" s="34">
        <v>4</v>
      </c>
    </row>
    <row r="8994" spans="1:9">
      <c r="A8994" s="212">
        <v>3222</v>
      </c>
      <c r="B8994" s="216" t="s">
        <v>91</v>
      </c>
      <c r="C8994" s="465">
        <v>1611</v>
      </c>
      <c r="D8994" s="175">
        <v>3305918</v>
      </c>
      <c r="F8994" s="551"/>
      <c r="G8994" s="551"/>
      <c r="H8994" s="551"/>
      <c r="I8994" s="34">
        <v>4</v>
      </c>
    </row>
    <row r="8995" spans="1:9" ht="28.5">
      <c r="A8995" s="210">
        <v>324</v>
      </c>
      <c r="B8995" s="211" t="s">
        <v>22</v>
      </c>
      <c r="C8995" s="30">
        <f t="shared" ref="C8995" si="8071">SUM(C8996)</f>
        <v>0</v>
      </c>
      <c r="D8995" s="30">
        <v>0</v>
      </c>
      <c r="F8995" s="30">
        <f t="shared" ref="F8995:H8995" si="8072">SUM(F8996)</f>
        <v>0</v>
      </c>
      <c r="G8995" s="30">
        <f t="shared" si="8072"/>
        <v>0</v>
      </c>
      <c r="H8995" s="30">
        <f t="shared" si="8072"/>
        <v>0</v>
      </c>
      <c r="I8995" s="34">
        <v>3</v>
      </c>
    </row>
    <row r="8996" spans="1:9" ht="28.5">
      <c r="A8996" s="212">
        <v>3241</v>
      </c>
      <c r="B8996" s="216" t="s">
        <v>22</v>
      </c>
      <c r="C8996" s="29"/>
      <c r="D8996" s="175">
        <v>0</v>
      </c>
      <c r="F8996" s="175"/>
      <c r="G8996" s="175"/>
      <c r="H8996" s="175"/>
      <c r="I8996" s="34">
        <v>4</v>
      </c>
    </row>
    <row r="8997" spans="1:9">
      <c r="A8997" s="210">
        <v>323</v>
      </c>
      <c r="B8997" s="211" t="s">
        <v>17</v>
      </c>
      <c r="C8997" s="550">
        <f>SUM(C8999+C8998)</f>
        <v>27636</v>
      </c>
      <c r="D8997" s="550">
        <v>27636</v>
      </c>
      <c r="F8997" s="550">
        <f>SUM(F8999+F8998)</f>
        <v>0</v>
      </c>
      <c r="G8997" s="550">
        <f>SUM(G8999+G8998)</f>
        <v>0</v>
      </c>
      <c r="H8997" s="550">
        <f>SUM(H8999+H8998)</f>
        <v>0</v>
      </c>
      <c r="I8997" s="34">
        <v>3</v>
      </c>
    </row>
    <row r="8998" spans="1:9">
      <c r="A8998" s="248">
        <v>3236</v>
      </c>
      <c r="B8998" s="216" t="s">
        <v>56</v>
      </c>
      <c r="C8998" s="551">
        <v>6636</v>
      </c>
      <c r="D8998" s="175">
        <v>6636</v>
      </c>
      <c r="F8998" s="551"/>
      <c r="G8998" s="551"/>
      <c r="H8998" s="551"/>
      <c r="I8998" s="34">
        <v>4</v>
      </c>
    </row>
    <row r="8999" spans="1:9">
      <c r="A8999" s="212">
        <v>3237</v>
      </c>
      <c r="B8999" s="216" t="s">
        <v>20</v>
      </c>
      <c r="C8999" s="465">
        <v>21000</v>
      </c>
      <c r="D8999" s="175">
        <v>21000</v>
      </c>
      <c r="F8999" s="551"/>
      <c r="G8999" s="551"/>
      <c r="H8999" s="551"/>
      <c r="I8999" s="34">
        <v>4</v>
      </c>
    </row>
    <row r="9000" spans="1:9">
      <c r="A9000" s="208">
        <v>34</v>
      </c>
      <c r="B9000" s="209" t="s">
        <v>114</v>
      </c>
      <c r="C9000" s="494">
        <f t="shared" ref="C9000:C9001" si="8073">C9001</f>
        <v>0</v>
      </c>
      <c r="D9000" s="680">
        <v>0</v>
      </c>
      <c r="F9000" s="680">
        <f t="shared" ref="F9000:H9001" si="8074">F9001</f>
        <v>0</v>
      </c>
      <c r="G9000" s="680">
        <f t="shared" si="8074"/>
        <v>0</v>
      </c>
      <c r="H9000" s="680">
        <f t="shared" si="8074"/>
        <v>0</v>
      </c>
      <c r="I9000" s="34">
        <v>2</v>
      </c>
    </row>
    <row r="9001" spans="1:9">
      <c r="A9001" s="210">
        <v>342</v>
      </c>
      <c r="B9001" s="211" t="s">
        <v>155</v>
      </c>
      <c r="C9001" s="495">
        <f t="shared" si="8073"/>
        <v>0</v>
      </c>
      <c r="D9001" s="150">
        <v>0</v>
      </c>
      <c r="F9001" s="150">
        <f t="shared" si="8074"/>
        <v>0</v>
      </c>
      <c r="G9001" s="150">
        <f t="shared" si="8074"/>
        <v>0</v>
      </c>
      <c r="H9001" s="150">
        <f t="shared" si="8074"/>
        <v>0</v>
      </c>
      <c r="I9001" s="34">
        <v>3</v>
      </c>
    </row>
    <row r="9002" spans="1:9" ht="42.75">
      <c r="A9002" s="212">
        <v>3423</v>
      </c>
      <c r="B9002" s="216" t="s">
        <v>157</v>
      </c>
      <c r="C9002" s="39">
        <v>0</v>
      </c>
      <c r="D9002" s="175">
        <v>0</v>
      </c>
      <c r="F9002" s="636"/>
      <c r="G9002" s="636"/>
      <c r="H9002" s="636"/>
      <c r="I9002" s="34">
        <v>4</v>
      </c>
    </row>
    <row r="9003" spans="1:9" ht="28.5">
      <c r="A9003" s="208">
        <v>37</v>
      </c>
      <c r="B9003" s="209" t="s">
        <v>34</v>
      </c>
      <c r="C9003" s="494">
        <f t="shared" ref="C9003:C9004" si="8075">C9004</f>
        <v>10000</v>
      </c>
      <c r="D9003" s="680">
        <v>3000</v>
      </c>
      <c r="F9003" s="680">
        <f t="shared" ref="F9003:H9004" si="8076">F9004</f>
        <v>0</v>
      </c>
      <c r="G9003" s="680">
        <f t="shared" si="8076"/>
        <v>0</v>
      </c>
      <c r="H9003" s="680">
        <f t="shared" si="8076"/>
        <v>0</v>
      </c>
      <c r="I9003" s="34">
        <v>2</v>
      </c>
    </row>
    <row r="9004" spans="1:9" ht="28.5">
      <c r="A9004" s="210">
        <v>372</v>
      </c>
      <c r="B9004" s="211" t="s">
        <v>35</v>
      </c>
      <c r="C9004" s="495">
        <f t="shared" si="8075"/>
        <v>10000</v>
      </c>
      <c r="D9004" s="150">
        <v>3000</v>
      </c>
      <c r="F9004" s="150">
        <f t="shared" si="8076"/>
        <v>0</v>
      </c>
      <c r="G9004" s="150">
        <f t="shared" si="8076"/>
        <v>0</v>
      </c>
      <c r="H9004" s="150">
        <f t="shared" si="8076"/>
        <v>0</v>
      </c>
      <c r="I9004" s="34">
        <v>3</v>
      </c>
    </row>
    <row r="9005" spans="1:9">
      <c r="A9005" s="212">
        <v>3721</v>
      </c>
      <c r="B9005" s="216" t="s">
        <v>69</v>
      </c>
      <c r="C9005" s="39">
        <v>10000</v>
      </c>
      <c r="D9005" s="175">
        <v>3000</v>
      </c>
      <c r="F9005" s="636"/>
      <c r="G9005" s="636"/>
      <c r="H9005" s="636"/>
      <c r="I9005" s="34">
        <v>4</v>
      </c>
    </row>
    <row r="9006" spans="1:9" ht="28.5">
      <c r="A9006" s="208">
        <v>54</v>
      </c>
      <c r="B9006" s="209" t="s">
        <v>160</v>
      </c>
      <c r="C9006" s="494">
        <f t="shared" ref="C9006:C9007" si="8077">C9007</f>
        <v>0</v>
      </c>
      <c r="D9006" s="680">
        <v>0</v>
      </c>
      <c r="F9006" s="680">
        <f t="shared" ref="F9006:H9007" si="8078">F9007</f>
        <v>0</v>
      </c>
      <c r="G9006" s="680">
        <f t="shared" si="8078"/>
        <v>0</v>
      </c>
      <c r="H9006" s="680">
        <f t="shared" si="8078"/>
        <v>0</v>
      </c>
      <c r="I9006" s="34">
        <v>2</v>
      </c>
    </row>
    <row r="9007" spans="1:9" ht="42.75">
      <c r="A9007" s="210">
        <v>544</v>
      </c>
      <c r="B9007" s="211" t="s">
        <v>161</v>
      </c>
      <c r="C9007" s="495">
        <f t="shared" si="8077"/>
        <v>0</v>
      </c>
      <c r="D9007" s="150">
        <v>0</v>
      </c>
      <c r="F9007" s="150">
        <f t="shared" si="8078"/>
        <v>0</v>
      </c>
      <c r="G9007" s="150">
        <f t="shared" si="8078"/>
        <v>0</v>
      </c>
      <c r="H9007" s="150">
        <f t="shared" si="8078"/>
        <v>0</v>
      </c>
      <c r="I9007" s="34">
        <v>3</v>
      </c>
    </row>
    <row r="9008" spans="1:9" ht="42.75">
      <c r="A9008" s="212">
        <v>5443</v>
      </c>
      <c r="B9008" s="216" t="s">
        <v>281</v>
      </c>
      <c r="C9008" s="169"/>
      <c r="D9008" s="175">
        <v>0</v>
      </c>
      <c r="F9008" s="681"/>
      <c r="G9008" s="681"/>
      <c r="H9008" s="681"/>
      <c r="I9008" s="34">
        <v>4</v>
      </c>
    </row>
    <row r="9009" spans="1:9">
      <c r="A9009" s="206">
        <v>61</v>
      </c>
      <c r="B9009" s="207" t="s">
        <v>80</v>
      </c>
      <c r="C9009" s="31">
        <f t="shared" ref="C9009" si="8079">SUM(C9010+C9017+C9031+C9044)</f>
        <v>200000</v>
      </c>
      <c r="D9009" s="31">
        <v>200000</v>
      </c>
      <c r="F9009" s="31">
        <f t="shared" ref="F9009:G9009" si="8080">SUM(F9010+F9017+F9031+F9044)</f>
        <v>0</v>
      </c>
      <c r="G9009" s="31">
        <f t="shared" si="8080"/>
        <v>0</v>
      </c>
      <c r="H9009" s="31">
        <f t="shared" ref="H9009" si="8081">SUM(H9010+H9017+H9031+H9044)</f>
        <v>0</v>
      </c>
      <c r="I9009" s="34" t="s">
        <v>81</v>
      </c>
    </row>
    <row r="9010" spans="1:9">
      <c r="A9010" s="208">
        <v>31</v>
      </c>
      <c r="B9010" s="209" t="s">
        <v>44</v>
      </c>
      <c r="C9010" s="182">
        <f t="shared" ref="C9010" si="8082">SUM(C9011+C9013+C9015)</f>
        <v>0</v>
      </c>
      <c r="D9010" s="32">
        <v>0</v>
      </c>
      <c r="F9010" s="32">
        <f t="shared" ref="F9010:G9010" si="8083">SUM(F9011+F9013+F9015)</f>
        <v>0</v>
      </c>
      <c r="G9010" s="32">
        <f t="shared" si="8083"/>
        <v>0</v>
      </c>
      <c r="H9010" s="32">
        <f t="shared" ref="H9010" si="8084">SUM(H9011+H9013+H9015)</f>
        <v>0</v>
      </c>
      <c r="I9010" s="34">
        <v>2</v>
      </c>
    </row>
    <row r="9011" spans="1:9">
      <c r="A9011" s="210">
        <v>311</v>
      </c>
      <c r="B9011" s="211" t="s">
        <v>45</v>
      </c>
      <c r="C9011" s="30">
        <f t="shared" ref="C9011" si="8085">SUM(C9012)</f>
        <v>0</v>
      </c>
      <c r="D9011" s="30">
        <v>0</v>
      </c>
      <c r="F9011" s="30">
        <f t="shared" ref="F9011:H9011" si="8086">SUM(F9012)</f>
        <v>0</v>
      </c>
      <c r="G9011" s="30">
        <f t="shared" si="8086"/>
        <v>0</v>
      </c>
      <c r="H9011" s="30">
        <f t="shared" si="8086"/>
        <v>0</v>
      </c>
      <c r="I9011" s="34">
        <v>3</v>
      </c>
    </row>
    <row r="9012" spans="1:9">
      <c r="A9012" s="212">
        <v>3111</v>
      </c>
      <c r="B9012" s="216" t="s">
        <v>46</v>
      </c>
      <c r="C9012" s="29"/>
      <c r="D9012" s="175">
        <v>0</v>
      </c>
      <c r="F9012" s="175"/>
      <c r="G9012" s="175"/>
      <c r="H9012" s="175"/>
      <c r="I9012" s="34">
        <v>4</v>
      </c>
    </row>
    <row r="9013" spans="1:9">
      <c r="A9013" s="210">
        <v>312</v>
      </c>
      <c r="B9013" s="211" t="s">
        <v>67</v>
      </c>
      <c r="C9013" s="30">
        <f t="shared" ref="C9013" si="8087">SUM(C9014)</f>
        <v>0</v>
      </c>
      <c r="D9013" s="30">
        <v>0</v>
      </c>
      <c r="F9013" s="30">
        <f t="shared" ref="F9013:H9013" si="8088">SUM(F9014)</f>
        <v>0</v>
      </c>
      <c r="G9013" s="30">
        <f t="shared" si="8088"/>
        <v>0</v>
      </c>
      <c r="H9013" s="30">
        <f t="shared" si="8088"/>
        <v>0</v>
      </c>
      <c r="I9013" s="34">
        <v>3</v>
      </c>
    </row>
    <row r="9014" spans="1:9">
      <c r="A9014" s="212">
        <v>3121</v>
      </c>
      <c r="B9014" s="216" t="s">
        <v>67</v>
      </c>
      <c r="C9014" s="29"/>
      <c r="D9014" s="175">
        <v>0</v>
      </c>
      <c r="F9014" s="175"/>
      <c r="G9014" s="175"/>
      <c r="H9014" s="175"/>
      <c r="I9014" s="34">
        <v>4</v>
      </c>
    </row>
    <row r="9015" spans="1:9">
      <c r="A9015" s="210">
        <v>313</v>
      </c>
      <c r="B9015" s="211" t="s">
        <v>48</v>
      </c>
      <c r="C9015" s="30">
        <f t="shared" ref="C9015" si="8089">SUM(C9016)</f>
        <v>0</v>
      </c>
      <c r="D9015" s="30">
        <v>0</v>
      </c>
      <c r="F9015" s="30">
        <f t="shared" ref="F9015:H9015" si="8090">SUM(F9016)</f>
        <v>0</v>
      </c>
      <c r="G9015" s="30">
        <f t="shared" si="8090"/>
        <v>0</v>
      </c>
      <c r="H9015" s="30">
        <f t="shared" si="8090"/>
        <v>0</v>
      </c>
      <c r="I9015" s="34">
        <v>3</v>
      </c>
    </row>
    <row r="9016" spans="1:9">
      <c r="A9016" s="212">
        <v>3132</v>
      </c>
      <c r="B9016" s="216" t="s">
        <v>49</v>
      </c>
      <c r="C9016" s="29"/>
      <c r="D9016" s="175">
        <v>0</v>
      </c>
      <c r="F9016" s="175"/>
      <c r="G9016" s="175"/>
      <c r="H9016" s="175"/>
      <c r="I9016" s="34">
        <v>4</v>
      </c>
    </row>
    <row r="9017" spans="1:9">
      <c r="A9017" s="208">
        <v>32</v>
      </c>
      <c r="B9017" s="209" t="s">
        <v>16</v>
      </c>
      <c r="C9017" s="182">
        <f t="shared" ref="C9017" si="8091">SUM(C9018+C9022+C9026)</f>
        <v>100000</v>
      </c>
      <c r="D9017" s="32">
        <v>100000</v>
      </c>
      <c r="F9017" s="32">
        <f t="shared" ref="F9017:G9017" si="8092">SUM(F9018+F9022+F9026)</f>
        <v>0</v>
      </c>
      <c r="G9017" s="32">
        <f t="shared" si="8092"/>
        <v>0</v>
      </c>
      <c r="H9017" s="32">
        <f t="shared" ref="H9017" si="8093">SUM(H9018+H9022+H9026)</f>
        <v>0</v>
      </c>
      <c r="I9017" s="34">
        <v>2</v>
      </c>
    </row>
    <row r="9018" spans="1:9">
      <c r="A9018" s="210">
        <v>321</v>
      </c>
      <c r="B9018" s="211" t="s">
        <v>27</v>
      </c>
      <c r="C9018" s="30">
        <f t="shared" ref="C9018" si="8094">SUM(C9019:C9021)</f>
        <v>30000</v>
      </c>
      <c r="D9018" s="30">
        <v>30000</v>
      </c>
      <c r="F9018" s="30">
        <f t="shared" ref="F9018:G9018" si="8095">SUM(F9019:F9021)</f>
        <v>0</v>
      </c>
      <c r="G9018" s="30">
        <f t="shared" si="8095"/>
        <v>0</v>
      </c>
      <c r="H9018" s="30">
        <f t="shared" ref="H9018" si="8096">SUM(H9019:H9021)</f>
        <v>0</v>
      </c>
      <c r="I9018" s="34">
        <v>3</v>
      </c>
    </row>
    <row r="9019" spans="1:9">
      <c r="A9019" s="212">
        <v>3211</v>
      </c>
      <c r="B9019" s="216" t="s">
        <v>28</v>
      </c>
      <c r="C9019" s="29"/>
      <c r="D9019" s="175">
        <v>0</v>
      </c>
      <c r="F9019" s="175"/>
      <c r="G9019" s="175"/>
      <c r="H9019" s="175"/>
      <c r="I9019" s="34">
        <v>4</v>
      </c>
    </row>
    <row r="9020" spans="1:9" ht="28.5">
      <c r="A9020" s="212">
        <v>3212</v>
      </c>
      <c r="B9020" s="216" t="s">
        <v>50</v>
      </c>
      <c r="C9020" s="29"/>
      <c r="D9020" s="175">
        <v>0</v>
      </c>
      <c r="F9020" s="175"/>
      <c r="G9020" s="175"/>
      <c r="H9020" s="175"/>
      <c r="I9020" s="34">
        <v>4</v>
      </c>
    </row>
    <row r="9021" spans="1:9">
      <c r="A9021" s="212">
        <v>3213</v>
      </c>
      <c r="B9021" s="216" t="s">
        <v>54</v>
      </c>
      <c r="C9021" s="465">
        <v>30000</v>
      </c>
      <c r="D9021" s="175">
        <v>30000</v>
      </c>
      <c r="F9021" s="551"/>
      <c r="G9021" s="551"/>
      <c r="H9021" s="551"/>
      <c r="I9021" s="34">
        <v>4</v>
      </c>
    </row>
    <row r="9022" spans="1:9">
      <c r="A9022" s="210">
        <v>322</v>
      </c>
      <c r="B9022" s="211" t="s">
        <v>42</v>
      </c>
      <c r="C9022" s="30">
        <f t="shared" ref="C9022" si="8097">SUM(C9023:C9025)</f>
        <v>70000</v>
      </c>
      <c r="D9022" s="30">
        <v>70000</v>
      </c>
      <c r="F9022" s="30">
        <f t="shared" ref="F9022:G9022" si="8098">SUM(F9023:F9025)</f>
        <v>0</v>
      </c>
      <c r="G9022" s="30">
        <f t="shared" si="8098"/>
        <v>0</v>
      </c>
      <c r="H9022" s="30">
        <f t="shared" ref="H9022" si="8099">SUM(H9023:H9025)</f>
        <v>0</v>
      </c>
      <c r="I9022" s="34">
        <v>3</v>
      </c>
    </row>
    <row r="9023" spans="1:9">
      <c r="A9023" s="212">
        <v>3221</v>
      </c>
      <c r="B9023" s="216" t="s">
        <v>43</v>
      </c>
      <c r="C9023" s="29"/>
      <c r="D9023" s="175">
        <v>0</v>
      </c>
      <c r="F9023" s="175"/>
      <c r="G9023" s="175"/>
      <c r="H9023" s="175"/>
      <c r="I9023" s="34">
        <v>4</v>
      </c>
    </row>
    <row r="9024" spans="1:9">
      <c r="A9024" s="212">
        <v>3222</v>
      </c>
      <c r="B9024" s="216" t="s">
        <v>91</v>
      </c>
      <c r="C9024" s="465">
        <v>70000</v>
      </c>
      <c r="D9024" s="175">
        <v>70000</v>
      </c>
      <c r="F9024" s="551"/>
      <c r="G9024" s="551"/>
      <c r="H9024" s="551"/>
      <c r="I9024" s="34">
        <v>4</v>
      </c>
    </row>
    <row r="9025" spans="1:9">
      <c r="A9025" s="212">
        <v>3225</v>
      </c>
      <c r="B9025" s="216" t="s">
        <v>92</v>
      </c>
      <c r="C9025" s="29"/>
      <c r="D9025" s="175">
        <v>0</v>
      </c>
      <c r="F9025" s="175"/>
      <c r="G9025" s="175"/>
      <c r="H9025" s="175"/>
      <c r="I9025" s="34">
        <v>4</v>
      </c>
    </row>
    <row r="9026" spans="1:9">
      <c r="A9026" s="210">
        <v>323</v>
      </c>
      <c r="B9026" s="211" t="s">
        <v>17</v>
      </c>
      <c r="C9026" s="30">
        <f t="shared" ref="C9026" si="8100">SUM(C9027:C9030)</f>
        <v>0</v>
      </c>
      <c r="D9026" s="30">
        <v>0</v>
      </c>
      <c r="F9026" s="30">
        <f t="shared" ref="F9026:G9026" si="8101">SUM(F9027:F9030)</f>
        <v>0</v>
      </c>
      <c r="G9026" s="30">
        <f t="shared" si="8101"/>
        <v>0</v>
      </c>
      <c r="H9026" s="30">
        <f t="shared" ref="H9026" si="8102">SUM(H9027:H9030)</f>
        <v>0</v>
      </c>
      <c r="I9026" s="34">
        <v>3</v>
      </c>
    </row>
    <row r="9027" spans="1:9">
      <c r="A9027" s="212">
        <v>3232</v>
      </c>
      <c r="B9027" s="216" t="s">
        <v>105</v>
      </c>
      <c r="C9027" s="29"/>
      <c r="D9027" s="175">
        <v>0</v>
      </c>
      <c r="F9027" s="175"/>
      <c r="G9027" s="175"/>
      <c r="H9027" s="175"/>
      <c r="I9027" s="34">
        <v>4</v>
      </c>
    </row>
    <row r="9028" spans="1:9">
      <c r="A9028" s="212">
        <v>3235</v>
      </c>
      <c r="B9028" s="216" t="s">
        <v>68</v>
      </c>
      <c r="C9028" s="29"/>
      <c r="D9028" s="175">
        <v>0</v>
      </c>
      <c r="F9028" s="175"/>
      <c r="G9028" s="175"/>
      <c r="H9028" s="175"/>
      <c r="I9028" s="34">
        <v>4</v>
      </c>
    </row>
    <row r="9029" spans="1:9">
      <c r="A9029" s="212">
        <v>3237</v>
      </c>
      <c r="B9029" s="216" t="s">
        <v>20</v>
      </c>
      <c r="C9029" s="29"/>
      <c r="D9029" s="175">
        <v>0</v>
      </c>
      <c r="F9029" s="175"/>
      <c r="G9029" s="175"/>
      <c r="H9029" s="175"/>
      <c r="I9029" s="34">
        <v>4</v>
      </c>
    </row>
    <row r="9030" spans="1:9">
      <c r="A9030" s="212">
        <v>3238</v>
      </c>
      <c r="B9030" s="216" t="s">
        <v>51</v>
      </c>
      <c r="C9030" s="29"/>
      <c r="D9030" s="175">
        <v>0</v>
      </c>
      <c r="F9030" s="175"/>
      <c r="G9030" s="175"/>
      <c r="H9030" s="175"/>
      <c r="I9030" s="34">
        <v>4</v>
      </c>
    </row>
    <row r="9031" spans="1:9" ht="28.5">
      <c r="A9031" s="208">
        <v>42</v>
      </c>
      <c r="B9031" s="209" t="s">
        <v>30</v>
      </c>
      <c r="C9031" s="182">
        <f t="shared" ref="C9031" si="8103">SUM(C9032+C9034+C9040+C9042)</f>
        <v>100000</v>
      </c>
      <c r="D9031" s="32">
        <v>100000</v>
      </c>
      <c r="F9031" s="32">
        <f t="shared" ref="F9031:G9031" si="8104">SUM(F9032+F9034+F9040+F9042)</f>
        <v>0</v>
      </c>
      <c r="G9031" s="32">
        <f t="shared" si="8104"/>
        <v>0</v>
      </c>
      <c r="H9031" s="32">
        <f t="shared" ref="H9031" si="8105">SUM(H9032+H9034+H9040+H9042)</f>
        <v>0</v>
      </c>
      <c r="I9031" s="34">
        <v>2</v>
      </c>
    </row>
    <row r="9032" spans="1:9">
      <c r="A9032" s="210">
        <v>421</v>
      </c>
      <c r="B9032" s="211" t="s">
        <v>96</v>
      </c>
      <c r="C9032" s="30">
        <f t="shared" ref="C9032" si="8106">SUM(C9033)</f>
        <v>0</v>
      </c>
      <c r="D9032" s="30">
        <v>0</v>
      </c>
      <c r="F9032" s="30">
        <f t="shared" ref="F9032:H9032" si="8107">SUM(F9033)</f>
        <v>0</v>
      </c>
      <c r="G9032" s="30">
        <f t="shared" si="8107"/>
        <v>0</v>
      </c>
      <c r="H9032" s="30">
        <f t="shared" si="8107"/>
        <v>0</v>
      </c>
      <c r="I9032" s="34">
        <v>3</v>
      </c>
    </row>
    <row r="9033" spans="1:9">
      <c r="A9033" s="212">
        <v>4212</v>
      </c>
      <c r="B9033" s="216" t="s">
        <v>97</v>
      </c>
      <c r="C9033" s="29"/>
      <c r="D9033" s="175">
        <v>0</v>
      </c>
      <c r="F9033" s="175"/>
      <c r="G9033" s="175"/>
      <c r="H9033" s="175"/>
      <c r="I9033" s="34">
        <v>4</v>
      </c>
    </row>
    <row r="9034" spans="1:9">
      <c r="A9034" s="210">
        <v>422</v>
      </c>
      <c r="B9034" s="211" t="s">
        <v>57</v>
      </c>
      <c r="C9034" s="30">
        <f t="shared" ref="C9034" si="8108">SUM(C9035:C9039)</f>
        <v>99000</v>
      </c>
      <c r="D9034" s="30">
        <v>99000</v>
      </c>
      <c r="F9034" s="30">
        <f t="shared" ref="F9034:G9034" si="8109">SUM(F9035:F9039)</f>
        <v>0</v>
      </c>
      <c r="G9034" s="30">
        <f t="shared" si="8109"/>
        <v>0</v>
      </c>
      <c r="H9034" s="30">
        <f t="shared" ref="H9034" si="8110">SUM(H9035:H9039)</f>
        <v>0</v>
      </c>
      <c r="I9034" s="34">
        <v>3</v>
      </c>
    </row>
    <row r="9035" spans="1:9">
      <c r="A9035" s="212">
        <v>4221</v>
      </c>
      <c r="B9035" s="216" t="s">
        <v>65</v>
      </c>
      <c r="C9035" s="29">
        <v>12000</v>
      </c>
      <c r="D9035" s="175">
        <v>12000</v>
      </c>
      <c r="F9035" s="175"/>
      <c r="G9035" s="175"/>
      <c r="H9035" s="175"/>
      <c r="I9035" s="34">
        <v>4</v>
      </c>
    </row>
    <row r="9036" spans="1:9">
      <c r="A9036" s="212">
        <v>4222</v>
      </c>
      <c r="B9036" s="216" t="s">
        <v>73</v>
      </c>
      <c r="C9036" s="29">
        <v>4000</v>
      </c>
      <c r="D9036" s="175">
        <v>4000</v>
      </c>
      <c r="F9036" s="175"/>
      <c r="G9036" s="175"/>
      <c r="H9036" s="175"/>
      <c r="I9036" s="34">
        <v>4</v>
      </c>
    </row>
    <row r="9037" spans="1:9">
      <c r="A9037" s="212">
        <v>4223</v>
      </c>
      <c r="B9037" s="216" t="s">
        <v>86</v>
      </c>
      <c r="C9037" s="29">
        <v>1000</v>
      </c>
      <c r="D9037" s="175">
        <v>1000</v>
      </c>
      <c r="F9037" s="175"/>
      <c r="G9037" s="175"/>
      <c r="H9037" s="175"/>
      <c r="I9037" s="34">
        <v>4</v>
      </c>
    </row>
    <row r="9038" spans="1:9">
      <c r="A9038" s="212">
        <v>4224</v>
      </c>
      <c r="B9038" s="216" t="s">
        <v>58</v>
      </c>
      <c r="C9038" s="29">
        <v>82000</v>
      </c>
      <c r="D9038" s="175">
        <v>82000</v>
      </c>
      <c r="F9038" s="175"/>
      <c r="G9038" s="175"/>
      <c r="H9038" s="175"/>
      <c r="I9038" s="34">
        <v>4</v>
      </c>
    </row>
    <row r="9039" spans="1:9">
      <c r="A9039" s="212">
        <v>4227</v>
      </c>
      <c r="B9039" s="216" t="s">
        <v>88</v>
      </c>
      <c r="C9039" s="29">
        <v>0</v>
      </c>
      <c r="D9039" s="175">
        <v>0</v>
      </c>
      <c r="F9039" s="175"/>
      <c r="G9039" s="175"/>
      <c r="H9039" s="175"/>
      <c r="I9039" s="34">
        <v>4</v>
      </c>
    </row>
    <row r="9040" spans="1:9">
      <c r="A9040" s="210">
        <v>423</v>
      </c>
      <c r="B9040" s="211" t="s">
        <v>98</v>
      </c>
      <c r="C9040" s="30">
        <f t="shared" ref="C9040" si="8111">SUM(C9041)</f>
        <v>0</v>
      </c>
      <c r="D9040" s="30">
        <v>0</v>
      </c>
      <c r="F9040" s="30">
        <f t="shared" ref="F9040:H9040" si="8112">SUM(F9041)</f>
        <v>0</v>
      </c>
      <c r="G9040" s="30">
        <f t="shared" si="8112"/>
        <v>0</v>
      </c>
      <c r="H9040" s="30">
        <f t="shared" si="8112"/>
        <v>0</v>
      </c>
      <c r="I9040" s="34">
        <v>3</v>
      </c>
    </row>
    <row r="9041" spans="1:9">
      <c r="A9041" s="212">
        <v>4231</v>
      </c>
      <c r="B9041" s="216" t="s">
        <v>106</v>
      </c>
      <c r="C9041" s="29"/>
      <c r="D9041" s="175">
        <v>0</v>
      </c>
      <c r="F9041" s="175"/>
      <c r="G9041" s="175"/>
      <c r="H9041" s="175"/>
      <c r="I9041" s="34">
        <v>4</v>
      </c>
    </row>
    <row r="9042" spans="1:9" ht="28.5">
      <c r="A9042" s="210">
        <v>424</v>
      </c>
      <c r="B9042" s="211" t="s">
        <v>138</v>
      </c>
      <c r="C9042" s="30">
        <f t="shared" ref="C9042" si="8113">SUM(C9043)</f>
        <v>1000</v>
      </c>
      <c r="D9042" s="30">
        <v>1000</v>
      </c>
      <c r="F9042" s="30">
        <f t="shared" ref="F9042:H9042" si="8114">SUM(F9043)</f>
        <v>0</v>
      </c>
      <c r="G9042" s="30">
        <f t="shared" si="8114"/>
        <v>0</v>
      </c>
      <c r="H9042" s="30">
        <f t="shared" si="8114"/>
        <v>0</v>
      </c>
      <c r="I9042" s="34">
        <v>3</v>
      </c>
    </row>
    <row r="9043" spans="1:9">
      <c r="A9043" s="212">
        <v>4244</v>
      </c>
      <c r="B9043" s="216" t="s">
        <v>365</v>
      </c>
      <c r="C9043" s="29">
        <v>1000</v>
      </c>
      <c r="D9043" s="175">
        <v>1000</v>
      </c>
      <c r="F9043" s="175"/>
      <c r="G9043" s="175"/>
      <c r="H9043" s="175"/>
      <c r="I9043" s="34">
        <v>4</v>
      </c>
    </row>
    <row r="9044" spans="1:9" ht="28.5">
      <c r="A9044" s="208">
        <v>45</v>
      </c>
      <c r="B9044" s="209" t="s">
        <v>74</v>
      </c>
      <c r="C9044" s="182">
        <f t="shared" ref="C9044:C9045" si="8115">SUM(C9045)</f>
        <v>0</v>
      </c>
      <c r="D9044" s="32">
        <v>0</v>
      </c>
      <c r="F9044" s="32">
        <f t="shared" ref="F9044:H9045" si="8116">SUM(F9045)</f>
        <v>0</v>
      </c>
      <c r="G9044" s="32">
        <f t="shared" si="8116"/>
        <v>0</v>
      </c>
      <c r="H9044" s="32">
        <f t="shared" si="8116"/>
        <v>0</v>
      </c>
      <c r="I9044" s="34">
        <v>2</v>
      </c>
    </row>
    <row r="9045" spans="1:9">
      <c r="A9045" s="210">
        <v>451</v>
      </c>
      <c r="B9045" s="211" t="s">
        <v>75</v>
      </c>
      <c r="C9045" s="30">
        <f t="shared" si="8115"/>
        <v>0</v>
      </c>
      <c r="D9045" s="30">
        <v>0</v>
      </c>
      <c r="F9045" s="30">
        <f t="shared" si="8116"/>
        <v>0</v>
      </c>
      <c r="G9045" s="30">
        <f t="shared" si="8116"/>
        <v>0</v>
      </c>
      <c r="H9045" s="30">
        <f t="shared" si="8116"/>
        <v>0</v>
      </c>
      <c r="I9045" s="34">
        <v>3</v>
      </c>
    </row>
    <row r="9046" spans="1:9">
      <c r="A9046" s="212">
        <v>4511</v>
      </c>
      <c r="B9046" s="216" t="s">
        <v>75</v>
      </c>
      <c r="C9046" s="29"/>
      <c r="D9046" s="175">
        <v>0</v>
      </c>
      <c r="F9046" s="175"/>
      <c r="G9046" s="175"/>
      <c r="H9046" s="175"/>
      <c r="I9046" s="34">
        <v>4</v>
      </c>
    </row>
    <row r="9047" spans="1:9" ht="28.5">
      <c r="A9047" s="549">
        <v>71</v>
      </c>
      <c r="B9047" s="207" t="s">
        <v>349</v>
      </c>
      <c r="C9047" s="174">
        <f t="shared" ref="C9047:C9049" si="8117">C9048</f>
        <v>50000</v>
      </c>
      <c r="D9047" s="174">
        <v>50000</v>
      </c>
      <c r="F9047" s="174">
        <f t="shared" ref="F9047:H9049" si="8118">F9048</f>
        <v>0</v>
      </c>
      <c r="G9047" s="174">
        <f t="shared" si="8118"/>
        <v>0</v>
      </c>
      <c r="H9047" s="174">
        <f t="shared" si="8118"/>
        <v>0</v>
      </c>
      <c r="I9047" s="34" t="s">
        <v>145</v>
      </c>
    </row>
    <row r="9048" spans="1:9" ht="28.5">
      <c r="A9048" s="436">
        <v>42</v>
      </c>
      <c r="B9048" s="437" t="s">
        <v>30</v>
      </c>
      <c r="C9048" s="188">
        <f t="shared" si="8117"/>
        <v>50000</v>
      </c>
      <c r="D9048" s="630">
        <v>50000</v>
      </c>
      <c r="F9048" s="630">
        <f t="shared" si="8118"/>
        <v>0</v>
      </c>
      <c r="G9048" s="630">
        <f t="shared" si="8118"/>
        <v>0</v>
      </c>
      <c r="H9048" s="630">
        <f t="shared" si="8118"/>
        <v>0</v>
      </c>
      <c r="I9048" s="34">
        <v>2</v>
      </c>
    </row>
    <row r="9049" spans="1:9">
      <c r="A9049" s="433">
        <v>422</v>
      </c>
      <c r="B9049" s="434" t="s">
        <v>57</v>
      </c>
      <c r="C9049" s="28">
        <f t="shared" si="8117"/>
        <v>50000</v>
      </c>
      <c r="D9049" s="28">
        <v>50000</v>
      </c>
      <c r="F9049" s="28">
        <f t="shared" si="8118"/>
        <v>0</v>
      </c>
      <c r="G9049" s="28">
        <f t="shared" si="8118"/>
        <v>0</v>
      </c>
      <c r="H9049" s="28">
        <f t="shared" si="8118"/>
        <v>0</v>
      </c>
      <c r="I9049" s="34">
        <v>3</v>
      </c>
    </row>
    <row r="9050" spans="1:9">
      <c r="A9050" s="371">
        <v>4224</v>
      </c>
      <c r="B9050" s="435" t="s">
        <v>58</v>
      </c>
      <c r="C9050" s="175">
        <v>50000</v>
      </c>
      <c r="D9050" s="175">
        <v>50000</v>
      </c>
      <c r="F9050" s="175"/>
      <c r="G9050" s="175"/>
      <c r="H9050" s="175"/>
      <c r="I9050" s="34">
        <v>4</v>
      </c>
    </row>
    <row r="9051" spans="1:9">
      <c r="A9051" s="203" t="s">
        <v>553</v>
      </c>
      <c r="B9051" s="204" t="s">
        <v>313</v>
      </c>
      <c r="C9051" s="205">
        <f>SUM(C9063+C9122+C9172+C9205+C9052+C9243)</f>
        <v>54697346</v>
      </c>
      <c r="D9051" s="205">
        <v>451352</v>
      </c>
      <c r="F9051" s="205">
        <f t="shared" ref="F9051:H9051" si="8119">F9052</f>
        <v>0</v>
      </c>
      <c r="G9051" s="205">
        <f t="shared" si="8119"/>
        <v>0</v>
      </c>
      <c r="H9051" s="205">
        <f t="shared" si="8119"/>
        <v>0</v>
      </c>
      <c r="I9051" s="34" t="s">
        <v>8</v>
      </c>
    </row>
    <row r="9052" spans="1:9">
      <c r="A9052" s="206">
        <v>11</v>
      </c>
      <c r="B9052" s="207" t="s">
        <v>14</v>
      </c>
      <c r="C9052" s="31">
        <f>C9058</f>
        <v>49103229</v>
      </c>
      <c r="D9052" s="31">
        <v>451352</v>
      </c>
      <c r="F9052" s="31">
        <f t="shared" ref="F9052:G9052" si="8120">F9053+F9058</f>
        <v>0</v>
      </c>
      <c r="G9052" s="31">
        <f t="shared" si="8120"/>
        <v>0</v>
      </c>
      <c r="H9052" s="31">
        <f t="shared" ref="H9052" si="8121">H9053+H9058</f>
        <v>0</v>
      </c>
      <c r="I9052" s="34" t="s">
        <v>15</v>
      </c>
    </row>
    <row r="9053" spans="1:9">
      <c r="A9053" s="208">
        <v>31</v>
      </c>
      <c r="B9053" s="209" t="s">
        <v>44</v>
      </c>
      <c r="C9053" s="182" t="e">
        <f>SUM(C9054+#REF!+#REF!)</f>
        <v>#REF!</v>
      </c>
      <c r="D9053" s="32">
        <v>414</v>
      </c>
      <c r="F9053" s="32">
        <f t="shared" ref="F9053:G9053" si="8122">F9054+F9056</f>
        <v>0</v>
      </c>
      <c r="G9053" s="32">
        <f t="shared" si="8122"/>
        <v>0</v>
      </c>
      <c r="H9053" s="32">
        <f t="shared" ref="H9053" si="8123">H9054+H9056</f>
        <v>0</v>
      </c>
      <c r="I9053" s="34">
        <v>2</v>
      </c>
    </row>
    <row r="9054" spans="1:9">
      <c r="A9054" s="210">
        <v>311</v>
      </c>
      <c r="B9054" s="211" t="s">
        <v>45</v>
      </c>
      <c r="C9054" s="30">
        <f t="shared" ref="C9054" si="8124">SUM(C9055:C9057)</f>
        <v>34518568</v>
      </c>
      <c r="D9054" s="30">
        <v>355</v>
      </c>
      <c r="F9054" s="30">
        <f t="shared" ref="F9054:G9054" si="8125">SUM(F9055:F9057)</f>
        <v>0</v>
      </c>
      <c r="G9054" s="30">
        <f t="shared" si="8125"/>
        <v>0</v>
      </c>
      <c r="H9054" s="30">
        <f t="shared" ref="H9054" si="8126">SUM(H9055:H9057)</f>
        <v>0</v>
      </c>
      <c r="I9054" s="34">
        <v>3</v>
      </c>
    </row>
    <row r="9055" spans="1:9">
      <c r="A9055" s="212">
        <v>3111</v>
      </c>
      <c r="B9055" s="216" t="s">
        <v>46</v>
      </c>
      <c r="C9055" s="465">
        <v>34518568</v>
      </c>
      <c r="D9055" s="175">
        <v>355</v>
      </c>
      <c r="F9055" s="551"/>
      <c r="G9055" s="551"/>
      <c r="H9055" s="551"/>
      <c r="I9055" s="34">
        <v>4</v>
      </c>
    </row>
    <row r="9056" spans="1:9">
      <c r="A9056" s="210">
        <v>313</v>
      </c>
      <c r="B9056" s="211" t="s">
        <v>48</v>
      </c>
      <c r="C9056" s="30">
        <f t="shared" ref="C9056" si="8127">SUM(C9057)</f>
        <v>0</v>
      </c>
      <c r="D9056" s="30">
        <v>59</v>
      </c>
      <c r="F9056" s="30">
        <f t="shared" ref="F9056:H9056" si="8128">SUM(F9057)</f>
        <v>0</v>
      </c>
      <c r="G9056" s="30">
        <f t="shared" si="8128"/>
        <v>0</v>
      </c>
      <c r="H9056" s="30">
        <f t="shared" si="8128"/>
        <v>0</v>
      </c>
      <c r="I9056" s="34">
        <v>3</v>
      </c>
    </row>
    <row r="9057" spans="1:9">
      <c r="A9057" s="212">
        <v>3132</v>
      </c>
      <c r="B9057" s="216" t="s">
        <v>49</v>
      </c>
      <c r="C9057" s="29"/>
      <c r="D9057" s="175">
        <v>59</v>
      </c>
      <c r="F9057" s="175"/>
      <c r="G9057" s="175"/>
      <c r="H9057" s="175"/>
      <c r="I9057" s="34">
        <v>4</v>
      </c>
    </row>
    <row r="9058" spans="1:9">
      <c r="A9058" s="208">
        <v>32</v>
      </c>
      <c r="B9058" s="209" t="s">
        <v>16</v>
      </c>
      <c r="C9058" s="182">
        <f>C9059+C9061</f>
        <v>49103229</v>
      </c>
      <c r="D9058" s="32">
        <v>450938</v>
      </c>
      <c r="F9058" s="32">
        <f t="shared" ref="F9058:H9059" si="8129">F9059</f>
        <v>0</v>
      </c>
      <c r="G9058" s="32">
        <f t="shared" si="8129"/>
        <v>0</v>
      </c>
      <c r="H9058" s="32">
        <f t="shared" si="8129"/>
        <v>0</v>
      </c>
      <c r="I9058" s="34">
        <v>2</v>
      </c>
    </row>
    <row r="9059" spans="1:9">
      <c r="A9059" s="210">
        <v>322</v>
      </c>
      <c r="B9059" s="211" t="s">
        <v>42</v>
      </c>
      <c r="C9059" s="30">
        <f t="shared" ref="C9059" si="8130">C9060</f>
        <v>0</v>
      </c>
      <c r="D9059" s="30">
        <v>450938</v>
      </c>
      <c r="F9059" s="30">
        <f t="shared" si="8129"/>
        <v>0</v>
      </c>
      <c r="G9059" s="30">
        <f t="shared" si="8129"/>
        <v>0</v>
      </c>
      <c r="H9059" s="30">
        <f t="shared" si="8129"/>
        <v>0</v>
      </c>
      <c r="I9059" s="34">
        <v>3</v>
      </c>
    </row>
    <row r="9060" spans="1:9">
      <c r="A9060" s="212">
        <v>3222</v>
      </c>
      <c r="B9060" s="216" t="s">
        <v>91</v>
      </c>
      <c r="C9060" s="29"/>
      <c r="D9060" s="175">
        <v>450938</v>
      </c>
      <c r="F9060" s="175"/>
      <c r="G9060" s="175"/>
      <c r="H9060" s="175"/>
      <c r="I9060" s="34">
        <v>4</v>
      </c>
    </row>
    <row r="9061" spans="1:9">
      <c r="A9061" s="430">
        <v>29244</v>
      </c>
      <c r="B9061" s="431" t="s">
        <v>511</v>
      </c>
      <c r="C9061" s="198">
        <f>SUM(C9062+C9129)</f>
        <v>49103229</v>
      </c>
      <c r="D9061" s="198">
        <v>51426317</v>
      </c>
      <c r="F9061" s="198">
        <f>SUM(F9062+F9129)</f>
        <v>0</v>
      </c>
      <c r="G9061" s="198">
        <f>SUM(G9062+G9129)</f>
        <v>0</v>
      </c>
      <c r="H9061" s="198">
        <f>SUM(H9062+H9129)</f>
        <v>0</v>
      </c>
      <c r="I9061" s="432" t="s">
        <v>5</v>
      </c>
    </row>
    <row r="9062" spans="1:9" ht="28.5">
      <c r="A9062" s="200">
        <v>3602</v>
      </c>
      <c r="B9062" s="201" t="s">
        <v>82</v>
      </c>
      <c r="C9062" s="202">
        <f>SUM(C9063+C9088)</f>
        <v>1893592</v>
      </c>
      <c r="D9062" s="202">
        <v>1281875</v>
      </c>
      <c r="F9062" s="202">
        <f>SUM(F9063+F9088)</f>
        <v>0</v>
      </c>
      <c r="G9062" s="202">
        <f>SUM(G9063+G9088)</f>
        <v>0</v>
      </c>
      <c r="H9062" s="202">
        <f>SUM(H9063+H9088)</f>
        <v>0</v>
      </c>
      <c r="I9062" s="34" t="s">
        <v>7</v>
      </c>
    </row>
    <row r="9063" spans="1:9" ht="28.5">
      <c r="A9063" s="203" t="s">
        <v>479</v>
      </c>
      <c r="B9063" s="204" t="s">
        <v>366</v>
      </c>
      <c r="C9063" s="205">
        <f>SUM(C9064+C9084)</f>
        <v>1893592</v>
      </c>
      <c r="D9063" s="205">
        <v>1281875</v>
      </c>
      <c r="F9063" s="205">
        <f>SUM(F9064+F9084)</f>
        <v>0</v>
      </c>
      <c r="G9063" s="205">
        <f>SUM(G9064+G9084)</f>
        <v>0</v>
      </c>
      <c r="H9063" s="205">
        <f>SUM(H9064+H9084)</f>
        <v>0</v>
      </c>
      <c r="I9063" s="34" t="s">
        <v>8</v>
      </c>
    </row>
    <row r="9064" spans="1:9">
      <c r="A9064" s="206">
        <v>11</v>
      </c>
      <c r="B9064" s="207" t="s">
        <v>14</v>
      </c>
      <c r="C9064" s="31">
        <f>SUM(C9065+C9068+C9071+C9078+C9081)</f>
        <v>1893592</v>
      </c>
      <c r="D9064" s="31">
        <v>1281875</v>
      </c>
      <c r="F9064" s="31">
        <f>SUM(F9065+F9068+F9071+F9078+F9081)</f>
        <v>0</v>
      </c>
      <c r="G9064" s="31">
        <f>SUM(G9065+G9068+G9071+G9078+G9081)</f>
        <v>0</v>
      </c>
      <c r="H9064" s="31">
        <f>SUM(H9065+H9068+H9071+H9078+H9081)</f>
        <v>0</v>
      </c>
      <c r="I9064" s="34" t="s">
        <v>15</v>
      </c>
    </row>
    <row r="9065" spans="1:9">
      <c r="A9065" s="208">
        <v>32</v>
      </c>
      <c r="B9065" s="209" t="s">
        <v>16</v>
      </c>
      <c r="C9065" s="552">
        <f t="shared" ref="C9065:C9066" si="8131">C9066</f>
        <v>340806</v>
      </c>
      <c r="D9065" s="693">
        <v>340806</v>
      </c>
      <c r="F9065" s="693">
        <f t="shared" ref="F9065:H9066" si="8132">F9066</f>
        <v>0</v>
      </c>
      <c r="G9065" s="693">
        <f t="shared" si="8132"/>
        <v>0</v>
      </c>
      <c r="H9065" s="693">
        <f t="shared" si="8132"/>
        <v>0</v>
      </c>
      <c r="I9065" s="34">
        <v>2</v>
      </c>
    </row>
    <row r="9066" spans="1:9">
      <c r="A9066" s="210">
        <v>323</v>
      </c>
      <c r="B9066" s="211" t="s">
        <v>17</v>
      </c>
      <c r="C9066" s="553">
        <f t="shared" si="8131"/>
        <v>340806</v>
      </c>
      <c r="D9066" s="694">
        <v>340806</v>
      </c>
      <c r="F9066" s="694">
        <f t="shared" si="8132"/>
        <v>0</v>
      </c>
      <c r="G9066" s="694">
        <f t="shared" si="8132"/>
        <v>0</v>
      </c>
      <c r="H9066" s="694">
        <f t="shared" si="8132"/>
        <v>0</v>
      </c>
      <c r="I9066" s="34">
        <v>3</v>
      </c>
    </row>
    <row r="9067" spans="1:9">
      <c r="A9067" s="212">
        <v>3232</v>
      </c>
      <c r="B9067" s="213" t="s">
        <v>105</v>
      </c>
      <c r="C9067" s="170">
        <v>340806</v>
      </c>
      <c r="D9067" s="175">
        <v>340806</v>
      </c>
      <c r="F9067" s="463"/>
      <c r="G9067" s="463"/>
      <c r="H9067" s="463"/>
      <c r="I9067" s="34">
        <v>4</v>
      </c>
    </row>
    <row r="9068" spans="1:9">
      <c r="A9068" s="208">
        <v>34</v>
      </c>
      <c r="B9068" s="209" t="s">
        <v>114</v>
      </c>
      <c r="C9068" s="552">
        <f t="shared" ref="C9068:C9069" si="8133">C9069</f>
        <v>139194</v>
      </c>
      <c r="D9068" s="693">
        <v>139194</v>
      </c>
      <c r="F9068" s="693">
        <f t="shared" ref="F9068:H9069" si="8134">F9069</f>
        <v>0</v>
      </c>
      <c r="G9068" s="693">
        <f t="shared" si="8134"/>
        <v>0</v>
      </c>
      <c r="H9068" s="693">
        <f t="shared" si="8134"/>
        <v>0</v>
      </c>
      <c r="I9068" s="34">
        <v>2</v>
      </c>
    </row>
    <row r="9069" spans="1:9">
      <c r="A9069" s="210">
        <v>342</v>
      </c>
      <c r="B9069" s="211" t="s">
        <v>155</v>
      </c>
      <c r="C9069" s="553">
        <f t="shared" si="8133"/>
        <v>139194</v>
      </c>
      <c r="D9069" s="694">
        <v>139194</v>
      </c>
      <c r="F9069" s="694">
        <f t="shared" si="8134"/>
        <v>0</v>
      </c>
      <c r="G9069" s="694">
        <f t="shared" si="8134"/>
        <v>0</v>
      </c>
      <c r="H9069" s="694">
        <f t="shared" si="8134"/>
        <v>0</v>
      </c>
      <c r="I9069" s="34">
        <v>3</v>
      </c>
    </row>
    <row r="9070" spans="1:9" ht="42.75">
      <c r="A9070" s="212">
        <v>3423</v>
      </c>
      <c r="B9070" s="213" t="s">
        <v>367</v>
      </c>
      <c r="C9070" s="463">
        <v>139194</v>
      </c>
      <c r="D9070" s="175">
        <v>139194</v>
      </c>
      <c r="F9070" s="463"/>
      <c r="G9070" s="463"/>
      <c r="H9070" s="463"/>
      <c r="I9070" s="34">
        <v>4</v>
      </c>
    </row>
    <row r="9071" spans="1:9" ht="28.5">
      <c r="A9071" s="208">
        <v>42</v>
      </c>
      <c r="B9071" s="209" t="s">
        <v>30</v>
      </c>
      <c r="C9071" s="182">
        <f t="shared" ref="C9071" si="8135">SUM(C9072)</f>
        <v>770000</v>
      </c>
      <c r="D9071" s="32">
        <v>618500</v>
      </c>
      <c r="F9071" s="32">
        <f t="shared" ref="F9071:H9071" si="8136">SUM(F9072)</f>
        <v>0</v>
      </c>
      <c r="G9071" s="32">
        <f t="shared" si="8136"/>
        <v>0</v>
      </c>
      <c r="H9071" s="32">
        <f t="shared" si="8136"/>
        <v>0</v>
      </c>
      <c r="I9071" s="34">
        <v>2</v>
      </c>
    </row>
    <row r="9072" spans="1:9">
      <c r="A9072" s="210">
        <v>422</v>
      </c>
      <c r="B9072" s="211" t="s">
        <v>57</v>
      </c>
      <c r="C9072" s="30">
        <f>SUM(C9073:C9077)</f>
        <v>770000</v>
      </c>
      <c r="D9072" s="30">
        <v>618500</v>
      </c>
      <c r="F9072" s="30">
        <f>SUM(F9073:F9077)</f>
        <v>0</v>
      </c>
      <c r="G9072" s="30">
        <f>SUM(G9073:G9077)</f>
        <v>0</v>
      </c>
      <c r="H9072" s="30">
        <f>SUM(H9073:H9077)</f>
        <v>0</v>
      </c>
      <c r="I9072" s="34">
        <v>3</v>
      </c>
    </row>
    <row r="9073" spans="1:9">
      <c r="A9073" s="248">
        <v>4221</v>
      </c>
      <c r="B9073" s="216" t="s">
        <v>65</v>
      </c>
      <c r="C9073" s="463">
        <v>250000</v>
      </c>
      <c r="D9073" s="175">
        <v>247551</v>
      </c>
      <c r="F9073" s="463"/>
      <c r="G9073" s="463"/>
      <c r="H9073" s="463"/>
      <c r="I9073" s="34">
        <v>4</v>
      </c>
    </row>
    <row r="9074" spans="1:9">
      <c r="A9074" s="248">
        <v>4222</v>
      </c>
      <c r="B9074" s="216" t="s">
        <v>73</v>
      </c>
      <c r="C9074" s="869"/>
      <c r="D9074" s="175">
        <v>41173</v>
      </c>
      <c r="F9074" s="869"/>
      <c r="G9074" s="869"/>
      <c r="H9074" s="869"/>
      <c r="I9074" s="870">
        <v>4</v>
      </c>
    </row>
    <row r="9075" spans="1:9">
      <c r="A9075" s="212">
        <v>4223</v>
      </c>
      <c r="B9075" s="213" t="s">
        <v>86</v>
      </c>
      <c r="C9075" s="463">
        <v>20000</v>
      </c>
      <c r="D9075" s="175">
        <v>33738</v>
      </c>
      <c r="F9075" s="463"/>
      <c r="G9075" s="463"/>
      <c r="H9075" s="463"/>
      <c r="I9075" s="34">
        <v>4</v>
      </c>
    </row>
    <row r="9076" spans="1:9">
      <c r="A9076" s="212">
        <v>4224</v>
      </c>
      <c r="B9076" s="216" t="s">
        <v>58</v>
      </c>
      <c r="C9076" s="465">
        <v>300000</v>
      </c>
      <c r="D9076" s="175">
        <v>234000</v>
      </c>
      <c r="F9076" s="551"/>
      <c r="G9076" s="551"/>
      <c r="H9076" s="551"/>
      <c r="I9076" s="34">
        <v>4</v>
      </c>
    </row>
    <row r="9077" spans="1:9">
      <c r="A9077" s="212">
        <v>4227</v>
      </c>
      <c r="B9077" s="216" t="s">
        <v>88</v>
      </c>
      <c r="C9077" s="465">
        <v>200000</v>
      </c>
      <c r="D9077" s="175">
        <v>62038</v>
      </c>
      <c r="F9077" s="551"/>
      <c r="G9077" s="551"/>
      <c r="H9077" s="551"/>
      <c r="I9077" s="34">
        <v>4</v>
      </c>
    </row>
    <row r="9078" spans="1:9" ht="28.5">
      <c r="A9078" s="208">
        <v>45</v>
      </c>
      <c r="B9078" s="209" t="s">
        <v>74</v>
      </c>
      <c r="C9078" s="182">
        <f t="shared" ref="C9078:C9079" si="8137">SUM(C9079)</f>
        <v>50000</v>
      </c>
      <c r="D9078" s="32">
        <v>183375</v>
      </c>
      <c r="F9078" s="32">
        <f t="shared" ref="F9078:H9079" si="8138">SUM(F9079)</f>
        <v>0</v>
      </c>
      <c r="G9078" s="32">
        <f t="shared" si="8138"/>
        <v>0</v>
      </c>
      <c r="H9078" s="32">
        <f t="shared" si="8138"/>
        <v>0</v>
      </c>
      <c r="I9078" s="34">
        <v>2</v>
      </c>
    </row>
    <row r="9079" spans="1:9">
      <c r="A9079" s="210">
        <v>451</v>
      </c>
      <c r="B9079" s="211" t="s">
        <v>75</v>
      </c>
      <c r="C9079" s="30">
        <f t="shared" si="8137"/>
        <v>50000</v>
      </c>
      <c r="D9079" s="30">
        <v>183375</v>
      </c>
      <c r="F9079" s="30">
        <f t="shared" si="8138"/>
        <v>0</v>
      </c>
      <c r="G9079" s="30">
        <f t="shared" si="8138"/>
        <v>0</v>
      </c>
      <c r="H9079" s="30">
        <f t="shared" si="8138"/>
        <v>0</v>
      </c>
      <c r="I9079" s="34">
        <v>3</v>
      </c>
    </row>
    <row r="9080" spans="1:9">
      <c r="A9080" s="212">
        <v>4511</v>
      </c>
      <c r="B9080" s="216" t="s">
        <v>75</v>
      </c>
      <c r="C9080" s="539">
        <v>50000</v>
      </c>
      <c r="D9080" s="175">
        <v>183375</v>
      </c>
      <c r="F9080" s="691"/>
      <c r="G9080" s="691"/>
      <c r="H9080" s="691"/>
      <c r="I9080" s="34">
        <v>4</v>
      </c>
    </row>
    <row r="9081" spans="1:9" ht="28.5">
      <c r="A9081" s="47">
        <v>54</v>
      </c>
      <c r="B9081" s="48" t="s">
        <v>160</v>
      </c>
      <c r="C9081" s="554">
        <f>C9082</f>
        <v>593592</v>
      </c>
      <c r="D9081" s="695">
        <v>0</v>
      </c>
      <c r="F9081" s="32">
        <v>0</v>
      </c>
      <c r="G9081" s="32">
        <v>0</v>
      </c>
      <c r="H9081" s="32">
        <v>0</v>
      </c>
      <c r="I9081" s="73">
        <v>2</v>
      </c>
    </row>
    <row r="9082" spans="1:9" ht="42.75">
      <c r="A9082" s="49">
        <v>544</v>
      </c>
      <c r="B9082" s="50" t="s">
        <v>161</v>
      </c>
      <c r="C9082" s="555">
        <f>C9083</f>
        <v>593592</v>
      </c>
      <c r="D9082" s="555">
        <v>0</v>
      </c>
      <c r="F9082" s="30">
        <f>F9083</f>
        <v>0</v>
      </c>
      <c r="G9082" s="30">
        <f>G9083</f>
        <v>0</v>
      </c>
      <c r="H9082" s="30">
        <f>H9083</f>
        <v>0</v>
      </c>
      <c r="I9082" s="73">
        <v>3</v>
      </c>
    </row>
    <row r="9083" spans="1:9" ht="28.5" customHeight="1">
      <c r="A9083" s="51">
        <v>5443</v>
      </c>
      <c r="B9083" s="238" t="s">
        <v>281</v>
      </c>
      <c r="C9083" s="556">
        <v>593592</v>
      </c>
      <c r="D9083" s="175">
        <v>0</v>
      </c>
      <c r="F9083" s="551"/>
      <c r="G9083" s="551"/>
      <c r="H9083" s="551"/>
      <c r="I9083" s="73">
        <v>4</v>
      </c>
    </row>
    <row r="9084" spans="1:9">
      <c r="A9084" s="206">
        <v>52</v>
      </c>
      <c r="B9084" s="207" t="s">
        <v>319</v>
      </c>
      <c r="C9084" s="31">
        <f t="shared" ref="C9084:C9086" si="8139">C9085</f>
        <v>0</v>
      </c>
      <c r="D9084" s="31">
        <v>0</v>
      </c>
      <c r="F9084" s="31">
        <f t="shared" ref="F9084:H9086" si="8140">F9085</f>
        <v>0</v>
      </c>
      <c r="G9084" s="31">
        <f t="shared" si="8140"/>
        <v>0</v>
      </c>
      <c r="H9084" s="31">
        <f t="shared" si="8140"/>
        <v>0</v>
      </c>
      <c r="I9084" s="34" t="s">
        <v>53</v>
      </c>
    </row>
    <row r="9085" spans="1:9" ht="28.5">
      <c r="A9085" s="208">
        <v>45</v>
      </c>
      <c r="B9085" s="209" t="s">
        <v>74</v>
      </c>
      <c r="C9085" s="182">
        <f t="shared" si="8139"/>
        <v>0</v>
      </c>
      <c r="D9085" s="32">
        <v>0</v>
      </c>
      <c r="F9085" s="32">
        <f t="shared" si="8140"/>
        <v>0</v>
      </c>
      <c r="G9085" s="32">
        <f t="shared" si="8140"/>
        <v>0</v>
      </c>
      <c r="H9085" s="32">
        <f t="shared" si="8140"/>
        <v>0</v>
      </c>
      <c r="I9085" s="34">
        <v>2</v>
      </c>
    </row>
    <row r="9086" spans="1:9">
      <c r="A9086" s="210">
        <v>451</v>
      </c>
      <c r="B9086" s="211" t="s">
        <v>75</v>
      </c>
      <c r="C9086" s="30">
        <f t="shared" si="8139"/>
        <v>0</v>
      </c>
      <c r="D9086" s="30">
        <v>0</v>
      </c>
      <c r="F9086" s="30">
        <f t="shared" si="8140"/>
        <v>0</v>
      </c>
      <c r="G9086" s="30">
        <f t="shared" si="8140"/>
        <v>0</v>
      </c>
      <c r="H9086" s="30">
        <f t="shared" si="8140"/>
        <v>0</v>
      </c>
      <c r="I9086" s="34">
        <v>3</v>
      </c>
    </row>
    <row r="9087" spans="1:9">
      <c r="A9087" s="212">
        <v>4511</v>
      </c>
      <c r="B9087" s="216" t="s">
        <v>75</v>
      </c>
      <c r="C9087" s="29">
        <v>0</v>
      </c>
      <c r="D9087" s="175">
        <v>0</v>
      </c>
      <c r="F9087" s="175"/>
      <c r="G9087" s="175"/>
      <c r="H9087" s="175"/>
      <c r="I9087" s="34">
        <v>4</v>
      </c>
    </row>
    <row r="9088" spans="1:9" ht="28.5">
      <c r="A9088" s="203" t="s">
        <v>329</v>
      </c>
      <c r="B9088" s="204" t="s">
        <v>176</v>
      </c>
      <c r="C9088" s="205">
        <f t="shared" ref="C9088" si="8141">SUM(C9089+C9109)</f>
        <v>0</v>
      </c>
      <c r="D9088" s="205">
        <v>0</v>
      </c>
      <c r="F9088" s="205">
        <f t="shared" ref="F9088:G9088" si="8142">SUM(F9089+F9109)</f>
        <v>0</v>
      </c>
      <c r="G9088" s="205">
        <f t="shared" si="8142"/>
        <v>0</v>
      </c>
      <c r="H9088" s="205">
        <f t="shared" ref="H9088" si="8143">SUM(H9089+H9109)</f>
        <v>0</v>
      </c>
      <c r="I9088" s="34" t="s">
        <v>8</v>
      </c>
    </row>
    <row r="9089" spans="1:9">
      <c r="A9089" s="206">
        <v>12</v>
      </c>
      <c r="B9089" s="207" t="s">
        <v>61</v>
      </c>
      <c r="C9089" s="31">
        <f t="shared" ref="C9089" si="8144">SUM(C9090+C9095+C9104)</f>
        <v>0</v>
      </c>
      <c r="D9089" s="31">
        <v>0</v>
      </c>
      <c r="F9089" s="31">
        <f t="shared" ref="F9089:G9089" si="8145">SUM(F9090+F9095+F9104)</f>
        <v>0</v>
      </c>
      <c r="G9089" s="31">
        <f t="shared" si="8145"/>
        <v>0</v>
      </c>
      <c r="H9089" s="31">
        <f t="shared" ref="H9089" si="8146">SUM(H9090+H9095+H9104)</f>
        <v>0</v>
      </c>
      <c r="I9089" s="34" t="s">
        <v>62</v>
      </c>
    </row>
    <row r="9090" spans="1:9">
      <c r="A9090" s="208">
        <v>31</v>
      </c>
      <c r="B9090" s="209" t="s">
        <v>44</v>
      </c>
      <c r="C9090" s="182">
        <f t="shared" ref="C9090" si="8147">SUM(C9091+C9093)</f>
        <v>0</v>
      </c>
      <c r="D9090" s="32">
        <v>0</v>
      </c>
      <c r="F9090" s="32">
        <f t="shared" ref="F9090:G9090" si="8148">SUM(F9091+F9093)</f>
        <v>0</v>
      </c>
      <c r="G9090" s="32">
        <f t="shared" si="8148"/>
        <v>0</v>
      </c>
      <c r="H9090" s="32">
        <f t="shared" ref="H9090" si="8149">SUM(H9091+H9093)</f>
        <v>0</v>
      </c>
      <c r="I9090" s="34">
        <v>2</v>
      </c>
    </row>
    <row r="9091" spans="1:9">
      <c r="A9091" s="210">
        <v>311</v>
      </c>
      <c r="B9091" s="211" t="s">
        <v>45</v>
      </c>
      <c r="C9091" s="30">
        <f t="shared" ref="C9091" si="8150">SUM(C9092)</f>
        <v>0</v>
      </c>
      <c r="D9091" s="30">
        <v>0</v>
      </c>
      <c r="F9091" s="30">
        <f t="shared" ref="F9091:H9091" si="8151">SUM(F9092)</f>
        <v>0</v>
      </c>
      <c r="G9091" s="30">
        <f t="shared" si="8151"/>
        <v>0</v>
      </c>
      <c r="H9091" s="30">
        <f t="shared" si="8151"/>
        <v>0</v>
      </c>
      <c r="I9091" s="34">
        <v>3</v>
      </c>
    </row>
    <row r="9092" spans="1:9">
      <c r="A9092" s="212">
        <v>3111</v>
      </c>
      <c r="B9092" s="216" t="s">
        <v>46</v>
      </c>
      <c r="C9092" s="29"/>
      <c r="D9092" s="175">
        <v>0</v>
      </c>
      <c r="F9092" s="175"/>
      <c r="G9092" s="175"/>
      <c r="H9092" s="175"/>
      <c r="I9092" s="34">
        <v>4</v>
      </c>
    </row>
    <row r="9093" spans="1:9">
      <c r="A9093" s="210">
        <v>313</v>
      </c>
      <c r="B9093" s="211" t="s">
        <v>48</v>
      </c>
      <c r="C9093" s="30">
        <f t="shared" ref="C9093" si="8152">SUM(C9094)</f>
        <v>0</v>
      </c>
      <c r="D9093" s="30">
        <v>0</v>
      </c>
      <c r="F9093" s="30">
        <f t="shared" ref="F9093:H9093" si="8153">SUM(F9094)</f>
        <v>0</v>
      </c>
      <c r="G9093" s="30">
        <f t="shared" si="8153"/>
        <v>0</v>
      </c>
      <c r="H9093" s="30">
        <f t="shared" si="8153"/>
        <v>0</v>
      </c>
      <c r="I9093" s="34">
        <v>3</v>
      </c>
    </row>
    <row r="9094" spans="1:9">
      <c r="A9094" s="212">
        <v>3132</v>
      </c>
      <c r="B9094" s="216" t="s">
        <v>49</v>
      </c>
      <c r="C9094" s="29"/>
      <c r="D9094" s="175">
        <v>0</v>
      </c>
      <c r="F9094" s="175"/>
      <c r="G9094" s="175"/>
      <c r="H9094" s="175"/>
      <c r="I9094" s="34">
        <v>4</v>
      </c>
    </row>
    <row r="9095" spans="1:9">
      <c r="A9095" s="208">
        <v>32</v>
      </c>
      <c r="B9095" s="209" t="s">
        <v>16</v>
      </c>
      <c r="C9095" s="182">
        <f t="shared" ref="C9095" si="8154">SUM(C9096+C9098+C9102)</f>
        <v>0</v>
      </c>
      <c r="D9095" s="32">
        <v>0</v>
      </c>
      <c r="F9095" s="32">
        <f t="shared" ref="F9095:G9095" si="8155">SUM(F9096+F9098+F9102)</f>
        <v>0</v>
      </c>
      <c r="G9095" s="32">
        <f t="shared" si="8155"/>
        <v>0</v>
      </c>
      <c r="H9095" s="32">
        <f t="shared" ref="H9095" si="8156">SUM(H9096+H9098+H9102)</f>
        <v>0</v>
      </c>
      <c r="I9095" s="34">
        <v>2</v>
      </c>
    </row>
    <row r="9096" spans="1:9">
      <c r="A9096" s="210">
        <v>322</v>
      </c>
      <c r="B9096" s="211" t="s">
        <v>42</v>
      </c>
      <c r="C9096" s="30">
        <f t="shared" ref="C9096" si="8157">SUM(C9097)</f>
        <v>0</v>
      </c>
      <c r="D9096" s="30">
        <v>0</v>
      </c>
      <c r="F9096" s="30">
        <f t="shared" ref="F9096:H9096" si="8158">SUM(F9097)</f>
        <v>0</v>
      </c>
      <c r="G9096" s="30">
        <f t="shared" si="8158"/>
        <v>0</v>
      </c>
      <c r="H9096" s="30">
        <f t="shared" si="8158"/>
        <v>0</v>
      </c>
      <c r="I9096" s="34">
        <v>3</v>
      </c>
    </row>
    <row r="9097" spans="1:9">
      <c r="A9097" s="212">
        <v>3225</v>
      </c>
      <c r="B9097" s="216" t="s">
        <v>92</v>
      </c>
      <c r="C9097" s="29"/>
      <c r="D9097" s="175">
        <v>0</v>
      </c>
      <c r="F9097" s="175"/>
      <c r="G9097" s="175"/>
      <c r="H9097" s="175"/>
      <c r="I9097" s="34">
        <v>4</v>
      </c>
    </row>
    <row r="9098" spans="1:9">
      <c r="A9098" s="210">
        <v>323</v>
      </c>
      <c r="B9098" s="211" t="s">
        <v>17</v>
      </c>
      <c r="C9098" s="30">
        <f t="shared" ref="C9098" si="8159">SUM(C9099:C9101)</f>
        <v>0</v>
      </c>
      <c r="D9098" s="30">
        <v>0</v>
      </c>
      <c r="F9098" s="30">
        <f t="shared" ref="F9098:G9098" si="8160">SUM(F9099:F9101)</f>
        <v>0</v>
      </c>
      <c r="G9098" s="30">
        <f t="shared" si="8160"/>
        <v>0</v>
      </c>
      <c r="H9098" s="30">
        <f t="shared" ref="H9098" si="8161">SUM(H9099:H9101)</f>
        <v>0</v>
      </c>
      <c r="I9098" s="34">
        <v>3</v>
      </c>
    </row>
    <row r="9099" spans="1:9">
      <c r="A9099" s="212">
        <v>3233</v>
      </c>
      <c r="B9099" s="216" t="s">
        <v>19</v>
      </c>
      <c r="C9099" s="29"/>
      <c r="D9099" s="175">
        <v>0</v>
      </c>
      <c r="F9099" s="175"/>
      <c r="G9099" s="175"/>
      <c r="H9099" s="175"/>
      <c r="I9099" s="34">
        <v>4</v>
      </c>
    </row>
    <row r="9100" spans="1:9">
      <c r="A9100" s="212">
        <v>3237</v>
      </c>
      <c r="B9100" s="216" t="s">
        <v>20</v>
      </c>
      <c r="C9100" s="29"/>
      <c r="D9100" s="175">
        <v>0</v>
      </c>
      <c r="F9100" s="175"/>
      <c r="G9100" s="175"/>
      <c r="H9100" s="175"/>
      <c r="I9100" s="34">
        <v>4</v>
      </c>
    </row>
    <row r="9101" spans="1:9">
      <c r="A9101" s="212">
        <v>3239</v>
      </c>
      <c r="B9101" s="216" t="s">
        <v>21</v>
      </c>
      <c r="C9101" s="29"/>
      <c r="D9101" s="175">
        <v>0</v>
      </c>
      <c r="F9101" s="175"/>
      <c r="G9101" s="175"/>
      <c r="H9101" s="175"/>
      <c r="I9101" s="34">
        <v>4</v>
      </c>
    </row>
    <row r="9102" spans="1:9">
      <c r="A9102" s="210">
        <v>329</v>
      </c>
      <c r="B9102" s="211" t="s">
        <v>23</v>
      </c>
      <c r="C9102" s="30">
        <f t="shared" ref="C9102" si="8162">SUM(C9103)</f>
        <v>0</v>
      </c>
      <c r="D9102" s="30">
        <v>0</v>
      </c>
      <c r="F9102" s="30">
        <f t="shared" ref="F9102:H9102" si="8163">SUM(F9103)</f>
        <v>0</v>
      </c>
      <c r="G9102" s="30">
        <f t="shared" si="8163"/>
        <v>0</v>
      </c>
      <c r="H9102" s="30">
        <f t="shared" si="8163"/>
        <v>0</v>
      </c>
      <c r="I9102" s="34">
        <v>3</v>
      </c>
    </row>
    <row r="9103" spans="1:9">
      <c r="A9103" s="212">
        <v>3293</v>
      </c>
      <c r="B9103" s="216" t="s">
        <v>29</v>
      </c>
      <c r="C9103" s="29"/>
      <c r="D9103" s="175">
        <v>0</v>
      </c>
      <c r="F9103" s="175"/>
      <c r="G9103" s="175"/>
      <c r="H9103" s="175"/>
      <c r="I9103" s="34">
        <v>4</v>
      </c>
    </row>
    <row r="9104" spans="1:9" ht="28.5">
      <c r="A9104" s="208">
        <v>42</v>
      </c>
      <c r="B9104" s="209" t="s">
        <v>30</v>
      </c>
      <c r="C9104" s="182">
        <f t="shared" ref="C9104" si="8164">SUM(C9105)</f>
        <v>0</v>
      </c>
      <c r="D9104" s="32">
        <v>0</v>
      </c>
      <c r="F9104" s="32">
        <f t="shared" ref="F9104:H9104" si="8165">SUM(F9105)</f>
        <v>0</v>
      </c>
      <c r="G9104" s="32">
        <f t="shared" si="8165"/>
        <v>0</v>
      </c>
      <c r="H9104" s="32">
        <f t="shared" si="8165"/>
        <v>0</v>
      </c>
      <c r="I9104" s="34">
        <v>2</v>
      </c>
    </row>
    <row r="9105" spans="1:9">
      <c r="A9105" s="210">
        <v>422</v>
      </c>
      <c r="B9105" s="211" t="s">
        <v>57</v>
      </c>
      <c r="C9105" s="30">
        <f t="shared" ref="C9105" si="8166">SUM(C9106:C9108)</f>
        <v>0</v>
      </c>
      <c r="D9105" s="30">
        <v>0</v>
      </c>
      <c r="F9105" s="30">
        <f t="shared" ref="F9105:G9105" si="8167">SUM(F9106:F9108)</f>
        <v>0</v>
      </c>
      <c r="G9105" s="30">
        <f t="shared" si="8167"/>
        <v>0</v>
      </c>
      <c r="H9105" s="30">
        <f t="shared" ref="H9105" si="8168">SUM(H9106:H9108)</f>
        <v>0</v>
      </c>
      <c r="I9105" s="34">
        <v>3</v>
      </c>
    </row>
    <row r="9106" spans="1:9">
      <c r="A9106" s="212">
        <v>4221</v>
      </c>
      <c r="B9106" s="216" t="s">
        <v>65</v>
      </c>
      <c r="C9106" s="29"/>
      <c r="D9106" s="175">
        <v>0</v>
      </c>
      <c r="F9106" s="175"/>
      <c r="G9106" s="175"/>
      <c r="H9106" s="175"/>
      <c r="I9106" s="34">
        <v>4</v>
      </c>
    </row>
    <row r="9107" spans="1:9">
      <c r="A9107" s="212">
        <v>4223</v>
      </c>
      <c r="B9107" s="216" t="s">
        <v>86</v>
      </c>
      <c r="C9107" s="29"/>
      <c r="D9107" s="175">
        <v>0</v>
      </c>
      <c r="F9107" s="175"/>
      <c r="G9107" s="175"/>
      <c r="H9107" s="175"/>
      <c r="I9107" s="34">
        <v>4</v>
      </c>
    </row>
    <row r="9108" spans="1:9">
      <c r="A9108" s="212">
        <v>4224</v>
      </c>
      <c r="B9108" s="216" t="s">
        <v>58</v>
      </c>
      <c r="C9108" s="29"/>
      <c r="D9108" s="175">
        <v>0</v>
      </c>
      <c r="F9108" s="175"/>
      <c r="G9108" s="175"/>
      <c r="H9108" s="175"/>
      <c r="I9108" s="34">
        <v>4</v>
      </c>
    </row>
    <row r="9109" spans="1:9">
      <c r="A9109" s="206">
        <v>563</v>
      </c>
      <c r="B9109" s="207" t="s">
        <v>326</v>
      </c>
      <c r="C9109" s="31">
        <f t="shared" ref="C9109" si="8169">SUM(C9110+C9115+C9124)</f>
        <v>0</v>
      </c>
      <c r="D9109" s="31">
        <v>0</v>
      </c>
      <c r="F9109" s="31">
        <f t="shared" ref="F9109:G9109" si="8170">SUM(F9110+F9115+F9124)</f>
        <v>0</v>
      </c>
      <c r="G9109" s="31">
        <f t="shared" si="8170"/>
        <v>0</v>
      </c>
      <c r="H9109" s="31">
        <f t="shared" ref="H9109" si="8171">SUM(H9110+H9115+H9124)</f>
        <v>0</v>
      </c>
      <c r="I9109" s="34" t="s">
        <v>104</v>
      </c>
    </row>
    <row r="9110" spans="1:9">
      <c r="A9110" s="208">
        <v>31</v>
      </c>
      <c r="B9110" s="209" t="s">
        <v>44</v>
      </c>
      <c r="C9110" s="182">
        <f t="shared" ref="C9110" si="8172">SUM(C9111+C9113)</f>
        <v>0</v>
      </c>
      <c r="D9110" s="32">
        <v>0</v>
      </c>
      <c r="F9110" s="32">
        <f t="shared" ref="F9110:G9110" si="8173">SUM(F9111+F9113)</f>
        <v>0</v>
      </c>
      <c r="G9110" s="32">
        <f t="shared" si="8173"/>
        <v>0</v>
      </c>
      <c r="H9110" s="32">
        <f t="shared" ref="H9110" si="8174">SUM(H9111+H9113)</f>
        <v>0</v>
      </c>
      <c r="I9110" s="34">
        <v>2</v>
      </c>
    </row>
    <row r="9111" spans="1:9">
      <c r="A9111" s="210">
        <v>311</v>
      </c>
      <c r="B9111" s="211" t="s">
        <v>45</v>
      </c>
      <c r="C9111" s="30">
        <f t="shared" ref="C9111" si="8175">SUM(C9112)</f>
        <v>0</v>
      </c>
      <c r="D9111" s="30">
        <v>0</v>
      </c>
      <c r="F9111" s="30">
        <f t="shared" ref="F9111:H9111" si="8176">SUM(F9112)</f>
        <v>0</v>
      </c>
      <c r="G9111" s="30">
        <f t="shared" si="8176"/>
        <v>0</v>
      </c>
      <c r="H9111" s="30">
        <f t="shared" si="8176"/>
        <v>0</v>
      </c>
      <c r="I9111" s="34">
        <v>3</v>
      </c>
    </row>
    <row r="9112" spans="1:9">
      <c r="A9112" s="212">
        <v>3111</v>
      </c>
      <c r="B9112" s="216" t="s">
        <v>46</v>
      </c>
      <c r="C9112" s="29"/>
      <c r="D9112" s="175">
        <v>0</v>
      </c>
      <c r="F9112" s="175"/>
      <c r="G9112" s="175"/>
      <c r="H9112" s="175"/>
      <c r="I9112" s="34">
        <v>4</v>
      </c>
    </row>
    <row r="9113" spans="1:9">
      <c r="A9113" s="210">
        <v>313</v>
      </c>
      <c r="B9113" s="211" t="s">
        <v>48</v>
      </c>
      <c r="C9113" s="30">
        <f t="shared" ref="C9113" si="8177">SUM(C9114)</f>
        <v>0</v>
      </c>
      <c r="D9113" s="30">
        <v>0</v>
      </c>
      <c r="F9113" s="30">
        <f t="shared" ref="F9113:H9113" si="8178">SUM(F9114)</f>
        <v>0</v>
      </c>
      <c r="G9113" s="30">
        <f t="shared" si="8178"/>
        <v>0</v>
      </c>
      <c r="H9113" s="30">
        <f t="shared" si="8178"/>
        <v>0</v>
      </c>
      <c r="I9113" s="34">
        <v>3</v>
      </c>
    </row>
    <row r="9114" spans="1:9">
      <c r="A9114" s="212">
        <v>3132</v>
      </c>
      <c r="B9114" s="216" t="s">
        <v>49</v>
      </c>
      <c r="C9114" s="29"/>
      <c r="D9114" s="175">
        <v>0</v>
      </c>
      <c r="F9114" s="175"/>
      <c r="G9114" s="175"/>
      <c r="H9114" s="175"/>
      <c r="I9114" s="34">
        <v>4</v>
      </c>
    </row>
    <row r="9115" spans="1:9">
      <c r="A9115" s="208">
        <v>32</v>
      </c>
      <c r="B9115" s="209" t="s">
        <v>16</v>
      </c>
      <c r="C9115" s="182">
        <f t="shared" ref="C9115" si="8179">SUM(C9116+C9118+C9122)</f>
        <v>0</v>
      </c>
      <c r="D9115" s="32">
        <v>0</v>
      </c>
      <c r="F9115" s="32">
        <f t="shared" ref="F9115:G9115" si="8180">SUM(F9116+F9118+F9122)</f>
        <v>0</v>
      </c>
      <c r="G9115" s="32">
        <f t="shared" si="8180"/>
        <v>0</v>
      </c>
      <c r="H9115" s="32">
        <f t="shared" ref="H9115" si="8181">SUM(H9116+H9118+H9122)</f>
        <v>0</v>
      </c>
      <c r="I9115" s="34">
        <v>2</v>
      </c>
    </row>
    <row r="9116" spans="1:9">
      <c r="A9116" s="210">
        <v>322</v>
      </c>
      <c r="B9116" s="211" t="s">
        <v>42</v>
      </c>
      <c r="C9116" s="30">
        <f t="shared" ref="C9116" si="8182">SUM(C9117)</f>
        <v>0</v>
      </c>
      <c r="D9116" s="30">
        <v>0</v>
      </c>
      <c r="F9116" s="30">
        <f t="shared" ref="F9116:H9116" si="8183">SUM(F9117)</f>
        <v>0</v>
      </c>
      <c r="G9116" s="30">
        <f t="shared" si="8183"/>
        <v>0</v>
      </c>
      <c r="H9116" s="30">
        <f t="shared" si="8183"/>
        <v>0</v>
      </c>
      <c r="I9116" s="34">
        <v>3</v>
      </c>
    </row>
    <row r="9117" spans="1:9">
      <c r="A9117" s="212">
        <v>3225</v>
      </c>
      <c r="B9117" s="216" t="s">
        <v>92</v>
      </c>
      <c r="C9117" s="29"/>
      <c r="D9117" s="175">
        <v>0</v>
      </c>
      <c r="F9117" s="175"/>
      <c r="G9117" s="175"/>
      <c r="H9117" s="175"/>
      <c r="I9117" s="34">
        <v>4</v>
      </c>
    </row>
    <row r="9118" spans="1:9">
      <c r="A9118" s="210">
        <v>323</v>
      </c>
      <c r="B9118" s="211" t="s">
        <v>17</v>
      </c>
      <c r="C9118" s="30">
        <f t="shared" ref="C9118" si="8184">SUM(C9119:C9121)</f>
        <v>0</v>
      </c>
      <c r="D9118" s="30">
        <v>0</v>
      </c>
      <c r="F9118" s="30">
        <f t="shared" ref="F9118:G9118" si="8185">SUM(F9119:F9121)</f>
        <v>0</v>
      </c>
      <c r="G9118" s="30">
        <f t="shared" si="8185"/>
        <v>0</v>
      </c>
      <c r="H9118" s="30">
        <f t="shared" ref="H9118" si="8186">SUM(H9119:H9121)</f>
        <v>0</v>
      </c>
      <c r="I9118" s="34">
        <v>3</v>
      </c>
    </row>
    <row r="9119" spans="1:9">
      <c r="A9119" s="212">
        <v>3233</v>
      </c>
      <c r="B9119" s="216" t="s">
        <v>19</v>
      </c>
      <c r="C9119" s="29"/>
      <c r="D9119" s="175">
        <v>0</v>
      </c>
      <c r="F9119" s="175"/>
      <c r="G9119" s="175"/>
      <c r="H9119" s="175"/>
      <c r="I9119" s="34">
        <v>4</v>
      </c>
    </row>
    <row r="9120" spans="1:9">
      <c r="A9120" s="212">
        <v>3237</v>
      </c>
      <c r="B9120" s="216" t="s">
        <v>20</v>
      </c>
      <c r="C9120" s="29"/>
      <c r="D9120" s="175">
        <v>0</v>
      </c>
      <c r="F9120" s="175"/>
      <c r="G9120" s="175"/>
      <c r="H9120" s="175"/>
      <c r="I9120" s="34">
        <v>4</v>
      </c>
    </row>
    <row r="9121" spans="1:10">
      <c r="A9121" s="212">
        <v>3239</v>
      </c>
      <c r="B9121" s="216" t="s">
        <v>21</v>
      </c>
      <c r="C9121" s="29"/>
      <c r="D9121" s="175">
        <v>0</v>
      </c>
      <c r="F9121" s="175"/>
      <c r="G9121" s="175"/>
      <c r="H9121" s="175"/>
      <c r="I9121" s="34">
        <v>4</v>
      </c>
    </row>
    <row r="9122" spans="1:10">
      <c r="A9122" s="210">
        <v>329</v>
      </c>
      <c r="B9122" s="211" t="s">
        <v>23</v>
      </c>
      <c r="C9122" s="30">
        <f t="shared" ref="C9122" si="8187">SUM(C9123)</f>
        <v>0</v>
      </c>
      <c r="D9122" s="30">
        <v>0</v>
      </c>
      <c r="F9122" s="30">
        <f t="shared" ref="F9122:H9122" si="8188">SUM(F9123)</f>
        <v>0</v>
      </c>
      <c r="G9122" s="30">
        <f t="shared" si="8188"/>
        <v>0</v>
      </c>
      <c r="H9122" s="30">
        <f t="shared" si="8188"/>
        <v>0</v>
      </c>
      <c r="I9122" s="34">
        <v>3</v>
      </c>
    </row>
    <row r="9123" spans="1:10">
      <c r="A9123" s="212">
        <v>3293</v>
      </c>
      <c r="B9123" s="216" t="s">
        <v>29</v>
      </c>
      <c r="C9123" s="29"/>
      <c r="D9123" s="175">
        <v>0</v>
      </c>
      <c r="F9123" s="175"/>
      <c r="G9123" s="175"/>
      <c r="H9123" s="175"/>
      <c r="I9123" s="34">
        <v>4</v>
      </c>
    </row>
    <row r="9124" spans="1:10" ht="28.5">
      <c r="A9124" s="208">
        <v>42</v>
      </c>
      <c r="B9124" s="209" t="s">
        <v>30</v>
      </c>
      <c r="C9124" s="182">
        <f t="shared" ref="C9124" si="8189">SUM(C9125)</f>
        <v>0</v>
      </c>
      <c r="D9124" s="32">
        <v>0</v>
      </c>
      <c r="F9124" s="32">
        <f t="shared" ref="F9124:H9124" si="8190">SUM(F9125)</f>
        <v>0</v>
      </c>
      <c r="G9124" s="32">
        <f t="shared" si="8190"/>
        <v>0</v>
      </c>
      <c r="H9124" s="32">
        <f t="shared" si="8190"/>
        <v>0</v>
      </c>
      <c r="I9124" s="34">
        <v>2</v>
      </c>
    </row>
    <row r="9125" spans="1:10">
      <c r="A9125" s="210">
        <v>422</v>
      </c>
      <c r="B9125" s="211" t="s">
        <v>57</v>
      </c>
      <c r="C9125" s="30">
        <f t="shared" ref="C9125" si="8191">SUM(C9126:C9128)</f>
        <v>0</v>
      </c>
      <c r="D9125" s="30">
        <v>0</v>
      </c>
      <c r="F9125" s="30">
        <f t="shared" ref="F9125:G9125" si="8192">SUM(F9126:F9128)</f>
        <v>0</v>
      </c>
      <c r="G9125" s="30">
        <f t="shared" si="8192"/>
        <v>0</v>
      </c>
      <c r="H9125" s="30">
        <f t="shared" ref="H9125" si="8193">SUM(H9126:H9128)</f>
        <v>0</v>
      </c>
      <c r="I9125" s="34">
        <v>3</v>
      </c>
    </row>
    <row r="9126" spans="1:10">
      <c r="A9126" s="212">
        <v>4221</v>
      </c>
      <c r="B9126" s="216" t="s">
        <v>65</v>
      </c>
      <c r="C9126" s="29"/>
      <c r="D9126" s="175">
        <v>0</v>
      </c>
      <c r="F9126" s="175"/>
      <c r="G9126" s="175"/>
      <c r="H9126" s="175"/>
      <c r="I9126" s="34">
        <v>4</v>
      </c>
    </row>
    <row r="9127" spans="1:10">
      <c r="A9127" s="212">
        <v>4223</v>
      </c>
      <c r="B9127" s="216" t="s">
        <v>86</v>
      </c>
      <c r="C9127" s="29"/>
      <c r="D9127" s="175">
        <v>0</v>
      </c>
      <c r="F9127" s="175"/>
      <c r="G9127" s="175"/>
      <c r="H9127" s="175"/>
      <c r="I9127" s="34">
        <v>4</v>
      </c>
    </row>
    <row r="9128" spans="1:10">
      <c r="A9128" s="212">
        <v>4224</v>
      </c>
      <c r="B9128" s="216" t="s">
        <v>58</v>
      </c>
      <c r="C9128" s="29"/>
      <c r="D9128" s="175">
        <v>0</v>
      </c>
      <c r="F9128" s="175"/>
      <c r="G9128" s="175"/>
      <c r="H9128" s="175"/>
      <c r="I9128" s="34">
        <v>4</v>
      </c>
    </row>
    <row r="9129" spans="1:10" ht="28.5">
      <c r="A9129" s="200">
        <v>3605</v>
      </c>
      <c r="B9129" s="201" t="s">
        <v>125</v>
      </c>
      <c r="C9129" s="202">
        <f t="shared" ref="C9129" si="8194">C9130</f>
        <v>47209637</v>
      </c>
      <c r="D9129" s="202">
        <v>50144442</v>
      </c>
      <c r="F9129" s="202">
        <f t="shared" ref="F9129:G9129" si="8195">F9130+F9306</f>
        <v>0</v>
      </c>
      <c r="G9129" s="202">
        <f t="shared" si="8195"/>
        <v>0</v>
      </c>
      <c r="H9129" s="202">
        <f t="shared" ref="H9129" si="8196">H9130+H9306</f>
        <v>0</v>
      </c>
      <c r="I9129" s="34" t="s">
        <v>7</v>
      </c>
    </row>
    <row r="9130" spans="1:10" ht="28.5">
      <c r="A9130" s="203" t="s">
        <v>480</v>
      </c>
      <c r="B9130" s="204" t="s">
        <v>137</v>
      </c>
      <c r="C9130" s="205">
        <f>SUM(C9135+C9197+C9249+C9264+C9131+C9302)</f>
        <v>47209637</v>
      </c>
      <c r="D9130" s="205">
        <v>49554987</v>
      </c>
      <c r="F9130" s="205">
        <f>SUM(F9135+F9197+F9249+F9264+F9131+F9302)</f>
        <v>0</v>
      </c>
      <c r="G9130" s="205">
        <f>SUM(G9135+G9197+G9249+G9264+G9131+G9302)</f>
        <v>0</v>
      </c>
      <c r="H9130" s="205">
        <f>SUM(H9135+H9197+H9249+H9264+H9131+H9302)</f>
        <v>0</v>
      </c>
      <c r="I9130" s="34" t="s">
        <v>8</v>
      </c>
    </row>
    <row r="9131" spans="1:10">
      <c r="A9131" s="206">
        <v>11</v>
      </c>
      <c r="B9131" s="207" t="s">
        <v>14</v>
      </c>
      <c r="C9131" s="31">
        <f t="shared" ref="C9131:C9133" si="8197">C9132</f>
        <v>0</v>
      </c>
      <c r="D9131" s="31">
        <v>0</v>
      </c>
      <c r="F9131" s="31">
        <f t="shared" ref="F9131:H9133" si="8198">F9132</f>
        <v>0</v>
      </c>
      <c r="G9131" s="31">
        <f t="shared" si="8198"/>
        <v>0</v>
      </c>
      <c r="H9131" s="31">
        <f t="shared" si="8198"/>
        <v>0</v>
      </c>
      <c r="I9131" s="34" t="s">
        <v>15</v>
      </c>
    </row>
    <row r="9132" spans="1:10">
      <c r="A9132" s="208">
        <v>32</v>
      </c>
      <c r="B9132" s="209" t="s">
        <v>16</v>
      </c>
      <c r="C9132" s="182">
        <f t="shared" si="8197"/>
        <v>0</v>
      </c>
      <c r="D9132" s="32">
        <v>0</v>
      </c>
      <c r="F9132" s="32">
        <f t="shared" si="8198"/>
        <v>0</v>
      </c>
      <c r="G9132" s="32">
        <f t="shared" si="8198"/>
        <v>0</v>
      </c>
      <c r="H9132" s="32">
        <f t="shared" si="8198"/>
        <v>0</v>
      </c>
      <c r="I9132" s="34">
        <v>2</v>
      </c>
    </row>
    <row r="9133" spans="1:10">
      <c r="A9133" s="210">
        <v>322</v>
      </c>
      <c r="B9133" s="211" t="s">
        <v>42</v>
      </c>
      <c r="C9133" s="30">
        <f t="shared" si="8197"/>
        <v>0</v>
      </c>
      <c r="D9133" s="30">
        <v>0</v>
      </c>
      <c r="F9133" s="30">
        <f t="shared" si="8198"/>
        <v>0</v>
      </c>
      <c r="G9133" s="30">
        <f t="shared" si="8198"/>
        <v>0</v>
      </c>
      <c r="H9133" s="30">
        <f t="shared" si="8198"/>
        <v>0</v>
      </c>
      <c r="I9133" s="34">
        <v>3</v>
      </c>
      <c r="J9133" s="621"/>
    </row>
    <row r="9134" spans="1:10">
      <c r="A9134" s="212">
        <v>3222</v>
      </c>
      <c r="B9134" s="216" t="s">
        <v>91</v>
      </c>
      <c r="C9134" s="29"/>
      <c r="D9134" s="175">
        <v>0</v>
      </c>
      <c r="F9134" s="175"/>
      <c r="G9134" s="175"/>
      <c r="H9134" s="175"/>
      <c r="I9134" s="34">
        <v>4</v>
      </c>
    </row>
    <row r="9135" spans="1:10">
      <c r="A9135" s="206">
        <v>31</v>
      </c>
      <c r="B9135" s="207" t="s">
        <v>63</v>
      </c>
      <c r="C9135" s="31">
        <f t="shared" ref="C9135" si="8199">SUM(C9136+C9143+C9170+C9174+C9178)</f>
        <v>675000</v>
      </c>
      <c r="D9135" s="31">
        <v>804650</v>
      </c>
      <c r="F9135" s="31">
        <f t="shared" ref="F9135:G9135" si="8200">SUM(F9136+F9143+F9170+F9174+F9178+F9194)</f>
        <v>0</v>
      </c>
      <c r="G9135" s="31">
        <f t="shared" si="8200"/>
        <v>0</v>
      </c>
      <c r="H9135" s="31">
        <f t="shared" ref="H9135" si="8201">SUM(H9136+H9143+H9170+H9174+H9178+H9194)</f>
        <v>0</v>
      </c>
      <c r="I9135" s="34" t="s">
        <v>64</v>
      </c>
    </row>
    <row r="9136" spans="1:10">
      <c r="A9136" s="208">
        <v>31</v>
      </c>
      <c r="B9136" s="209" t="s">
        <v>44</v>
      </c>
      <c r="C9136" s="182">
        <f t="shared" ref="C9136" si="8202">SUM(C9137+C9139+C9141)</f>
        <v>139800</v>
      </c>
      <c r="D9136" s="32">
        <v>139800</v>
      </c>
      <c r="F9136" s="32">
        <f t="shared" ref="F9136:G9136" si="8203">SUM(F9137+F9139+F9141)</f>
        <v>0</v>
      </c>
      <c r="G9136" s="32">
        <f t="shared" si="8203"/>
        <v>0</v>
      </c>
      <c r="H9136" s="32">
        <f t="shared" ref="H9136" si="8204">SUM(H9137+H9139+H9141)</f>
        <v>0</v>
      </c>
      <c r="I9136" s="34">
        <v>2</v>
      </c>
    </row>
    <row r="9137" spans="1:9">
      <c r="A9137" s="210">
        <v>311</v>
      </c>
      <c r="B9137" s="211" t="s">
        <v>45</v>
      </c>
      <c r="C9137" s="30">
        <f t="shared" ref="C9137" si="8205">SUM(C9138)</f>
        <v>120000</v>
      </c>
      <c r="D9137" s="30">
        <v>120000</v>
      </c>
      <c r="F9137" s="30">
        <f t="shared" ref="F9137:H9137" si="8206">SUM(F9138)</f>
        <v>0</v>
      </c>
      <c r="G9137" s="30">
        <f t="shared" si="8206"/>
        <v>0</v>
      </c>
      <c r="H9137" s="30">
        <f t="shared" si="8206"/>
        <v>0</v>
      </c>
      <c r="I9137" s="34">
        <v>3</v>
      </c>
    </row>
    <row r="9138" spans="1:9">
      <c r="A9138" s="212">
        <v>3111</v>
      </c>
      <c r="B9138" s="216" t="s">
        <v>46</v>
      </c>
      <c r="C9138" s="465">
        <v>120000</v>
      </c>
      <c r="D9138" s="175">
        <v>120000</v>
      </c>
      <c r="F9138" s="551"/>
      <c r="G9138" s="551"/>
      <c r="H9138" s="551"/>
      <c r="I9138" s="34">
        <v>4</v>
      </c>
    </row>
    <row r="9139" spans="1:9">
      <c r="A9139" s="210">
        <v>312</v>
      </c>
      <c r="B9139" s="211" t="s">
        <v>67</v>
      </c>
      <c r="C9139" s="30">
        <f t="shared" ref="C9139" si="8207">SUM(C9140)</f>
        <v>0</v>
      </c>
      <c r="D9139" s="30">
        <v>0</v>
      </c>
      <c r="F9139" s="30">
        <f t="shared" ref="F9139:H9139" si="8208">SUM(F9140)</f>
        <v>0</v>
      </c>
      <c r="G9139" s="30">
        <f t="shared" si="8208"/>
        <v>0</v>
      </c>
      <c r="H9139" s="30">
        <f t="shared" si="8208"/>
        <v>0</v>
      </c>
      <c r="I9139" s="34">
        <v>3</v>
      </c>
    </row>
    <row r="9140" spans="1:9">
      <c r="A9140" s="212">
        <v>3121</v>
      </c>
      <c r="B9140" s="216" t="s">
        <v>67</v>
      </c>
      <c r="C9140" s="29"/>
      <c r="D9140" s="175">
        <v>0</v>
      </c>
      <c r="F9140" s="175"/>
      <c r="G9140" s="175"/>
      <c r="H9140" s="175"/>
      <c r="I9140" s="34">
        <v>4</v>
      </c>
    </row>
    <row r="9141" spans="1:9">
      <c r="A9141" s="210">
        <v>313</v>
      </c>
      <c r="B9141" s="211" t="s">
        <v>48</v>
      </c>
      <c r="C9141" s="30">
        <f t="shared" ref="C9141" si="8209">SUM(C9142:C9142)</f>
        <v>19800</v>
      </c>
      <c r="D9141" s="30">
        <v>19800</v>
      </c>
      <c r="F9141" s="30">
        <f t="shared" ref="F9141:H9141" si="8210">SUM(F9142:F9142)</f>
        <v>0</v>
      </c>
      <c r="G9141" s="30">
        <f t="shared" si="8210"/>
        <v>0</v>
      </c>
      <c r="H9141" s="30">
        <f t="shared" si="8210"/>
        <v>0</v>
      </c>
      <c r="I9141" s="34">
        <v>3</v>
      </c>
    </row>
    <row r="9142" spans="1:9">
      <c r="A9142" s="212">
        <v>3132</v>
      </c>
      <c r="B9142" s="216" t="s">
        <v>49</v>
      </c>
      <c r="C9142" s="465">
        <v>19800</v>
      </c>
      <c r="D9142" s="175">
        <v>19800</v>
      </c>
      <c r="F9142" s="551"/>
      <c r="G9142" s="551"/>
      <c r="H9142" s="551"/>
      <c r="I9142" s="34">
        <v>4</v>
      </c>
    </row>
    <row r="9143" spans="1:9">
      <c r="A9143" s="208">
        <v>32</v>
      </c>
      <c r="B9143" s="209" t="s">
        <v>16</v>
      </c>
      <c r="C9143" s="182">
        <f t="shared" ref="C9143" si="8211">SUM(C9144+C9147+C9152+C9161+C9163)</f>
        <v>525000</v>
      </c>
      <c r="D9143" s="32">
        <v>220000</v>
      </c>
      <c r="F9143" s="32">
        <f t="shared" ref="F9143:G9143" si="8212">SUM(F9144+F9147+F9152+F9161+F9163)</f>
        <v>0</v>
      </c>
      <c r="G9143" s="32">
        <f t="shared" si="8212"/>
        <v>0</v>
      </c>
      <c r="H9143" s="32">
        <f t="shared" ref="H9143" si="8213">SUM(H9144+H9147+H9152+H9161+H9163)</f>
        <v>0</v>
      </c>
      <c r="I9143" s="34">
        <v>2</v>
      </c>
    </row>
    <row r="9144" spans="1:9">
      <c r="A9144" s="210">
        <v>321</v>
      </c>
      <c r="B9144" s="211" t="s">
        <v>27</v>
      </c>
      <c r="C9144" s="30">
        <f t="shared" ref="C9144" si="8214">SUM(C9145:C9146)</f>
        <v>0</v>
      </c>
      <c r="D9144" s="30">
        <v>0</v>
      </c>
      <c r="F9144" s="30">
        <f t="shared" ref="F9144:G9144" si="8215">SUM(F9145:F9146)</f>
        <v>0</v>
      </c>
      <c r="G9144" s="30">
        <f t="shared" si="8215"/>
        <v>0</v>
      </c>
      <c r="H9144" s="30">
        <f t="shared" ref="H9144" si="8216">SUM(H9145:H9146)</f>
        <v>0</v>
      </c>
      <c r="I9144" s="34">
        <v>3</v>
      </c>
    </row>
    <row r="9145" spans="1:9">
      <c r="A9145" s="212">
        <v>3211</v>
      </c>
      <c r="B9145" s="216" t="s">
        <v>28</v>
      </c>
      <c r="C9145" s="29"/>
      <c r="D9145" s="175">
        <v>0</v>
      </c>
      <c r="F9145" s="175"/>
      <c r="G9145" s="175"/>
      <c r="H9145" s="175"/>
      <c r="I9145" s="34">
        <v>4</v>
      </c>
    </row>
    <row r="9146" spans="1:9">
      <c r="A9146" s="212">
        <v>3213</v>
      </c>
      <c r="B9146" s="216" t="s">
        <v>54</v>
      </c>
      <c r="C9146" s="29"/>
      <c r="D9146" s="175">
        <v>0</v>
      </c>
      <c r="F9146" s="175"/>
      <c r="G9146" s="175"/>
      <c r="H9146" s="175"/>
      <c r="I9146" s="34">
        <v>4</v>
      </c>
    </row>
    <row r="9147" spans="1:9">
      <c r="A9147" s="210">
        <v>322</v>
      </c>
      <c r="B9147" s="211" t="s">
        <v>42</v>
      </c>
      <c r="C9147" s="30">
        <f t="shared" ref="C9147" si="8217">SUM(C9148:C9151)</f>
        <v>525000</v>
      </c>
      <c r="D9147" s="30">
        <v>220000</v>
      </c>
      <c r="F9147" s="30">
        <f t="shared" ref="F9147:G9147" si="8218">SUM(F9148:F9151)</f>
        <v>0</v>
      </c>
      <c r="G9147" s="30">
        <f t="shared" si="8218"/>
        <v>0</v>
      </c>
      <c r="H9147" s="30">
        <f t="shared" ref="H9147" si="8219">SUM(H9148:H9151)</f>
        <v>0</v>
      </c>
      <c r="I9147" s="34">
        <v>3</v>
      </c>
    </row>
    <row r="9148" spans="1:9">
      <c r="A9148" s="212">
        <v>3221</v>
      </c>
      <c r="B9148" s="216" t="s">
        <v>43</v>
      </c>
      <c r="C9148" s="29"/>
      <c r="D9148" s="175">
        <v>0</v>
      </c>
      <c r="F9148" s="175"/>
      <c r="G9148" s="175"/>
      <c r="H9148" s="175"/>
      <c r="I9148" s="34">
        <v>4</v>
      </c>
    </row>
    <row r="9149" spans="1:9">
      <c r="A9149" s="212">
        <v>3222</v>
      </c>
      <c r="B9149" s="216" t="s">
        <v>91</v>
      </c>
      <c r="C9149" s="465">
        <v>525000</v>
      </c>
      <c r="D9149" s="175">
        <v>220000</v>
      </c>
      <c r="F9149" s="551"/>
      <c r="G9149" s="551"/>
      <c r="H9149" s="551"/>
      <c r="I9149" s="34">
        <v>4</v>
      </c>
    </row>
    <row r="9150" spans="1:9">
      <c r="A9150" s="212">
        <v>3223</v>
      </c>
      <c r="B9150" s="216" t="s">
        <v>109</v>
      </c>
      <c r="C9150" s="29"/>
      <c r="D9150" s="175">
        <v>0</v>
      </c>
      <c r="F9150" s="175"/>
      <c r="G9150" s="175"/>
      <c r="H9150" s="175"/>
      <c r="I9150" s="34">
        <v>4</v>
      </c>
    </row>
    <row r="9151" spans="1:9">
      <c r="A9151" s="212">
        <v>3225</v>
      </c>
      <c r="B9151" s="216" t="s">
        <v>92</v>
      </c>
      <c r="C9151" s="29"/>
      <c r="D9151" s="175">
        <v>0</v>
      </c>
      <c r="F9151" s="175"/>
      <c r="G9151" s="175"/>
      <c r="H9151" s="175"/>
      <c r="I9151" s="34">
        <v>4</v>
      </c>
    </row>
    <row r="9152" spans="1:9">
      <c r="A9152" s="210">
        <v>323</v>
      </c>
      <c r="B9152" s="211" t="s">
        <v>17</v>
      </c>
      <c r="C9152" s="30">
        <f t="shared" ref="C9152" si="8220">SUM(C9153:C9160)</f>
        <v>0</v>
      </c>
      <c r="D9152" s="30">
        <v>0</v>
      </c>
      <c r="F9152" s="30">
        <f t="shared" ref="F9152:G9152" si="8221">SUM(F9153:F9160)</f>
        <v>0</v>
      </c>
      <c r="G9152" s="30">
        <f t="shared" si="8221"/>
        <v>0</v>
      </c>
      <c r="H9152" s="30">
        <f t="shared" ref="H9152" si="8222">SUM(H9153:H9160)</f>
        <v>0</v>
      </c>
      <c r="I9152" s="34">
        <v>3</v>
      </c>
    </row>
    <row r="9153" spans="1:9">
      <c r="A9153" s="212">
        <v>3231</v>
      </c>
      <c r="B9153" s="216" t="s">
        <v>18</v>
      </c>
      <c r="C9153" s="29"/>
      <c r="D9153" s="175">
        <v>0</v>
      </c>
      <c r="F9153" s="175"/>
      <c r="G9153" s="175"/>
      <c r="H9153" s="175"/>
      <c r="I9153" s="34">
        <v>4</v>
      </c>
    </row>
    <row r="9154" spans="1:9">
      <c r="A9154" s="212">
        <v>3232</v>
      </c>
      <c r="B9154" s="216" t="s">
        <v>105</v>
      </c>
      <c r="C9154" s="29"/>
      <c r="D9154" s="175">
        <v>0</v>
      </c>
      <c r="F9154" s="175"/>
      <c r="G9154" s="175"/>
      <c r="H9154" s="175"/>
      <c r="I9154" s="34">
        <v>4</v>
      </c>
    </row>
    <row r="9155" spans="1:9">
      <c r="A9155" s="212">
        <v>3234</v>
      </c>
      <c r="B9155" s="216" t="s">
        <v>111</v>
      </c>
      <c r="C9155" s="29"/>
      <c r="D9155" s="175">
        <v>0</v>
      </c>
      <c r="F9155" s="175"/>
      <c r="G9155" s="175"/>
      <c r="H9155" s="175"/>
      <c r="I9155" s="34">
        <v>4</v>
      </c>
    </row>
    <row r="9156" spans="1:9">
      <c r="A9156" s="212">
        <v>3235</v>
      </c>
      <c r="B9156" s="216" t="s">
        <v>68</v>
      </c>
      <c r="C9156" s="29"/>
      <c r="D9156" s="175">
        <v>0</v>
      </c>
      <c r="F9156" s="175"/>
      <c r="G9156" s="175"/>
      <c r="H9156" s="175"/>
      <c r="I9156" s="34">
        <v>4</v>
      </c>
    </row>
    <row r="9157" spans="1:9">
      <c r="A9157" s="212">
        <v>3236</v>
      </c>
      <c r="B9157" s="216" t="s">
        <v>56</v>
      </c>
      <c r="C9157" s="29"/>
      <c r="D9157" s="175">
        <v>0</v>
      </c>
      <c r="F9157" s="175"/>
      <c r="G9157" s="175"/>
      <c r="H9157" s="175"/>
      <c r="I9157" s="34">
        <v>4</v>
      </c>
    </row>
    <row r="9158" spans="1:9">
      <c r="A9158" s="212">
        <v>3237</v>
      </c>
      <c r="B9158" s="216" t="s">
        <v>20</v>
      </c>
      <c r="C9158" s="29"/>
      <c r="D9158" s="175">
        <v>0</v>
      </c>
      <c r="F9158" s="175"/>
      <c r="G9158" s="175"/>
      <c r="H9158" s="175"/>
      <c r="I9158" s="34">
        <v>4</v>
      </c>
    </row>
    <row r="9159" spans="1:9">
      <c r="A9159" s="212">
        <v>3238</v>
      </c>
      <c r="B9159" s="216" t="s">
        <v>51</v>
      </c>
      <c r="C9159" s="29"/>
      <c r="D9159" s="175">
        <v>0</v>
      </c>
      <c r="F9159" s="175"/>
      <c r="G9159" s="175"/>
      <c r="H9159" s="175"/>
      <c r="I9159" s="34">
        <v>4</v>
      </c>
    </row>
    <row r="9160" spans="1:9">
      <c r="A9160" s="212">
        <v>3239</v>
      </c>
      <c r="B9160" s="216" t="s">
        <v>21</v>
      </c>
      <c r="C9160" s="29"/>
      <c r="D9160" s="175">
        <v>0</v>
      </c>
      <c r="F9160" s="175"/>
      <c r="G9160" s="175"/>
      <c r="H9160" s="175"/>
      <c r="I9160" s="34">
        <v>4</v>
      </c>
    </row>
    <row r="9161" spans="1:9" ht="28.5">
      <c r="A9161" s="210">
        <v>324</v>
      </c>
      <c r="B9161" s="211" t="s">
        <v>22</v>
      </c>
      <c r="C9161" s="30">
        <f t="shared" ref="C9161" si="8223">SUM(C9162)</f>
        <v>0</v>
      </c>
      <c r="D9161" s="30">
        <v>0</v>
      </c>
      <c r="F9161" s="30">
        <f t="shared" ref="F9161:H9161" si="8224">SUM(F9162)</f>
        <v>0</v>
      </c>
      <c r="G9161" s="30">
        <f t="shared" si="8224"/>
        <v>0</v>
      </c>
      <c r="H9161" s="30">
        <f t="shared" si="8224"/>
        <v>0</v>
      </c>
      <c r="I9161" s="34">
        <v>3</v>
      </c>
    </row>
    <row r="9162" spans="1:9" ht="28.5">
      <c r="A9162" s="212">
        <v>3241</v>
      </c>
      <c r="B9162" s="216" t="s">
        <v>22</v>
      </c>
      <c r="C9162" s="29"/>
      <c r="D9162" s="175">
        <v>0</v>
      </c>
      <c r="F9162" s="175"/>
      <c r="G9162" s="175"/>
      <c r="H9162" s="175"/>
      <c r="I9162" s="34">
        <v>4</v>
      </c>
    </row>
    <row r="9163" spans="1:9">
      <c r="A9163" s="210">
        <v>329</v>
      </c>
      <c r="B9163" s="211" t="s">
        <v>23</v>
      </c>
      <c r="C9163" s="30">
        <f t="shared" ref="C9163" si="8225">SUM(C9164:C9169)</f>
        <v>0</v>
      </c>
      <c r="D9163" s="30">
        <v>0</v>
      </c>
      <c r="F9163" s="30">
        <f t="shared" ref="F9163:G9163" si="8226">SUM(F9164:F9169)</f>
        <v>0</v>
      </c>
      <c r="G9163" s="30">
        <f t="shared" si="8226"/>
        <v>0</v>
      </c>
      <c r="H9163" s="30">
        <f t="shared" ref="H9163" si="8227">SUM(H9164:H9169)</f>
        <v>0</v>
      </c>
      <c r="I9163" s="34">
        <v>3</v>
      </c>
    </row>
    <row r="9164" spans="1:9">
      <c r="A9164" s="212">
        <v>3292</v>
      </c>
      <c r="B9164" s="216" t="s">
        <v>112</v>
      </c>
      <c r="C9164" s="29"/>
      <c r="D9164" s="175">
        <v>0</v>
      </c>
      <c r="F9164" s="175"/>
      <c r="G9164" s="175"/>
      <c r="H9164" s="175"/>
      <c r="I9164" s="34">
        <v>4</v>
      </c>
    </row>
    <row r="9165" spans="1:9">
      <c r="A9165" s="212">
        <v>3293</v>
      </c>
      <c r="B9165" s="216" t="s">
        <v>29</v>
      </c>
      <c r="C9165" s="29"/>
      <c r="D9165" s="175">
        <v>0</v>
      </c>
      <c r="F9165" s="175"/>
      <c r="G9165" s="175"/>
      <c r="H9165" s="175"/>
      <c r="I9165" s="34">
        <v>4</v>
      </c>
    </row>
    <row r="9166" spans="1:9">
      <c r="A9166" s="212">
        <v>3294</v>
      </c>
      <c r="B9166" s="216" t="s">
        <v>55</v>
      </c>
      <c r="C9166" s="29"/>
      <c r="D9166" s="175">
        <v>0</v>
      </c>
      <c r="F9166" s="175"/>
      <c r="G9166" s="175"/>
      <c r="H9166" s="175"/>
      <c r="I9166" s="34">
        <v>4</v>
      </c>
    </row>
    <row r="9167" spans="1:9">
      <c r="A9167" s="212">
        <v>3295</v>
      </c>
      <c r="B9167" s="216" t="s">
        <v>113</v>
      </c>
      <c r="C9167" s="29"/>
      <c r="D9167" s="175">
        <v>0</v>
      </c>
      <c r="F9167" s="175"/>
      <c r="G9167" s="175"/>
      <c r="H9167" s="175"/>
      <c r="I9167" s="34">
        <v>4</v>
      </c>
    </row>
    <row r="9168" spans="1:9">
      <c r="A9168" s="212">
        <v>3296</v>
      </c>
      <c r="B9168" s="216" t="s">
        <v>120</v>
      </c>
      <c r="C9168" s="29"/>
      <c r="D9168" s="175">
        <v>0</v>
      </c>
      <c r="F9168" s="175"/>
      <c r="G9168" s="175"/>
      <c r="H9168" s="175"/>
      <c r="I9168" s="34">
        <v>4</v>
      </c>
    </row>
    <row r="9169" spans="1:9">
      <c r="A9169" s="212">
        <v>3299</v>
      </c>
      <c r="B9169" s="216" t="s">
        <v>23</v>
      </c>
      <c r="C9169" s="29"/>
      <c r="D9169" s="175">
        <v>0</v>
      </c>
      <c r="F9169" s="175"/>
      <c r="G9169" s="175"/>
      <c r="H9169" s="175"/>
      <c r="I9169" s="34">
        <v>4</v>
      </c>
    </row>
    <row r="9170" spans="1:9">
      <c r="A9170" s="208">
        <v>34</v>
      </c>
      <c r="B9170" s="209" t="s">
        <v>114</v>
      </c>
      <c r="C9170" s="182">
        <f t="shared" ref="C9170" si="8228">SUM(C9171)</f>
        <v>0</v>
      </c>
      <c r="D9170" s="32">
        <v>0</v>
      </c>
      <c r="F9170" s="32">
        <f t="shared" ref="F9170:H9170" si="8229">SUM(F9171)</f>
        <v>0</v>
      </c>
      <c r="G9170" s="32">
        <f t="shared" si="8229"/>
        <v>0</v>
      </c>
      <c r="H9170" s="32">
        <f t="shared" si="8229"/>
        <v>0</v>
      </c>
      <c r="I9170" s="34">
        <v>2</v>
      </c>
    </row>
    <row r="9171" spans="1:9">
      <c r="A9171" s="210">
        <v>343</v>
      </c>
      <c r="B9171" s="211" t="s">
        <v>115</v>
      </c>
      <c r="C9171" s="30">
        <f t="shared" ref="C9171" si="8230">SUM(C9172:C9173)</f>
        <v>0</v>
      </c>
      <c r="D9171" s="30">
        <v>0</v>
      </c>
      <c r="F9171" s="30">
        <f t="shared" ref="F9171:G9171" si="8231">SUM(F9172:F9173)</f>
        <v>0</v>
      </c>
      <c r="G9171" s="30">
        <f t="shared" si="8231"/>
        <v>0</v>
      </c>
      <c r="H9171" s="30">
        <f t="shared" ref="H9171" si="8232">SUM(H9172:H9173)</f>
        <v>0</v>
      </c>
      <c r="I9171" s="34">
        <v>3</v>
      </c>
    </row>
    <row r="9172" spans="1:9">
      <c r="A9172" s="212">
        <v>3431</v>
      </c>
      <c r="B9172" s="216" t="s">
        <v>116</v>
      </c>
      <c r="C9172" s="29"/>
      <c r="D9172" s="175">
        <v>0</v>
      </c>
      <c r="F9172" s="175"/>
      <c r="G9172" s="175"/>
      <c r="H9172" s="175"/>
      <c r="I9172" s="34">
        <v>4</v>
      </c>
    </row>
    <row r="9173" spans="1:9">
      <c r="A9173" s="212">
        <v>3433</v>
      </c>
      <c r="B9173" s="216" t="s">
        <v>117</v>
      </c>
      <c r="C9173" s="29"/>
      <c r="D9173" s="175">
        <v>0</v>
      </c>
      <c r="F9173" s="175"/>
      <c r="G9173" s="175"/>
      <c r="H9173" s="175"/>
      <c r="I9173" s="34">
        <v>4</v>
      </c>
    </row>
    <row r="9174" spans="1:9">
      <c r="A9174" s="208">
        <v>38</v>
      </c>
      <c r="B9174" s="209" t="s">
        <v>11</v>
      </c>
      <c r="C9174" s="182">
        <f t="shared" ref="C9174" si="8233">SUM(C9175)</f>
        <v>10200</v>
      </c>
      <c r="D9174" s="32">
        <v>10200</v>
      </c>
      <c r="F9174" s="32">
        <f t="shared" ref="F9174:H9174" si="8234">SUM(F9175)</f>
        <v>0</v>
      </c>
      <c r="G9174" s="32">
        <f t="shared" si="8234"/>
        <v>0</v>
      </c>
      <c r="H9174" s="32">
        <f t="shared" si="8234"/>
        <v>0</v>
      </c>
      <c r="I9174" s="34">
        <v>2</v>
      </c>
    </row>
    <row r="9175" spans="1:9">
      <c r="A9175" s="210">
        <v>383</v>
      </c>
      <c r="B9175" s="211" t="s">
        <v>121</v>
      </c>
      <c r="C9175" s="30">
        <f>SUM(C9176:C9177)</f>
        <v>10200</v>
      </c>
      <c r="D9175" s="30">
        <v>10200</v>
      </c>
      <c r="F9175" s="30">
        <f>SUM(F9176:F9177)</f>
        <v>0</v>
      </c>
      <c r="G9175" s="30">
        <f>SUM(G9176:G9177)</f>
        <v>0</v>
      </c>
      <c r="H9175" s="30">
        <f>SUM(H9176:H9177)</f>
        <v>0</v>
      </c>
      <c r="I9175" s="34">
        <v>3</v>
      </c>
    </row>
    <row r="9176" spans="1:9">
      <c r="A9176" s="248">
        <v>3831</v>
      </c>
      <c r="B9176" s="216" t="s">
        <v>368</v>
      </c>
      <c r="C9176" s="463">
        <v>10200</v>
      </c>
      <c r="D9176" s="175">
        <v>10200</v>
      </c>
      <c r="F9176" s="463"/>
      <c r="G9176" s="463"/>
      <c r="H9176" s="463"/>
      <c r="I9176" s="34">
        <v>4</v>
      </c>
    </row>
    <row r="9177" spans="1:9">
      <c r="A9177" s="212">
        <v>3834</v>
      </c>
      <c r="B9177" s="216" t="s">
        <v>123</v>
      </c>
      <c r="C9177" s="465"/>
      <c r="D9177" s="175">
        <v>0</v>
      </c>
      <c r="F9177" s="551"/>
      <c r="G9177" s="551"/>
      <c r="H9177" s="551"/>
      <c r="I9177" s="34">
        <v>4</v>
      </c>
    </row>
    <row r="9178" spans="1:9" ht="28.5">
      <c r="A9178" s="208">
        <v>42</v>
      </c>
      <c r="B9178" s="209" t="s">
        <v>30</v>
      </c>
      <c r="C9178" s="182">
        <f t="shared" ref="C9178" si="8235">SUM(C9179+C9183+C9190+C9192)</f>
        <v>0</v>
      </c>
      <c r="D9178" s="32">
        <v>364650</v>
      </c>
      <c r="F9178" s="32">
        <f t="shared" ref="F9178:G9178" si="8236">SUM(F9179+F9183+F9190+F9192)</f>
        <v>0</v>
      </c>
      <c r="G9178" s="32">
        <f t="shared" si="8236"/>
        <v>0</v>
      </c>
      <c r="H9178" s="32">
        <f t="shared" ref="H9178" si="8237">SUM(H9179+H9183+H9190+H9192)</f>
        <v>0</v>
      </c>
      <c r="I9178" s="34">
        <v>2</v>
      </c>
    </row>
    <row r="9179" spans="1:9">
      <c r="A9179" s="210">
        <v>421</v>
      </c>
      <c r="B9179" s="211" t="s">
        <v>96</v>
      </c>
      <c r="C9179" s="30">
        <f t="shared" ref="C9179" si="8238">SUM(C9180)</f>
        <v>0</v>
      </c>
      <c r="D9179" s="30">
        <v>227250</v>
      </c>
      <c r="F9179" s="30">
        <f t="shared" ref="F9179:G9179" si="8239">SUM(F9180:F9182)</f>
        <v>0</v>
      </c>
      <c r="G9179" s="30">
        <f t="shared" si="8239"/>
        <v>0</v>
      </c>
      <c r="H9179" s="30">
        <f t="shared" ref="H9179" si="8240">SUM(H9180:H9182)</f>
        <v>0</v>
      </c>
      <c r="I9179" s="34">
        <v>3</v>
      </c>
    </row>
    <row r="9180" spans="1:9">
      <c r="A9180" s="212">
        <v>4212</v>
      </c>
      <c r="B9180" s="216" t="s">
        <v>97</v>
      </c>
      <c r="C9180" s="29"/>
      <c r="D9180" s="175">
        <v>0</v>
      </c>
      <c r="F9180" s="175"/>
      <c r="G9180" s="175"/>
      <c r="H9180" s="175"/>
      <c r="I9180" s="34">
        <v>4</v>
      </c>
    </row>
    <row r="9181" spans="1:9">
      <c r="A9181" s="871">
        <v>4213</v>
      </c>
      <c r="B9181" s="872" t="s">
        <v>265</v>
      </c>
      <c r="C9181" s="873"/>
      <c r="D9181" s="873">
        <v>197250</v>
      </c>
      <c r="F9181" s="873"/>
      <c r="G9181" s="873"/>
      <c r="H9181" s="873"/>
      <c r="I9181" s="870">
        <v>4</v>
      </c>
    </row>
    <row r="9182" spans="1:9">
      <c r="A9182" s="871">
        <v>4214</v>
      </c>
      <c r="B9182" s="872" t="s">
        <v>158</v>
      </c>
      <c r="C9182" s="873"/>
      <c r="D9182" s="873">
        <v>30000</v>
      </c>
      <c r="F9182" s="873"/>
      <c r="G9182" s="873"/>
      <c r="H9182" s="873"/>
      <c r="I9182" s="870">
        <v>4</v>
      </c>
    </row>
    <row r="9183" spans="1:9">
      <c r="A9183" s="210">
        <v>422</v>
      </c>
      <c r="B9183" s="211" t="s">
        <v>57</v>
      </c>
      <c r="C9183" s="30">
        <f t="shared" ref="C9183" si="8241">SUM(C9184:C9189)</f>
        <v>0</v>
      </c>
      <c r="D9183" s="30">
        <v>118400</v>
      </c>
      <c r="F9183" s="30">
        <f t="shared" ref="F9183:G9183" si="8242">SUM(F9184:F9189)</f>
        <v>0</v>
      </c>
      <c r="G9183" s="30">
        <f t="shared" si="8242"/>
        <v>0</v>
      </c>
      <c r="H9183" s="30">
        <f t="shared" ref="H9183" si="8243">SUM(H9184:H9189)</f>
        <v>0</v>
      </c>
      <c r="I9183" s="34">
        <v>3</v>
      </c>
    </row>
    <row r="9184" spans="1:9">
      <c r="A9184" s="212">
        <v>4221</v>
      </c>
      <c r="B9184" s="216" t="s">
        <v>65</v>
      </c>
      <c r="C9184" s="29"/>
      <c r="D9184" s="175">
        <v>3100</v>
      </c>
      <c r="F9184" s="175"/>
      <c r="G9184" s="175"/>
      <c r="H9184" s="175"/>
      <c r="I9184" s="34">
        <v>4</v>
      </c>
    </row>
    <row r="9185" spans="1:9">
      <c r="A9185" s="212">
        <v>4222</v>
      </c>
      <c r="B9185" s="216" t="s">
        <v>73</v>
      </c>
      <c r="C9185" s="29"/>
      <c r="D9185" s="175">
        <v>0</v>
      </c>
      <c r="F9185" s="175"/>
      <c r="G9185" s="175"/>
      <c r="H9185" s="175"/>
      <c r="I9185" s="34">
        <v>4</v>
      </c>
    </row>
    <row r="9186" spans="1:9">
      <c r="A9186" s="212">
        <v>4223</v>
      </c>
      <c r="B9186" s="216" t="s">
        <v>86</v>
      </c>
      <c r="C9186" s="29"/>
      <c r="D9186" s="175">
        <v>30000</v>
      </c>
      <c r="F9186" s="175"/>
      <c r="G9186" s="175"/>
      <c r="H9186" s="175"/>
      <c r="I9186" s="34">
        <v>4</v>
      </c>
    </row>
    <row r="9187" spans="1:9">
      <c r="A9187" s="212">
        <v>4224</v>
      </c>
      <c r="B9187" s="216" t="s">
        <v>58</v>
      </c>
      <c r="C9187" s="29"/>
      <c r="D9187" s="175">
        <v>80000</v>
      </c>
      <c r="F9187" s="175"/>
      <c r="G9187" s="175"/>
      <c r="H9187" s="175"/>
      <c r="I9187" s="34">
        <v>4</v>
      </c>
    </row>
    <row r="9188" spans="1:9">
      <c r="A9188" s="212">
        <v>4225</v>
      </c>
      <c r="B9188" s="216" t="s">
        <v>87</v>
      </c>
      <c r="C9188" s="29"/>
      <c r="D9188" s="175">
        <v>0</v>
      </c>
      <c r="F9188" s="175"/>
      <c r="G9188" s="175"/>
      <c r="H9188" s="175"/>
      <c r="I9188" s="34">
        <v>4</v>
      </c>
    </row>
    <row r="9189" spans="1:9">
      <c r="A9189" s="212">
        <v>4227</v>
      </c>
      <c r="B9189" s="216" t="s">
        <v>88</v>
      </c>
      <c r="C9189" s="29"/>
      <c r="D9189" s="175">
        <v>5300</v>
      </c>
      <c r="F9189" s="175"/>
      <c r="G9189" s="175"/>
      <c r="H9189" s="175"/>
      <c r="I9189" s="34">
        <v>4</v>
      </c>
    </row>
    <row r="9190" spans="1:9" ht="28.5">
      <c r="A9190" s="210">
        <v>424</v>
      </c>
      <c r="B9190" s="211" t="s">
        <v>138</v>
      </c>
      <c r="C9190" s="30">
        <f t="shared" ref="C9190" si="8244">SUM(C9191)</f>
        <v>0</v>
      </c>
      <c r="D9190" s="30">
        <v>0</v>
      </c>
      <c r="F9190" s="30">
        <f t="shared" ref="F9190:H9190" si="8245">SUM(F9191)</f>
        <v>0</v>
      </c>
      <c r="G9190" s="30">
        <f t="shared" si="8245"/>
        <v>0</v>
      </c>
      <c r="H9190" s="30">
        <f t="shared" si="8245"/>
        <v>0</v>
      </c>
      <c r="I9190" s="34">
        <v>3</v>
      </c>
    </row>
    <row r="9191" spans="1:9">
      <c r="A9191" s="212">
        <v>4241</v>
      </c>
      <c r="B9191" s="216" t="s">
        <v>139</v>
      </c>
      <c r="C9191" s="29"/>
      <c r="D9191" s="175">
        <v>0</v>
      </c>
      <c r="F9191" s="175"/>
      <c r="G9191" s="175"/>
      <c r="H9191" s="175"/>
      <c r="I9191" s="34">
        <v>4</v>
      </c>
    </row>
    <row r="9192" spans="1:9">
      <c r="A9192" s="210">
        <v>426</v>
      </c>
      <c r="B9192" s="211" t="s">
        <v>31</v>
      </c>
      <c r="C9192" s="30">
        <f t="shared" ref="C9192" si="8246">SUM(C9193)</f>
        <v>0</v>
      </c>
      <c r="D9192" s="30">
        <v>19000</v>
      </c>
      <c r="F9192" s="30">
        <f t="shared" ref="F9192:H9192" si="8247">SUM(F9193)</f>
        <v>0</v>
      </c>
      <c r="G9192" s="30">
        <f t="shared" si="8247"/>
        <v>0</v>
      </c>
      <c r="H9192" s="30">
        <f t="shared" si="8247"/>
        <v>0</v>
      </c>
      <c r="I9192" s="34">
        <v>3</v>
      </c>
    </row>
    <row r="9193" spans="1:9">
      <c r="A9193" s="212">
        <v>4262</v>
      </c>
      <c r="B9193" s="216" t="s">
        <v>32</v>
      </c>
      <c r="C9193" s="29"/>
      <c r="D9193" s="175">
        <v>19000</v>
      </c>
      <c r="F9193" s="175"/>
      <c r="G9193" s="175"/>
      <c r="H9193" s="175"/>
      <c r="I9193" s="34">
        <v>4</v>
      </c>
    </row>
    <row r="9194" spans="1:9" ht="28.5">
      <c r="A9194" s="845">
        <v>45</v>
      </c>
      <c r="B9194" s="874" t="s">
        <v>74</v>
      </c>
      <c r="C9194" s="875">
        <f>C9195</f>
        <v>0</v>
      </c>
      <c r="D9194" s="875">
        <v>70000</v>
      </c>
      <c r="F9194" s="875">
        <f>F9195</f>
        <v>0</v>
      </c>
      <c r="G9194" s="875">
        <f>G9195</f>
        <v>0</v>
      </c>
      <c r="H9194" s="875">
        <f>H9195</f>
        <v>0</v>
      </c>
      <c r="I9194" s="870">
        <v>2</v>
      </c>
    </row>
    <row r="9195" spans="1:9">
      <c r="A9195" s="849">
        <v>451</v>
      </c>
      <c r="B9195" s="850" t="s">
        <v>75</v>
      </c>
      <c r="C9195" s="873"/>
      <c r="D9195" s="876">
        <v>70000</v>
      </c>
      <c r="F9195" s="876">
        <f>SUM(F9196)</f>
        <v>0</v>
      </c>
      <c r="G9195" s="876">
        <f>SUM(G9196)</f>
        <v>0</v>
      </c>
      <c r="H9195" s="876">
        <f>SUM(H9196)</f>
        <v>0</v>
      </c>
      <c r="I9195" s="870">
        <v>3</v>
      </c>
    </row>
    <row r="9196" spans="1:9">
      <c r="A9196" s="871">
        <v>4511</v>
      </c>
      <c r="B9196" s="872" t="s">
        <v>75</v>
      </c>
      <c r="C9196" s="873"/>
      <c r="D9196" s="873">
        <v>70000</v>
      </c>
      <c r="F9196" s="873"/>
      <c r="G9196" s="873"/>
      <c r="H9196" s="873"/>
      <c r="I9196" s="870">
        <v>4</v>
      </c>
    </row>
    <row r="9197" spans="1:9">
      <c r="A9197" s="206">
        <v>43</v>
      </c>
      <c r="B9197" s="207" t="s">
        <v>40</v>
      </c>
      <c r="C9197" s="31">
        <f t="shared" ref="C9197" si="8248">SUM(C9198+C9208+C9240+C9246)</f>
        <v>46129591</v>
      </c>
      <c r="D9197" s="31">
        <v>46129591</v>
      </c>
      <c r="F9197" s="31">
        <f t="shared" ref="F9197:G9197" si="8249">SUM(F9198+F9208+F9240+F9246)</f>
        <v>0</v>
      </c>
      <c r="G9197" s="31">
        <f t="shared" si="8249"/>
        <v>0</v>
      </c>
      <c r="H9197" s="31">
        <f t="shared" ref="H9197" si="8250">SUM(H9198+H9208+H9240+H9246)</f>
        <v>0</v>
      </c>
      <c r="I9197" s="34" t="s">
        <v>41</v>
      </c>
    </row>
    <row r="9198" spans="1:9">
      <c r="A9198" s="208">
        <v>31</v>
      </c>
      <c r="B9198" s="209" t="s">
        <v>44</v>
      </c>
      <c r="C9198" s="182">
        <f t="shared" ref="C9198" si="8251">SUM(C9199+C9203+C9205)</f>
        <v>33725080</v>
      </c>
      <c r="D9198" s="32">
        <v>33725080</v>
      </c>
      <c r="F9198" s="32">
        <f t="shared" ref="F9198:G9198" si="8252">SUM(F9199+F9203+F9205)</f>
        <v>0</v>
      </c>
      <c r="G9198" s="32">
        <f t="shared" si="8252"/>
        <v>0</v>
      </c>
      <c r="H9198" s="32">
        <f t="shared" ref="H9198" si="8253">SUM(H9199+H9203+H9205)</f>
        <v>0</v>
      </c>
      <c r="I9198" s="34">
        <v>2</v>
      </c>
    </row>
    <row r="9199" spans="1:9">
      <c r="A9199" s="210">
        <v>311</v>
      </c>
      <c r="B9199" s="211" t="s">
        <v>45</v>
      </c>
      <c r="C9199" s="30">
        <f t="shared" ref="C9199" si="8254">SUM(C9200:C9202)</f>
        <v>28887096</v>
      </c>
      <c r="D9199" s="30">
        <v>28887096</v>
      </c>
      <c r="F9199" s="30">
        <f t="shared" ref="F9199:G9199" si="8255">SUM(F9200:F9202)</f>
        <v>0</v>
      </c>
      <c r="G9199" s="30">
        <f t="shared" si="8255"/>
        <v>0</v>
      </c>
      <c r="H9199" s="30">
        <f t="shared" ref="H9199" si="8256">SUM(H9200:H9202)</f>
        <v>0</v>
      </c>
      <c r="I9199" s="34">
        <v>3</v>
      </c>
    </row>
    <row r="9200" spans="1:9">
      <c r="A9200" s="212">
        <v>3111</v>
      </c>
      <c r="B9200" s="216" t="s">
        <v>46</v>
      </c>
      <c r="C9200" s="465">
        <v>25430565</v>
      </c>
      <c r="D9200" s="175">
        <v>25430565</v>
      </c>
      <c r="F9200" s="551"/>
      <c r="G9200" s="551"/>
      <c r="H9200" s="551"/>
      <c r="I9200" s="34">
        <v>4</v>
      </c>
    </row>
    <row r="9201" spans="1:9">
      <c r="A9201" s="212">
        <v>3113</v>
      </c>
      <c r="B9201" s="216" t="s">
        <v>66</v>
      </c>
      <c r="C9201" s="465">
        <v>1557479</v>
      </c>
      <c r="D9201" s="175">
        <v>1557479</v>
      </c>
      <c r="F9201" s="551"/>
      <c r="G9201" s="551"/>
      <c r="H9201" s="551"/>
      <c r="I9201" s="34">
        <v>4</v>
      </c>
    </row>
    <row r="9202" spans="1:9">
      <c r="A9202" s="212">
        <v>3114</v>
      </c>
      <c r="B9202" s="216" t="s">
        <v>47</v>
      </c>
      <c r="C9202" s="465">
        <v>1899052</v>
      </c>
      <c r="D9202" s="175">
        <v>1899052</v>
      </c>
      <c r="F9202" s="551"/>
      <c r="G9202" s="551"/>
      <c r="H9202" s="551"/>
      <c r="I9202" s="34">
        <v>4</v>
      </c>
    </row>
    <row r="9203" spans="1:9">
      <c r="A9203" s="210">
        <v>312</v>
      </c>
      <c r="B9203" s="211" t="s">
        <v>67</v>
      </c>
      <c r="C9203" s="30">
        <f t="shared" ref="C9203" si="8257">SUM(C9204)</f>
        <v>1137459</v>
      </c>
      <c r="D9203" s="30">
        <v>1137459</v>
      </c>
      <c r="F9203" s="30">
        <f t="shared" ref="F9203:H9203" si="8258">SUM(F9204)</f>
        <v>0</v>
      </c>
      <c r="G9203" s="30">
        <f t="shared" si="8258"/>
        <v>0</v>
      </c>
      <c r="H9203" s="30">
        <f t="shared" si="8258"/>
        <v>0</v>
      </c>
      <c r="I9203" s="34">
        <v>3</v>
      </c>
    </row>
    <row r="9204" spans="1:9">
      <c r="A9204" s="212">
        <v>3121</v>
      </c>
      <c r="B9204" s="216" t="s">
        <v>67</v>
      </c>
      <c r="C9204" s="465">
        <v>1137459</v>
      </c>
      <c r="D9204" s="175">
        <v>1137459</v>
      </c>
      <c r="F9204" s="551"/>
      <c r="G9204" s="551"/>
      <c r="H9204" s="551"/>
      <c r="I9204" s="34">
        <v>4</v>
      </c>
    </row>
    <row r="9205" spans="1:9">
      <c r="A9205" s="210">
        <v>313</v>
      </c>
      <c r="B9205" s="211" t="s">
        <v>48</v>
      </c>
      <c r="C9205" s="30">
        <f t="shared" ref="C9205" si="8259">SUM(C9206:C9207)</f>
        <v>3700525</v>
      </c>
      <c r="D9205" s="30">
        <v>3700525</v>
      </c>
      <c r="F9205" s="30">
        <f t="shared" ref="F9205:G9205" si="8260">SUM(F9206:F9207)</f>
        <v>0</v>
      </c>
      <c r="G9205" s="30">
        <f t="shared" si="8260"/>
        <v>0</v>
      </c>
      <c r="H9205" s="30">
        <f t="shared" ref="H9205" si="8261">SUM(H9206:H9207)</f>
        <v>0</v>
      </c>
      <c r="I9205" s="34">
        <v>3</v>
      </c>
    </row>
    <row r="9206" spans="1:9">
      <c r="A9206" s="212">
        <v>3132</v>
      </c>
      <c r="B9206" s="216" t="s">
        <v>49</v>
      </c>
      <c r="C9206" s="465">
        <v>3700525</v>
      </c>
      <c r="D9206" s="175">
        <v>3700525</v>
      </c>
      <c r="F9206" s="551"/>
      <c r="G9206" s="551"/>
      <c r="H9206" s="551"/>
      <c r="I9206" s="34">
        <v>4</v>
      </c>
    </row>
    <row r="9207" spans="1:9" ht="28.5">
      <c r="A9207" s="212">
        <v>3133</v>
      </c>
      <c r="B9207" s="216" t="s">
        <v>119</v>
      </c>
      <c r="C9207" s="465">
        <v>0</v>
      </c>
      <c r="D9207" s="175">
        <v>0</v>
      </c>
      <c r="F9207" s="551"/>
      <c r="G9207" s="551"/>
      <c r="H9207" s="551"/>
      <c r="I9207" s="34">
        <v>4</v>
      </c>
    </row>
    <row r="9208" spans="1:9">
      <c r="A9208" s="208">
        <v>32</v>
      </c>
      <c r="B9208" s="209" t="s">
        <v>16</v>
      </c>
      <c r="C9208" s="182">
        <f t="shared" ref="C9208" si="8262">SUM(C9209+C9214+C9221+C9230+C9232)</f>
        <v>12343911</v>
      </c>
      <c r="D9208" s="32">
        <v>12343911</v>
      </c>
      <c r="F9208" s="32">
        <f t="shared" ref="F9208:G9208" si="8263">SUM(F9209+F9214+F9221+F9230+F9232)</f>
        <v>0</v>
      </c>
      <c r="G9208" s="32">
        <f t="shared" si="8263"/>
        <v>0</v>
      </c>
      <c r="H9208" s="32">
        <f t="shared" ref="H9208" si="8264">SUM(H9209+H9214+H9221+H9230+H9232)</f>
        <v>0</v>
      </c>
      <c r="I9208" s="34">
        <v>2</v>
      </c>
    </row>
    <row r="9209" spans="1:9">
      <c r="A9209" s="210">
        <v>321</v>
      </c>
      <c r="B9209" s="211" t="s">
        <v>27</v>
      </c>
      <c r="C9209" s="30">
        <f>SUM(C9210:C9213)</f>
        <v>856836</v>
      </c>
      <c r="D9209" s="30">
        <v>856836</v>
      </c>
      <c r="F9209" s="30">
        <f>SUM(F9210:F9213)</f>
        <v>0</v>
      </c>
      <c r="G9209" s="30">
        <f>SUM(G9210:G9213)</f>
        <v>0</v>
      </c>
      <c r="H9209" s="30">
        <f>SUM(H9210:H9213)</f>
        <v>0</v>
      </c>
      <c r="I9209" s="34">
        <v>3</v>
      </c>
    </row>
    <row r="9210" spans="1:9">
      <c r="A9210" s="212">
        <v>3211</v>
      </c>
      <c r="B9210" s="216" t="s">
        <v>28</v>
      </c>
      <c r="C9210" s="465">
        <v>5311</v>
      </c>
      <c r="D9210" s="175">
        <v>5311</v>
      </c>
      <c r="F9210" s="551"/>
      <c r="G9210" s="551"/>
      <c r="H9210" s="551"/>
      <c r="I9210" s="34">
        <v>4</v>
      </c>
    </row>
    <row r="9211" spans="1:9" ht="28.5">
      <c r="A9211" s="212">
        <v>3212</v>
      </c>
      <c r="B9211" s="216" t="s">
        <v>50</v>
      </c>
      <c r="C9211" s="465">
        <v>786649</v>
      </c>
      <c r="D9211" s="175">
        <v>786649</v>
      </c>
      <c r="F9211" s="551"/>
      <c r="G9211" s="551"/>
      <c r="H9211" s="551"/>
      <c r="I9211" s="34">
        <v>4</v>
      </c>
    </row>
    <row r="9212" spans="1:9">
      <c r="A9212" s="212">
        <v>3213</v>
      </c>
      <c r="B9212" s="216" t="s">
        <v>54</v>
      </c>
      <c r="C9212" s="465">
        <v>59418</v>
      </c>
      <c r="D9212" s="175">
        <v>59418</v>
      </c>
      <c r="F9212" s="551"/>
      <c r="G9212" s="551"/>
      <c r="H9212" s="551"/>
      <c r="I9212" s="34">
        <v>4</v>
      </c>
    </row>
    <row r="9213" spans="1:9">
      <c r="A9213" s="212">
        <v>3214</v>
      </c>
      <c r="B9213" s="216" t="s">
        <v>108</v>
      </c>
      <c r="C9213" s="465">
        <v>5458</v>
      </c>
      <c r="D9213" s="175">
        <v>5458</v>
      </c>
      <c r="F9213" s="551"/>
      <c r="G9213" s="551"/>
      <c r="H9213" s="551"/>
      <c r="I9213" s="34">
        <v>4</v>
      </c>
    </row>
    <row r="9214" spans="1:9">
      <c r="A9214" s="210">
        <v>322</v>
      </c>
      <c r="B9214" s="211" t="s">
        <v>42</v>
      </c>
      <c r="C9214" s="30">
        <f>SUM(C9215:C9220)</f>
        <v>9070794</v>
      </c>
      <c r="D9214" s="30">
        <v>9070794</v>
      </c>
      <c r="F9214" s="30">
        <f>SUM(F9215:F9220)</f>
        <v>0</v>
      </c>
      <c r="G9214" s="30">
        <f>SUM(G9215:G9220)</f>
        <v>0</v>
      </c>
      <c r="H9214" s="30">
        <f>SUM(H9215:H9220)</f>
        <v>0</v>
      </c>
      <c r="I9214" s="34">
        <v>3</v>
      </c>
    </row>
    <row r="9215" spans="1:9">
      <c r="A9215" s="212">
        <v>3221</v>
      </c>
      <c r="B9215" s="216" t="s">
        <v>43</v>
      </c>
      <c r="C9215" s="465">
        <v>260473</v>
      </c>
      <c r="D9215" s="175">
        <v>260473</v>
      </c>
      <c r="F9215" s="551"/>
      <c r="G9215" s="551"/>
      <c r="H9215" s="551"/>
      <c r="I9215" s="34">
        <v>4</v>
      </c>
    </row>
    <row r="9216" spans="1:9">
      <c r="A9216" s="212">
        <v>3222</v>
      </c>
      <c r="B9216" s="216" t="s">
        <v>91</v>
      </c>
      <c r="C9216" s="465">
        <v>7103991</v>
      </c>
      <c r="D9216" s="175">
        <v>7103991</v>
      </c>
      <c r="F9216" s="551"/>
      <c r="G9216" s="551"/>
      <c r="H9216" s="551"/>
      <c r="I9216" s="34">
        <v>4</v>
      </c>
    </row>
    <row r="9217" spans="1:9">
      <c r="A9217" s="212">
        <v>3223</v>
      </c>
      <c r="B9217" s="216" t="s">
        <v>109</v>
      </c>
      <c r="C9217" s="465">
        <v>1075088</v>
      </c>
      <c r="D9217" s="175">
        <v>1075088</v>
      </c>
      <c r="F9217" s="551"/>
      <c r="G9217" s="551"/>
      <c r="H9217" s="551"/>
      <c r="I9217" s="34">
        <v>4</v>
      </c>
    </row>
    <row r="9218" spans="1:9" ht="28.5">
      <c r="A9218" s="212">
        <v>3224</v>
      </c>
      <c r="B9218" s="216" t="s">
        <v>110</v>
      </c>
      <c r="C9218" s="465">
        <v>481777</v>
      </c>
      <c r="D9218" s="175">
        <v>481777</v>
      </c>
      <c r="F9218" s="551"/>
      <c r="G9218" s="551"/>
      <c r="H9218" s="551"/>
      <c r="I9218" s="34">
        <v>4</v>
      </c>
    </row>
    <row r="9219" spans="1:9">
      <c r="A9219" s="212">
        <v>3225</v>
      </c>
      <c r="B9219" s="216" t="s">
        <v>92</v>
      </c>
      <c r="C9219" s="465">
        <v>105551</v>
      </c>
      <c r="D9219" s="175">
        <v>105551</v>
      </c>
      <c r="F9219" s="551"/>
      <c r="G9219" s="551"/>
      <c r="H9219" s="551"/>
      <c r="I9219" s="34">
        <v>4</v>
      </c>
    </row>
    <row r="9220" spans="1:9">
      <c r="A9220" s="212">
        <v>3227</v>
      </c>
      <c r="B9220" s="216" t="s">
        <v>308</v>
      </c>
      <c r="C9220" s="465">
        <v>43914</v>
      </c>
      <c r="D9220" s="175">
        <v>43914</v>
      </c>
      <c r="F9220" s="551"/>
      <c r="G9220" s="551"/>
      <c r="H9220" s="551"/>
      <c r="I9220" s="34">
        <v>4</v>
      </c>
    </row>
    <row r="9221" spans="1:9">
      <c r="A9221" s="210">
        <v>323</v>
      </c>
      <c r="B9221" s="211" t="s">
        <v>17</v>
      </c>
      <c r="C9221" s="30">
        <f t="shared" ref="C9221" si="8265">SUM(C9222:C9229)</f>
        <v>2170014</v>
      </c>
      <c r="D9221" s="30">
        <v>2170014</v>
      </c>
      <c r="F9221" s="30">
        <f t="shared" ref="F9221:G9221" si="8266">SUM(F9222:F9229)</f>
        <v>0</v>
      </c>
      <c r="G9221" s="30">
        <f t="shared" si="8266"/>
        <v>0</v>
      </c>
      <c r="H9221" s="30">
        <f t="shared" ref="H9221" si="8267">SUM(H9222:H9229)</f>
        <v>0</v>
      </c>
      <c r="I9221" s="34">
        <v>3</v>
      </c>
    </row>
    <row r="9222" spans="1:9">
      <c r="A9222" s="212">
        <v>3231</v>
      </c>
      <c r="B9222" s="216" t="s">
        <v>18</v>
      </c>
      <c r="C9222" s="465">
        <v>90206</v>
      </c>
      <c r="D9222" s="175">
        <v>90206</v>
      </c>
      <c r="F9222" s="551"/>
      <c r="G9222" s="551"/>
      <c r="H9222" s="551"/>
      <c r="I9222" s="34">
        <v>4</v>
      </c>
    </row>
    <row r="9223" spans="1:9">
      <c r="A9223" s="212">
        <v>3232</v>
      </c>
      <c r="B9223" s="216" t="s">
        <v>105</v>
      </c>
      <c r="C9223" s="465">
        <v>279212</v>
      </c>
      <c r="D9223" s="175">
        <v>279212</v>
      </c>
      <c r="F9223" s="551"/>
      <c r="G9223" s="551"/>
      <c r="H9223" s="551"/>
      <c r="I9223" s="34">
        <v>4</v>
      </c>
    </row>
    <row r="9224" spans="1:9">
      <c r="A9224" s="212">
        <v>3234</v>
      </c>
      <c r="B9224" s="216" t="s">
        <v>111</v>
      </c>
      <c r="C9224" s="465">
        <v>550864</v>
      </c>
      <c r="D9224" s="175">
        <v>550864</v>
      </c>
      <c r="F9224" s="551"/>
      <c r="G9224" s="551"/>
      <c r="H9224" s="551"/>
      <c r="I9224" s="34">
        <v>4</v>
      </c>
    </row>
    <row r="9225" spans="1:9">
      <c r="A9225" s="212">
        <v>3235</v>
      </c>
      <c r="B9225" s="216" t="s">
        <v>68</v>
      </c>
      <c r="C9225" s="465">
        <v>96183</v>
      </c>
      <c r="D9225" s="175">
        <v>96183</v>
      </c>
      <c r="F9225" s="551"/>
      <c r="G9225" s="551"/>
      <c r="H9225" s="551"/>
      <c r="I9225" s="34">
        <v>4</v>
      </c>
    </row>
    <row r="9226" spans="1:9">
      <c r="A9226" s="212">
        <v>3236</v>
      </c>
      <c r="B9226" s="216" t="s">
        <v>56</v>
      </c>
      <c r="C9226" s="465">
        <v>270098</v>
      </c>
      <c r="D9226" s="175">
        <v>270098</v>
      </c>
      <c r="F9226" s="551"/>
      <c r="G9226" s="551"/>
      <c r="H9226" s="551"/>
      <c r="I9226" s="34">
        <v>4</v>
      </c>
    </row>
    <row r="9227" spans="1:9">
      <c r="A9227" s="212">
        <v>3237</v>
      </c>
      <c r="B9227" s="216" t="s">
        <v>20</v>
      </c>
      <c r="C9227" s="465">
        <v>535772</v>
      </c>
      <c r="D9227" s="175">
        <v>535772</v>
      </c>
      <c r="F9227" s="551"/>
      <c r="G9227" s="551"/>
      <c r="H9227" s="551"/>
      <c r="I9227" s="34">
        <v>4</v>
      </c>
    </row>
    <row r="9228" spans="1:9">
      <c r="A9228" s="212">
        <v>3238</v>
      </c>
      <c r="B9228" s="216" t="s">
        <v>51</v>
      </c>
      <c r="C9228" s="465">
        <v>152679</v>
      </c>
      <c r="D9228" s="175">
        <v>152679</v>
      </c>
      <c r="F9228" s="551"/>
      <c r="G9228" s="551"/>
      <c r="H9228" s="551"/>
      <c r="I9228" s="34">
        <v>4</v>
      </c>
    </row>
    <row r="9229" spans="1:9">
      <c r="A9229" s="212">
        <v>3239</v>
      </c>
      <c r="B9229" s="216" t="s">
        <v>21</v>
      </c>
      <c r="C9229" s="465">
        <v>195000</v>
      </c>
      <c r="D9229" s="175">
        <v>195000</v>
      </c>
      <c r="F9229" s="551"/>
      <c r="G9229" s="551"/>
      <c r="H9229" s="551"/>
      <c r="I9229" s="34">
        <v>4</v>
      </c>
    </row>
    <row r="9230" spans="1:9" ht="28.5">
      <c r="A9230" s="210">
        <v>324</v>
      </c>
      <c r="B9230" s="211" t="s">
        <v>22</v>
      </c>
      <c r="C9230" s="30">
        <f t="shared" ref="C9230" si="8268">SUM(C9231)</f>
        <v>0</v>
      </c>
      <c r="D9230" s="30">
        <v>0</v>
      </c>
      <c r="F9230" s="30">
        <f t="shared" ref="F9230:H9230" si="8269">SUM(F9231)</f>
        <v>0</v>
      </c>
      <c r="G9230" s="30">
        <f t="shared" si="8269"/>
        <v>0</v>
      </c>
      <c r="H9230" s="30">
        <f t="shared" si="8269"/>
        <v>0</v>
      </c>
      <c r="I9230" s="34">
        <v>3</v>
      </c>
    </row>
    <row r="9231" spans="1:9" ht="28.5">
      <c r="A9231" s="212">
        <v>3241</v>
      </c>
      <c r="B9231" s="216" t="s">
        <v>22</v>
      </c>
      <c r="C9231" s="29"/>
      <c r="D9231" s="175">
        <v>0</v>
      </c>
      <c r="F9231" s="175"/>
      <c r="G9231" s="175"/>
      <c r="H9231" s="175"/>
      <c r="I9231" s="34">
        <v>4</v>
      </c>
    </row>
    <row r="9232" spans="1:9">
      <c r="A9232" s="210">
        <v>329</v>
      </c>
      <c r="B9232" s="211" t="s">
        <v>23</v>
      </c>
      <c r="C9232" s="30">
        <f t="shared" ref="C9232" si="8270">SUM(C9233:C9239)</f>
        <v>246267</v>
      </c>
      <c r="D9232" s="30">
        <v>246267</v>
      </c>
      <c r="F9232" s="30">
        <f t="shared" ref="F9232:G9232" si="8271">SUM(F9233:F9239)</f>
        <v>0</v>
      </c>
      <c r="G9232" s="30">
        <f t="shared" si="8271"/>
        <v>0</v>
      </c>
      <c r="H9232" s="30">
        <f t="shared" ref="H9232" si="8272">SUM(H9233:H9239)</f>
        <v>0</v>
      </c>
      <c r="I9232" s="34">
        <v>3</v>
      </c>
    </row>
    <row r="9233" spans="1:9" ht="28.5">
      <c r="A9233" s="212">
        <v>3291</v>
      </c>
      <c r="B9233" s="216" t="s">
        <v>24</v>
      </c>
      <c r="C9233" s="465">
        <v>10767</v>
      </c>
      <c r="D9233" s="175">
        <v>10767</v>
      </c>
      <c r="F9233" s="551"/>
      <c r="G9233" s="551"/>
      <c r="H9233" s="551"/>
      <c r="I9233" s="34">
        <v>4</v>
      </c>
    </row>
    <row r="9234" spans="1:9">
      <c r="A9234" s="212">
        <v>3292</v>
      </c>
      <c r="B9234" s="216" t="s">
        <v>112</v>
      </c>
      <c r="C9234" s="465">
        <v>100000</v>
      </c>
      <c r="D9234" s="175">
        <v>100000</v>
      </c>
      <c r="F9234" s="551"/>
      <c r="G9234" s="551"/>
      <c r="H9234" s="551"/>
      <c r="I9234" s="34">
        <v>4</v>
      </c>
    </row>
    <row r="9235" spans="1:9">
      <c r="A9235" s="212">
        <v>3293</v>
      </c>
      <c r="B9235" s="216" t="s">
        <v>29</v>
      </c>
      <c r="C9235" s="465">
        <v>0</v>
      </c>
      <c r="D9235" s="175">
        <v>0</v>
      </c>
      <c r="F9235" s="551"/>
      <c r="G9235" s="551"/>
      <c r="H9235" s="551"/>
      <c r="I9235" s="34">
        <v>4</v>
      </c>
    </row>
    <row r="9236" spans="1:9">
      <c r="A9236" s="212">
        <v>3294</v>
      </c>
      <c r="B9236" s="216" t="s">
        <v>55</v>
      </c>
      <c r="C9236" s="465">
        <v>5500</v>
      </c>
      <c r="D9236" s="175">
        <v>5500</v>
      </c>
      <c r="F9236" s="551"/>
      <c r="G9236" s="551"/>
      <c r="H9236" s="551"/>
      <c r="I9236" s="34">
        <v>4</v>
      </c>
    </row>
    <row r="9237" spans="1:9">
      <c r="A9237" s="212">
        <v>3295</v>
      </c>
      <c r="B9237" s="216" t="s">
        <v>113</v>
      </c>
      <c r="C9237" s="465">
        <v>4000</v>
      </c>
      <c r="D9237" s="175">
        <v>4000</v>
      </c>
      <c r="F9237" s="551"/>
      <c r="G9237" s="551"/>
      <c r="H9237" s="551"/>
      <c r="I9237" s="34">
        <v>4</v>
      </c>
    </row>
    <row r="9238" spans="1:9">
      <c r="A9238" s="212">
        <v>3296</v>
      </c>
      <c r="B9238" s="216" t="s">
        <v>120</v>
      </c>
      <c r="C9238" s="465">
        <v>125000</v>
      </c>
      <c r="D9238" s="175">
        <v>125000</v>
      </c>
      <c r="F9238" s="551"/>
      <c r="G9238" s="551"/>
      <c r="H9238" s="551"/>
      <c r="I9238" s="34">
        <v>4</v>
      </c>
    </row>
    <row r="9239" spans="1:9">
      <c r="A9239" s="212">
        <v>3299</v>
      </c>
      <c r="B9239" s="216" t="s">
        <v>23</v>
      </c>
      <c r="C9239" s="465">
        <v>1000</v>
      </c>
      <c r="D9239" s="175">
        <v>1000</v>
      </c>
      <c r="F9239" s="551"/>
      <c r="G9239" s="551"/>
      <c r="H9239" s="551"/>
      <c r="I9239" s="34">
        <v>4</v>
      </c>
    </row>
    <row r="9240" spans="1:9">
      <c r="A9240" s="208">
        <v>34</v>
      </c>
      <c r="B9240" s="209" t="s">
        <v>114</v>
      </c>
      <c r="C9240" s="182">
        <f t="shared" ref="C9240" si="8273">SUM(C9241)</f>
        <v>60600</v>
      </c>
      <c r="D9240" s="32">
        <v>60600</v>
      </c>
      <c r="F9240" s="32">
        <f t="shared" ref="F9240:H9240" si="8274">SUM(F9241)</f>
        <v>0</v>
      </c>
      <c r="G9240" s="32">
        <f t="shared" si="8274"/>
        <v>0</v>
      </c>
      <c r="H9240" s="32">
        <f t="shared" si="8274"/>
        <v>0</v>
      </c>
      <c r="I9240" s="34">
        <v>2</v>
      </c>
    </row>
    <row r="9241" spans="1:9">
      <c r="A9241" s="210">
        <v>343</v>
      </c>
      <c r="B9241" s="211" t="s">
        <v>115</v>
      </c>
      <c r="C9241" s="30">
        <f>SUM(C9242:C9245)</f>
        <v>60600</v>
      </c>
      <c r="D9241" s="30">
        <v>60600</v>
      </c>
      <c r="F9241" s="30">
        <f>SUM(F9242:F9245)</f>
        <v>0</v>
      </c>
      <c r="G9241" s="30">
        <f>SUM(G9242:G9245)</f>
        <v>0</v>
      </c>
      <c r="H9241" s="30">
        <f>SUM(H9242:H9245)</f>
        <v>0</v>
      </c>
      <c r="I9241" s="34">
        <v>3</v>
      </c>
    </row>
    <row r="9242" spans="1:9">
      <c r="A9242" s="212">
        <v>3431</v>
      </c>
      <c r="B9242" s="216" t="s">
        <v>116</v>
      </c>
      <c r="C9242" s="465">
        <v>10500</v>
      </c>
      <c r="D9242" s="175">
        <v>10500</v>
      </c>
      <c r="F9242" s="551"/>
      <c r="G9242" s="551"/>
      <c r="H9242" s="551"/>
      <c r="I9242" s="34">
        <v>4</v>
      </c>
    </row>
    <row r="9243" spans="1:9" ht="28.5">
      <c r="A9243" s="212">
        <v>3432</v>
      </c>
      <c r="B9243" s="216" t="s">
        <v>135</v>
      </c>
      <c r="C9243" s="29"/>
      <c r="D9243" s="175">
        <v>0</v>
      </c>
      <c r="F9243" s="175"/>
      <c r="G9243" s="175"/>
      <c r="H9243" s="175"/>
      <c r="I9243" s="34">
        <v>4</v>
      </c>
    </row>
    <row r="9244" spans="1:9">
      <c r="A9244" s="212">
        <v>3433</v>
      </c>
      <c r="B9244" s="216" t="s">
        <v>117</v>
      </c>
      <c r="C9244" s="465">
        <v>50000</v>
      </c>
      <c r="D9244" s="175">
        <v>50000</v>
      </c>
      <c r="F9244" s="551"/>
      <c r="G9244" s="551"/>
      <c r="H9244" s="551"/>
      <c r="I9244" s="34">
        <v>4</v>
      </c>
    </row>
    <row r="9245" spans="1:9">
      <c r="A9245" s="212">
        <v>3434</v>
      </c>
      <c r="B9245" s="216" t="s">
        <v>369</v>
      </c>
      <c r="C9245" s="465">
        <v>100</v>
      </c>
      <c r="D9245" s="175">
        <v>100</v>
      </c>
      <c r="F9245" s="551"/>
      <c r="G9245" s="551"/>
      <c r="H9245" s="551"/>
      <c r="I9245" s="34">
        <v>4</v>
      </c>
    </row>
    <row r="9246" spans="1:9">
      <c r="A9246" s="208">
        <v>38</v>
      </c>
      <c r="B9246" s="209" t="s">
        <v>11</v>
      </c>
      <c r="C9246" s="182">
        <f t="shared" ref="C9246:C9247" si="8275">SUM(C9247)</f>
        <v>0</v>
      </c>
      <c r="D9246" s="32">
        <v>0</v>
      </c>
      <c r="F9246" s="32">
        <f t="shared" ref="F9246:H9247" si="8276">SUM(F9247)</f>
        <v>0</v>
      </c>
      <c r="G9246" s="32">
        <f t="shared" si="8276"/>
        <v>0</v>
      </c>
      <c r="H9246" s="32">
        <f t="shared" si="8276"/>
        <v>0</v>
      </c>
      <c r="I9246" s="34">
        <v>2</v>
      </c>
    </row>
    <row r="9247" spans="1:9">
      <c r="A9247" s="210">
        <v>383</v>
      </c>
      <c r="B9247" s="211" t="s">
        <v>121</v>
      </c>
      <c r="C9247" s="30">
        <f t="shared" si="8275"/>
        <v>0</v>
      </c>
      <c r="D9247" s="30">
        <v>0</v>
      </c>
      <c r="F9247" s="30">
        <f t="shared" si="8276"/>
        <v>0</v>
      </c>
      <c r="G9247" s="30">
        <f t="shared" si="8276"/>
        <v>0</v>
      </c>
      <c r="H9247" s="30">
        <f t="shared" si="8276"/>
        <v>0</v>
      </c>
      <c r="I9247" s="34">
        <v>3</v>
      </c>
    </row>
    <row r="9248" spans="1:9">
      <c r="A9248" s="212">
        <v>3834</v>
      </c>
      <c r="B9248" s="216" t="s">
        <v>123</v>
      </c>
      <c r="C9248" s="29"/>
      <c r="D9248" s="175">
        <v>0</v>
      </c>
      <c r="F9248" s="175"/>
      <c r="G9248" s="175"/>
      <c r="H9248" s="175"/>
      <c r="I9248" s="34">
        <v>4</v>
      </c>
    </row>
    <row r="9249" spans="1:9">
      <c r="A9249" s="206">
        <v>52</v>
      </c>
      <c r="B9249" s="207" t="s">
        <v>52</v>
      </c>
      <c r="C9249" s="31">
        <f t="shared" ref="C9249" si="8277">SUM(C9250+C9257)</f>
        <v>134646</v>
      </c>
      <c r="D9249" s="31">
        <v>2277646</v>
      </c>
      <c r="F9249" s="31">
        <f t="shared" ref="F9249:G9249" si="8278">SUM(F9250+F9257)</f>
        <v>0</v>
      </c>
      <c r="G9249" s="31">
        <f t="shared" si="8278"/>
        <v>0</v>
      </c>
      <c r="H9249" s="31">
        <f t="shared" ref="H9249" si="8279">SUM(H9250+H9257)</f>
        <v>0</v>
      </c>
      <c r="I9249" s="34" t="s">
        <v>53</v>
      </c>
    </row>
    <row r="9250" spans="1:9">
      <c r="A9250" s="208">
        <v>31</v>
      </c>
      <c r="B9250" s="209" t="s">
        <v>44</v>
      </c>
      <c r="C9250" s="182">
        <f t="shared" ref="C9250" si="8280">SUM(C9251+C9253+C9255)</f>
        <v>134646</v>
      </c>
      <c r="D9250" s="32">
        <v>227646</v>
      </c>
      <c r="F9250" s="32">
        <f t="shared" ref="F9250:G9250" si="8281">SUM(F9251+F9253+F9255)</f>
        <v>0</v>
      </c>
      <c r="G9250" s="32">
        <f t="shared" si="8281"/>
        <v>0</v>
      </c>
      <c r="H9250" s="32">
        <f t="shared" ref="H9250" si="8282">SUM(H9251+H9253+H9255)</f>
        <v>0</v>
      </c>
      <c r="I9250" s="34">
        <v>2</v>
      </c>
    </row>
    <row r="9251" spans="1:9">
      <c r="A9251" s="210">
        <v>311</v>
      </c>
      <c r="B9251" s="211" t="s">
        <v>45</v>
      </c>
      <c r="C9251" s="30">
        <f t="shared" ref="C9251" si="8283">SUM(C9252)</f>
        <v>115580</v>
      </c>
      <c r="D9251" s="30">
        <v>194630</v>
      </c>
      <c r="F9251" s="30">
        <f t="shared" ref="F9251:H9251" si="8284">SUM(F9252)</f>
        <v>0</v>
      </c>
      <c r="G9251" s="30">
        <f t="shared" si="8284"/>
        <v>0</v>
      </c>
      <c r="H9251" s="30">
        <f t="shared" si="8284"/>
        <v>0</v>
      </c>
      <c r="I9251" s="34">
        <v>3</v>
      </c>
    </row>
    <row r="9252" spans="1:9">
      <c r="A9252" s="212">
        <v>3111</v>
      </c>
      <c r="B9252" s="216" t="s">
        <v>46</v>
      </c>
      <c r="C9252" s="465">
        <v>115580</v>
      </c>
      <c r="D9252" s="175">
        <v>194630</v>
      </c>
      <c r="F9252" s="551"/>
      <c r="G9252" s="551"/>
      <c r="H9252" s="551"/>
      <c r="I9252" s="34">
        <v>4</v>
      </c>
    </row>
    <row r="9253" spans="1:9">
      <c r="A9253" s="210">
        <v>312</v>
      </c>
      <c r="B9253" s="211" t="s">
        <v>67</v>
      </c>
      <c r="C9253" s="30">
        <f t="shared" ref="C9253" si="8285">SUM(C9254)</f>
        <v>0</v>
      </c>
      <c r="D9253" s="30">
        <v>0</v>
      </c>
      <c r="F9253" s="30">
        <f t="shared" ref="F9253:H9253" si="8286">SUM(F9254)</f>
        <v>0</v>
      </c>
      <c r="G9253" s="30">
        <f t="shared" si="8286"/>
        <v>0</v>
      </c>
      <c r="H9253" s="30">
        <f t="shared" si="8286"/>
        <v>0</v>
      </c>
      <c r="I9253" s="34">
        <v>3</v>
      </c>
    </row>
    <row r="9254" spans="1:9">
      <c r="A9254" s="212">
        <v>3121</v>
      </c>
      <c r="B9254" s="216" t="s">
        <v>67</v>
      </c>
      <c r="C9254" s="29"/>
      <c r="D9254" s="175">
        <v>0</v>
      </c>
      <c r="F9254" s="175"/>
      <c r="G9254" s="175"/>
      <c r="H9254" s="175"/>
      <c r="I9254" s="34">
        <v>4</v>
      </c>
    </row>
    <row r="9255" spans="1:9">
      <c r="A9255" s="210">
        <v>313</v>
      </c>
      <c r="B9255" s="211" t="s">
        <v>48</v>
      </c>
      <c r="C9255" s="30">
        <f t="shared" ref="C9255" si="8287">SUM(C9256)</f>
        <v>19066</v>
      </c>
      <c r="D9255" s="30">
        <v>33016</v>
      </c>
      <c r="F9255" s="30">
        <f t="shared" ref="F9255:H9255" si="8288">SUM(F9256)</f>
        <v>0</v>
      </c>
      <c r="G9255" s="30">
        <f t="shared" si="8288"/>
        <v>0</v>
      </c>
      <c r="H9255" s="30">
        <f t="shared" si="8288"/>
        <v>0</v>
      </c>
      <c r="I9255" s="34">
        <v>3</v>
      </c>
    </row>
    <row r="9256" spans="1:9">
      <c r="A9256" s="212">
        <v>3132</v>
      </c>
      <c r="B9256" s="216" t="s">
        <v>49</v>
      </c>
      <c r="C9256" s="465">
        <v>19066</v>
      </c>
      <c r="D9256" s="175">
        <v>33016</v>
      </c>
      <c r="F9256" s="551"/>
      <c r="G9256" s="551"/>
      <c r="H9256" s="551"/>
      <c r="I9256" s="34">
        <v>4</v>
      </c>
    </row>
    <row r="9257" spans="1:9">
      <c r="A9257" s="208">
        <v>32</v>
      </c>
      <c r="B9257" s="209" t="s">
        <v>16</v>
      </c>
      <c r="C9257" s="182">
        <f t="shared" ref="C9257" si="8289">SUM(C9258+C9260+C9262)</f>
        <v>0</v>
      </c>
      <c r="D9257" s="32">
        <v>2050000</v>
      </c>
      <c r="F9257" s="32">
        <f t="shared" ref="F9257:G9257" si="8290">SUM(F9258+F9260+F9262)</f>
        <v>0</v>
      </c>
      <c r="G9257" s="32">
        <f t="shared" si="8290"/>
        <v>0</v>
      </c>
      <c r="H9257" s="32">
        <f t="shared" ref="H9257" si="8291">SUM(H9258+H9260+H9262)</f>
        <v>0</v>
      </c>
      <c r="I9257" s="34">
        <v>2</v>
      </c>
    </row>
    <row r="9258" spans="1:9">
      <c r="A9258" s="210">
        <v>321</v>
      </c>
      <c r="B9258" s="211" t="s">
        <v>27</v>
      </c>
      <c r="C9258" s="30">
        <f t="shared" ref="C9258" si="8292">SUM(C9259)</f>
        <v>0</v>
      </c>
      <c r="D9258" s="30">
        <v>0</v>
      </c>
      <c r="F9258" s="30">
        <f t="shared" ref="F9258:H9258" si="8293">SUM(F9259)</f>
        <v>0</v>
      </c>
      <c r="G9258" s="30">
        <f t="shared" si="8293"/>
        <v>0</v>
      </c>
      <c r="H9258" s="30">
        <f t="shared" si="8293"/>
        <v>0</v>
      </c>
      <c r="I9258" s="34">
        <v>3</v>
      </c>
    </row>
    <row r="9259" spans="1:9" ht="28.5">
      <c r="A9259" s="212">
        <v>3212</v>
      </c>
      <c r="B9259" s="216" t="s">
        <v>50</v>
      </c>
      <c r="C9259" s="29"/>
      <c r="D9259" s="175">
        <v>0</v>
      </c>
      <c r="F9259" s="175"/>
      <c r="G9259" s="175"/>
      <c r="H9259" s="175"/>
      <c r="I9259" s="34">
        <v>4</v>
      </c>
    </row>
    <row r="9260" spans="1:9">
      <c r="A9260" s="210">
        <v>322</v>
      </c>
      <c r="B9260" s="211" t="s">
        <v>42</v>
      </c>
      <c r="C9260" s="30">
        <f t="shared" ref="C9260" si="8294">SUM(C9261)</f>
        <v>0</v>
      </c>
      <c r="D9260" s="30">
        <v>2050000</v>
      </c>
      <c r="F9260" s="30">
        <f t="shared" ref="F9260:H9260" si="8295">SUM(F9261)</f>
        <v>0</v>
      </c>
      <c r="G9260" s="30">
        <f t="shared" si="8295"/>
        <v>0</v>
      </c>
      <c r="H9260" s="30">
        <f t="shared" si="8295"/>
        <v>0</v>
      </c>
      <c r="I9260" s="34">
        <v>3</v>
      </c>
    </row>
    <row r="9261" spans="1:9">
      <c r="A9261" s="212">
        <v>3222</v>
      </c>
      <c r="B9261" s="216" t="s">
        <v>91</v>
      </c>
      <c r="C9261" s="29"/>
      <c r="D9261" s="175">
        <v>2050000</v>
      </c>
      <c r="F9261" s="175"/>
      <c r="G9261" s="175"/>
      <c r="H9261" s="175"/>
      <c r="I9261" s="34">
        <v>4</v>
      </c>
    </row>
    <row r="9262" spans="1:9" ht="28.5">
      <c r="A9262" s="210">
        <v>324</v>
      </c>
      <c r="B9262" s="211" t="s">
        <v>22</v>
      </c>
      <c r="C9262" s="30">
        <f t="shared" ref="C9262" si="8296">SUM(C9263)</f>
        <v>0</v>
      </c>
      <c r="D9262" s="30">
        <v>0</v>
      </c>
      <c r="F9262" s="30">
        <f t="shared" ref="F9262:H9262" si="8297">SUM(F9263)</f>
        <v>0</v>
      </c>
      <c r="G9262" s="30">
        <f t="shared" si="8297"/>
        <v>0</v>
      </c>
      <c r="H9262" s="30">
        <f t="shared" si="8297"/>
        <v>0</v>
      </c>
      <c r="I9262" s="34">
        <v>3</v>
      </c>
    </row>
    <row r="9263" spans="1:9" ht="28.5">
      <c r="A9263" s="212">
        <v>3241</v>
      </c>
      <c r="B9263" s="216" t="s">
        <v>22</v>
      </c>
      <c r="C9263" s="29"/>
      <c r="D9263" s="175">
        <v>0</v>
      </c>
      <c r="F9263" s="175"/>
      <c r="G9263" s="175"/>
      <c r="H9263" s="175"/>
      <c r="I9263" s="34">
        <v>4</v>
      </c>
    </row>
    <row r="9264" spans="1:9">
      <c r="A9264" s="206">
        <v>61</v>
      </c>
      <c r="B9264" s="207" t="s">
        <v>80</v>
      </c>
      <c r="C9264" s="31">
        <f t="shared" ref="C9264" si="8298">SUM(C9265+C9272+C9286+C9299)</f>
        <v>270000</v>
      </c>
      <c r="D9264" s="31">
        <v>342700</v>
      </c>
      <c r="F9264" s="31">
        <f t="shared" ref="F9264:G9264" si="8299">SUM(F9265+F9272+F9286+F9299)</f>
        <v>0</v>
      </c>
      <c r="G9264" s="31">
        <f t="shared" si="8299"/>
        <v>0</v>
      </c>
      <c r="H9264" s="31">
        <f t="shared" ref="H9264" si="8300">SUM(H9265+H9272+H9286+H9299)</f>
        <v>0</v>
      </c>
      <c r="I9264" s="34" t="s">
        <v>81</v>
      </c>
    </row>
    <row r="9265" spans="1:9">
      <c r="A9265" s="208">
        <v>31</v>
      </c>
      <c r="B9265" s="209" t="s">
        <v>44</v>
      </c>
      <c r="C9265" s="182">
        <f t="shared" ref="C9265" si="8301">SUM(C9266+C9268+C9270)</f>
        <v>0</v>
      </c>
      <c r="D9265" s="32">
        <v>0</v>
      </c>
      <c r="F9265" s="32">
        <f t="shared" ref="F9265:G9265" si="8302">SUM(F9266+F9268+F9270)</f>
        <v>0</v>
      </c>
      <c r="G9265" s="32">
        <f t="shared" si="8302"/>
        <v>0</v>
      </c>
      <c r="H9265" s="32">
        <f t="shared" ref="H9265" si="8303">SUM(H9266+H9268+H9270)</f>
        <v>0</v>
      </c>
      <c r="I9265" s="34">
        <v>2</v>
      </c>
    </row>
    <row r="9266" spans="1:9">
      <c r="A9266" s="210">
        <v>311</v>
      </c>
      <c r="B9266" s="211" t="s">
        <v>45</v>
      </c>
      <c r="C9266" s="30">
        <f t="shared" ref="C9266" si="8304">SUM(C9267)</f>
        <v>0</v>
      </c>
      <c r="D9266" s="30">
        <v>0</v>
      </c>
      <c r="F9266" s="30">
        <f t="shared" ref="F9266:H9266" si="8305">SUM(F9267)</f>
        <v>0</v>
      </c>
      <c r="G9266" s="30">
        <f t="shared" si="8305"/>
        <v>0</v>
      </c>
      <c r="H9266" s="30">
        <f t="shared" si="8305"/>
        <v>0</v>
      </c>
      <c r="I9266" s="34">
        <v>3</v>
      </c>
    </row>
    <row r="9267" spans="1:9">
      <c r="A9267" s="212">
        <v>3111</v>
      </c>
      <c r="B9267" s="216" t="s">
        <v>46</v>
      </c>
      <c r="C9267" s="29"/>
      <c r="D9267" s="175">
        <v>0</v>
      </c>
      <c r="F9267" s="175"/>
      <c r="G9267" s="175"/>
      <c r="H9267" s="175"/>
      <c r="I9267" s="34">
        <v>4</v>
      </c>
    </row>
    <row r="9268" spans="1:9">
      <c r="A9268" s="210">
        <v>312</v>
      </c>
      <c r="B9268" s="211" t="s">
        <v>67</v>
      </c>
      <c r="C9268" s="30">
        <f t="shared" ref="C9268" si="8306">SUM(C9269)</f>
        <v>0</v>
      </c>
      <c r="D9268" s="30">
        <v>0</v>
      </c>
      <c r="F9268" s="30">
        <f t="shared" ref="F9268:H9268" si="8307">SUM(F9269)</f>
        <v>0</v>
      </c>
      <c r="G9268" s="30">
        <f t="shared" si="8307"/>
        <v>0</v>
      </c>
      <c r="H9268" s="30">
        <f t="shared" si="8307"/>
        <v>0</v>
      </c>
      <c r="I9268" s="34">
        <v>3</v>
      </c>
    </row>
    <row r="9269" spans="1:9">
      <c r="A9269" s="212">
        <v>3121</v>
      </c>
      <c r="B9269" s="216" t="s">
        <v>67</v>
      </c>
      <c r="C9269" s="29"/>
      <c r="D9269" s="175">
        <v>0</v>
      </c>
      <c r="F9269" s="175"/>
      <c r="G9269" s="175"/>
      <c r="H9269" s="175"/>
      <c r="I9269" s="34">
        <v>4</v>
      </c>
    </row>
    <row r="9270" spans="1:9">
      <c r="A9270" s="210">
        <v>313</v>
      </c>
      <c r="B9270" s="211" t="s">
        <v>48</v>
      </c>
      <c r="C9270" s="30">
        <f t="shared" ref="C9270" si="8308">SUM(C9271)</f>
        <v>0</v>
      </c>
      <c r="D9270" s="30">
        <v>0</v>
      </c>
      <c r="F9270" s="30">
        <f t="shared" ref="F9270:H9270" si="8309">SUM(F9271)</f>
        <v>0</v>
      </c>
      <c r="G9270" s="30">
        <f t="shared" si="8309"/>
        <v>0</v>
      </c>
      <c r="H9270" s="30">
        <f t="shared" si="8309"/>
        <v>0</v>
      </c>
      <c r="I9270" s="34">
        <v>3</v>
      </c>
    </row>
    <row r="9271" spans="1:9">
      <c r="A9271" s="212">
        <v>3132</v>
      </c>
      <c r="B9271" s="216" t="s">
        <v>49</v>
      </c>
      <c r="C9271" s="29"/>
      <c r="D9271" s="175">
        <v>0</v>
      </c>
      <c r="F9271" s="175"/>
      <c r="G9271" s="175"/>
      <c r="H9271" s="175"/>
      <c r="I9271" s="34">
        <v>4</v>
      </c>
    </row>
    <row r="9272" spans="1:9">
      <c r="A9272" s="208">
        <v>32</v>
      </c>
      <c r="B9272" s="209" t="s">
        <v>16</v>
      </c>
      <c r="C9272" s="182">
        <f t="shared" ref="C9272" si="8310">SUM(C9273+C9277+C9281)</f>
        <v>270000</v>
      </c>
      <c r="D9272" s="32">
        <v>270000</v>
      </c>
      <c r="F9272" s="32">
        <f t="shared" ref="F9272:G9272" si="8311">SUM(F9273+F9277+F9281)</f>
        <v>0</v>
      </c>
      <c r="G9272" s="32">
        <f t="shared" si="8311"/>
        <v>0</v>
      </c>
      <c r="H9272" s="32">
        <f t="shared" ref="H9272" si="8312">SUM(H9273+H9277+H9281)</f>
        <v>0</v>
      </c>
      <c r="I9272" s="34">
        <v>2</v>
      </c>
    </row>
    <row r="9273" spans="1:9">
      <c r="A9273" s="210">
        <v>321</v>
      </c>
      <c r="B9273" s="211" t="s">
        <v>27</v>
      </c>
      <c r="C9273" s="30">
        <f t="shared" ref="C9273" si="8313">SUM(C9274:C9276)</f>
        <v>20000</v>
      </c>
      <c r="D9273" s="30">
        <v>20000</v>
      </c>
      <c r="F9273" s="30">
        <f t="shared" ref="F9273:G9273" si="8314">SUM(F9274:F9276)</f>
        <v>0</v>
      </c>
      <c r="G9273" s="30">
        <f t="shared" si="8314"/>
        <v>0</v>
      </c>
      <c r="H9273" s="30">
        <f t="shared" ref="H9273" si="8315">SUM(H9274:H9276)</f>
        <v>0</v>
      </c>
      <c r="I9273" s="34">
        <v>3</v>
      </c>
    </row>
    <row r="9274" spans="1:9">
      <c r="A9274" s="212">
        <v>3211</v>
      </c>
      <c r="B9274" s="216" t="s">
        <v>28</v>
      </c>
      <c r="C9274" s="29"/>
      <c r="D9274" s="175">
        <v>0</v>
      </c>
      <c r="F9274" s="175"/>
      <c r="G9274" s="175"/>
      <c r="H9274" s="175"/>
      <c r="I9274" s="34">
        <v>4</v>
      </c>
    </row>
    <row r="9275" spans="1:9" ht="28.5">
      <c r="A9275" s="212">
        <v>3212</v>
      </c>
      <c r="B9275" s="216" t="s">
        <v>50</v>
      </c>
      <c r="C9275" s="29"/>
      <c r="D9275" s="175">
        <v>0</v>
      </c>
      <c r="F9275" s="175"/>
      <c r="G9275" s="175"/>
      <c r="H9275" s="175"/>
      <c r="I9275" s="34">
        <v>4</v>
      </c>
    </row>
    <row r="9276" spans="1:9">
      <c r="A9276" s="212">
        <v>3213</v>
      </c>
      <c r="B9276" s="216" t="s">
        <v>54</v>
      </c>
      <c r="C9276" s="465">
        <v>20000</v>
      </c>
      <c r="D9276" s="175">
        <v>20000</v>
      </c>
      <c r="F9276" s="551"/>
      <c r="G9276" s="551"/>
      <c r="H9276" s="551"/>
      <c r="I9276" s="34">
        <v>4</v>
      </c>
    </row>
    <row r="9277" spans="1:9">
      <c r="A9277" s="210">
        <v>322</v>
      </c>
      <c r="B9277" s="211" t="s">
        <v>42</v>
      </c>
      <c r="C9277" s="30">
        <f t="shared" ref="C9277" si="8316">SUM(C9278:C9280)</f>
        <v>250000</v>
      </c>
      <c r="D9277" s="30">
        <v>250000</v>
      </c>
      <c r="F9277" s="30">
        <f t="shared" ref="F9277:G9277" si="8317">SUM(F9278:F9280)</f>
        <v>0</v>
      </c>
      <c r="G9277" s="30">
        <f t="shared" si="8317"/>
        <v>0</v>
      </c>
      <c r="H9277" s="30">
        <f t="shared" ref="H9277" si="8318">SUM(H9278:H9280)</f>
        <v>0</v>
      </c>
      <c r="I9277" s="34">
        <v>3</v>
      </c>
    </row>
    <row r="9278" spans="1:9">
      <c r="A9278" s="212">
        <v>3221</v>
      </c>
      <c r="B9278" s="216" t="s">
        <v>43</v>
      </c>
      <c r="C9278" s="29"/>
      <c r="D9278" s="175">
        <v>0</v>
      </c>
      <c r="F9278" s="175"/>
      <c r="G9278" s="175"/>
      <c r="H9278" s="175"/>
      <c r="I9278" s="34">
        <v>4</v>
      </c>
    </row>
    <row r="9279" spans="1:9">
      <c r="A9279" s="212">
        <v>3222</v>
      </c>
      <c r="B9279" s="216" t="s">
        <v>91</v>
      </c>
      <c r="C9279" s="465">
        <v>250000</v>
      </c>
      <c r="D9279" s="175">
        <v>250000</v>
      </c>
      <c r="F9279" s="551"/>
      <c r="G9279" s="551"/>
      <c r="H9279" s="551"/>
      <c r="I9279" s="34">
        <v>4</v>
      </c>
    </row>
    <row r="9280" spans="1:9">
      <c r="A9280" s="212">
        <v>3225</v>
      </c>
      <c r="B9280" s="216" t="s">
        <v>92</v>
      </c>
      <c r="C9280" s="29"/>
      <c r="D9280" s="175">
        <v>0</v>
      </c>
      <c r="F9280" s="175"/>
      <c r="G9280" s="175"/>
      <c r="H9280" s="175"/>
      <c r="I9280" s="34">
        <v>4</v>
      </c>
    </row>
    <row r="9281" spans="1:9">
      <c r="A9281" s="210">
        <v>323</v>
      </c>
      <c r="B9281" s="211" t="s">
        <v>17</v>
      </c>
      <c r="C9281" s="30">
        <f t="shared" ref="C9281" si="8319">SUM(C9282:C9285)</f>
        <v>0</v>
      </c>
      <c r="D9281" s="30">
        <v>0</v>
      </c>
      <c r="F9281" s="30">
        <f t="shared" ref="F9281:G9281" si="8320">SUM(F9282:F9285)</f>
        <v>0</v>
      </c>
      <c r="G9281" s="30">
        <f t="shared" si="8320"/>
        <v>0</v>
      </c>
      <c r="H9281" s="30">
        <f t="shared" ref="H9281" si="8321">SUM(H9282:H9285)</f>
        <v>0</v>
      </c>
      <c r="I9281" s="34">
        <v>3</v>
      </c>
    </row>
    <row r="9282" spans="1:9">
      <c r="A9282" s="212">
        <v>3232</v>
      </c>
      <c r="B9282" s="216" t="s">
        <v>105</v>
      </c>
      <c r="C9282" s="29"/>
      <c r="D9282" s="175">
        <v>0</v>
      </c>
      <c r="F9282" s="175"/>
      <c r="G9282" s="175"/>
      <c r="H9282" s="175"/>
      <c r="I9282" s="34">
        <v>4</v>
      </c>
    </row>
    <row r="9283" spans="1:9">
      <c r="A9283" s="212">
        <v>3235</v>
      </c>
      <c r="B9283" s="216" t="s">
        <v>68</v>
      </c>
      <c r="C9283" s="29"/>
      <c r="D9283" s="175">
        <v>0</v>
      </c>
      <c r="F9283" s="175"/>
      <c r="G9283" s="175"/>
      <c r="H9283" s="175"/>
      <c r="I9283" s="34">
        <v>4</v>
      </c>
    </row>
    <row r="9284" spans="1:9">
      <c r="A9284" s="212">
        <v>3237</v>
      </c>
      <c r="B9284" s="216" t="s">
        <v>20</v>
      </c>
      <c r="C9284" s="29"/>
      <c r="D9284" s="175">
        <v>0</v>
      </c>
      <c r="F9284" s="175"/>
      <c r="G9284" s="175"/>
      <c r="H9284" s="175"/>
      <c r="I9284" s="34">
        <v>4</v>
      </c>
    </row>
    <row r="9285" spans="1:9">
      <c r="A9285" s="212">
        <v>3238</v>
      </c>
      <c r="B9285" s="216" t="s">
        <v>51</v>
      </c>
      <c r="C9285" s="29"/>
      <c r="D9285" s="175">
        <v>0</v>
      </c>
      <c r="F9285" s="175"/>
      <c r="G9285" s="175"/>
      <c r="H9285" s="175"/>
      <c r="I9285" s="34">
        <v>4</v>
      </c>
    </row>
    <row r="9286" spans="1:9" ht="28.5">
      <c r="A9286" s="208">
        <v>42</v>
      </c>
      <c r="B9286" s="209" t="s">
        <v>30</v>
      </c>
      <c r="C9286" s="182">
        <f t="shared" ref="C9286" si="8322">SUM(C9287+C9289+C9295+C9297)</f>
        <v>0</v>
      </c>
      <c r="D9286" s="32">
        <v>30200</v>
      </c>
      <c r="F9286" s="32">
        <f t="shared" ref="F9286:G9286" si="8323">SUM(F9287+F9289+F9295+F9297)</f>
        <v>0</v>
      </c>
      <c r="G9286" s="32">
        <f t="shared" si="8323"/>
        <v>0</v>
      </c>
      <c r="H9286" s="32">
        <f t="shared" ref="H9286" si="8324">SUM(H9287+H9289+H9295+H9297)</f>
        <v>0</v>
      </c>
      <c r="I9286" s="34">
        <v>2</v>
      </c>
    </row>
    <row r="9287" spans="1:9">
      <c r="A9287" s="210">
        <v>421</v>
      </c>
      <c r="B9287" s="211" t="s">
        <v>96</v>
      </c>
      <c r="C9287" s="30">
        <f t="shared" ref="C9287" si="8325">SUM(C9288)</f>
        <v>0</v>
      </c>
      <c r="D9287" s="30">
        <v>0</v>
      </c>
      <c r="F9287" s="30">
        <f t="shared" ref="F9287:H9287" si="8326">SUM(F9288)</f>
        <v>0</v>
      </c>
      <c r="G9287" s="30">
        <f t="shared" si="8326"/>
        <v>0</v>
      </c>
      <c r="H9287" s="30">
        <f t="shared" si="8326"/>
        <v>0</v>
      </c>
      <c r="I9287" s="34">
        <v>3</v>
      </c>
    </row>
    <row r="9288" spans="1:9">
      <c r="A9288" s="212">
        <v>4212</v>
      </c>
      <c r="B9288" s="216" t="s">
        <v>97</v>
      </c>
      <c r="C9288" s="29"/>
      <c r="D9288" s="175">
        <v>0</v>
      </c>
      <c r="F9288" s="175"/>
      <c r="G9288" s="175"/>
      <c r="H9288" s="175"/>
      <c r="I9288" s="34">
        <v>4</v>
      </c>
    </row>
    <row r="9289" spans="1:9">
      <c r="A9289" s="210">
        <v>422</v>
      </c>
      <c r="B9289" s="211" t="s">
        <v>57</v>
      </c>
      <c r="C9289" s="30">
        <f t="shared" ref="C9289" si="8327">SUM(C9290:C9294)</f>
        <v>0</v>
      </c>
      <c r="D9289" s="30">
        <v>30200</v>
      </c>
      <c r="F9289" s="30">
        <f t="shared" ref="F9289:G9289" si="8328">SUM(F9290:F9294)</f>
        <v>0</v>
      </c>
      <c r="G9289" s="30">
        <f t="shared" si="8328"/>
        <v>0</v>
      </c>
      <c r="H9289" s="30">
        <f t="shared" ref="H9289" si="8329">SUM(H9290:H9294)</f>
        <v>0</v>
      </c>
      <c r="I9289" s="34">
        <v>3</v>
      </c>
    </row>
    <row r="9290" spans="1:9">
      <c r="A9290" s="212">
        <v>4221</v>
      </c>
      <c r="B9290" s="216" t="s">
        <v>65</v>
      </c>
      <c r="C9290" s="29"/>
      <c r="D9290" s="175">
        <v>0</v>
      </c>
      <c r="F9290" s="175"/>
      <c r="G9290" s="175"/>
      <c r="H9290" s="175"/>
      <c r="I9290" s="34">
        <v>4</v>
      </c>
    </row>
    <row r="9291" spans="1:9">
      <c r="A9291" s="212">
        <v>4222</v>
      </c>
      <c r="B9291" s="216" t="s">
        <v>73</v>
      </c>
      <c r="C9291" s="29"/>
      <c r="D9291" s="175">
        <v>0</v>
      </c>
      <c r="F9291" s="175"/>
      <c r="G9291" s="175"/>
      <c r="H9291" s="175"/>
      <c r="I9291" s="34">
        <v>4</v>
      </c>
    </row>
    <row r="9292" spans="1:9">
      <c r="A9292" s="212">
        <v>4223</v>
      </c>
      <c r="B9292" s="216" t="s">
        <v>86</v>
      </c>
      <c r="C9292" s="29"/>
      <c r="D9292" s="175">
        <v>0</v>
      </c>
      <c r="F9292" s="175"/>
      <c r="G9292" s="175"/>
      <c r="H9292" s="175"/>
      <c r="I9292" s="34">
        <v>4</v>
      </c>
    </row>
    <row r="9293" spans="1:9">
      <c r="A9293" s="212">
        <v>4224</v>
      </c>
      <c r="B9293" s="216" t="s">
        <v>58</v>
      </c>
      <c r="C9293" s="29"/>
      <c r="D9293" s="175">
        <v>16100</v>
      </c>
      <c r="F9293" s="175"/>
      <c r="G9293" s="175"/>
      <c r="H9293" s="175"/>
      <c r="I9293" s="34">
        <v>4</v>
      </c>
    </row>
    <row r="9294" spans="1:9">
      <c r="A9294" s="212">
        <v>4227</v>
      </c>
      <c r="B9294" s="216" t="s">
        <v>88</v>
      </c>
      <c r="C9294" s="29"/>
      <c r="D9294" s="175">
        <v>14100</v>
      </c>
      <c r="F9294" s="175"/>
      <c r="G9294" s="175"/>
      <c r="H9294" s="175"/>
      <c r="I9294" s="34">
        <v>4</v>
      </c>
    </row>
    <row r="9295" spans="1:9">
      <c r="A9295" s="210">
        <v>423</v>
      </c>
      <c r="B9295" s="211" t="s">
        <v>98</v>
      </c>
      <c r="C9295" s="30">
        <f t="shared" ref="C9295" si="8330">SUM(C9296)</f>
        <v>0</v>
      </c>
      <c r="D9295" s="30">
        <v>0</v>
      </c>
      <c r="F9295" s="30">
        <f t="shared" ref="F9295:H9295" si="8331">SUM(F9296)</f>
        <v>0</v>
      </c>
      <c r="G9295" s="30">
        <f t="shared" si="8331"/>
        <v>0</v>
      </c>
      <c r="H9295" s="30">
        <f t="shared" si="8331"/>
        <v>0</v>
      </c>
      <c r="I9295" s="34">
        <v>3</v>
      </c>
    </row>
    <row r="9296" spans="1:9">
      <c r="A9296" s="212">
        <v>4231</v>
      </c>
      <c r="B9296" s="216" t="s">
        <v>106</v>
      </c>
      <c r="C9296" s="29"/>
      <c r="D9296" s="175">
        <v>0</v>
      </c>
      <c r="F9296" s="175"/>
      <c r="G9296" s="175"/>
      <c r="H9296" s="175"/>
      <c r="I9296" s="34">
        <v>4</v>
      </c>
    </row>
    <row r="9297" spans="1:9" ht="28.5">
      <c r="A9297" s="210">
        <v>424</v>
      </c>
      <c r="B9297" s="211" t="s">
        <v>138</v>
      </c>
      <c r="C9297" s="30">
        <f t="shared" ref="C9297" si="8332">SUM(C9298)</f>
        <v>0</v>
      </c>
      <c r="D9297" s="30">
        <v>0</v>
      </c>
      <c r="F9297" s="30">
        <f t="shared" ref="F9297:H9297" si="8333">SUM(F9298)</f>
        <v>0</v>
      </c>
      <c r="G9297" s="30">
        <f t="shared" si="8333"/>
        <v>0</v>
      </c>
      <c r="H9297" s="30">
        <f t="shared" si="8333"/>
        <v>0</v>
      </c>
      <c r="I9297" s="34">
        <v>3</v>
      </c>
    </row>
    <row r="9298" spans="1:9">
      <c r="A9298" s="212">
        <v>4241</v>
      </c>
      <c r="B9298" s="216" t="s">
        <v>139</v>
      </c>
      <c r="C9298" s="29"/>
      <c r="D9298" s="175">
        <v>0</v>
      </c>
      <c r="F9298" s="175"/>
      <c r="G9298" s="175"/>
      <c r="H9298" s="175"/>
      <c r="I9298" s="34">
        <v>4</v>
      </c>
    </row>
    <row r="9299" spans="1:9" ht="28.5">
      <c r="A9299" s="208">
        <v>45</v>
      </c>
      <c r="B9299" s="209" t="s">
        <v>74</v>
      </c>
      <c r="C9299" s="182">
        <f t="shared" ref="C9299:C9300" si="8334">SUM(C9300)</f>
        <v>0</v>
      </c>
      <c r="D9299" s="32">
        <v>42500</v>
      </c>
      <c r="F9299" s="32">
        <f t="shared" ref="F9299:H9300" si="8335">SUM(F9300)</f>
        <v>0</v>
      </c>
      <c r="G9299" s="32">
        <f t="shared" si="8335"/>
        <v>0</v>
      </c>
      <c r="H9299" s="32">
        <f t="shared" si="8335"/>
        <v>0</v>
      </c>
      <c r="I9299" s="34">
        <v>2</v>
      </c>
    </row>
    <row r="9300" spans="1:9">
      <c r="A9300" s="210">
        <v>451</v>
      </c>
      <c r="B9300" s="211" t="s">
        <v>75</v>
      </c>
      <c r="C9300" s="30">
        <f t="shared" si="8334"/>
        <v>0</v>
      </c>
      <c r="D9300" s="30">
        <v>42500</v>
      </c>
      <c r="F9300" s="30">
        <f t="shared" si="8335"/>
        <v>0</v>
      </c>
      <c r="G9300" s="30">
        <f t="shared" si="8335"/>
        <v>0</v>
      </c>
      <c r="H9300" s="30">
        <f t="shared" si="8335"/>
        <v>0</v>
      </c>
      <c r="I9300" s="34">
        <v>3</v>
      </c>
    </row>
    <row r="9301" spans="1:9">
      <c r="A9301" s="212">
        <v>4511</v>
      </c>
      <c r="B9301" s="216" t="s">
        <v>75</v>
      </c>
      <c r="C9301" s="29"/>
      <c r="D9301" s="175">
        <v>42500</v>
      </c>
      <c r="F9301" s="175"/>
      <c r="G9301" s="175"/>
      <c r="H9301" s="175"/>
      <c r="I9301" s="34">
        <v>4</v>
      </c>
    </row>
    <row r="9302" spans="1:9" ht="28.5">
      <c r="A9302" s="557">
        <v>71</v>
      </c>
      <c r="B9302" s="207" t="s">
        <v>349</v>
      </c>
      <c r="C9302" s="176">
        <f t="shared" ref="C9302:C9304" si="8336">C9303</f>
        <v>400</v>
      </c>
      <c r="D9302" s="696">
        <v>400</v>
      </c>
      <c r="F9302" s="696">
        <f t="shared" ref="F9302:H9304" si="8337">F9303</f>
        <v>0</v>
      </c>
      <c r="G9302" s="696">
        <f t="shared" si="8337"/>
        <v>0</v>
      </c>
      <c r="H9302" s="696">
        <f t="shared" si="8337"/>
        <v>0</v>
      </c>
      <c r="I9302" s="34" t="s">
        <v>145</v>
      </c>
    </row>
    <row r="9303" spans="1:9">
      <c r="A9303" s="208">
        <v>32</v>
      </c>
      <c r="B9303" s="209" t="s">
        <v>16</v>
      </c>
      <c r="C9303" s="177">
        <f t="shared" si="8336"/>
        <v>400</v>
      </c>
      <c r="D9303" s="697">
        <v>400</v>
      </c>
      <c r="F9303" s="697">
        <f t="shared" si="8337"/>
        <v>0</v>
      </c>
      <c r="G9303" s="697">
        <f t="shared" si="8337"/>
        <v>0</v>
      </c>
      <c r="H9303" s="697">
        <f t="shared" si="8337"/>
        <v>0</v>
      </c>
      <c r="I9303" s="34">
        <v>2</v>
      </c>
    </row>
    <row r="9304" spans="1:9">
      <c r="A9304" s="210">
        <v>323</v>
      </c>
      <c r="B9304" s="211" t="s">
        <v>17</v>
      </c>
      <c r="C9304" s="178">
        <f t="shared" si="8336"/>
        <v>400</v>
      </c>
      <c r="D9304" s="698">
        <v>400</v>
      </c>
      <c r="F9304" s="698">
        <f t="shared" si="8337"/>
        <v>0</v>
      </c>
      <c r="G9304" s="698">
        <f t="shared" si="8337"/>
        <v>0</v>
      </c>
      <c r="H9304" s="698">
        <f t="shared" si="8337"/>
        <v>0</v>
      </c>
      <c r="I9304" s="34">
        <v>3</v>
      </c>
    </row>
    <row r="9305" spans="1:9">
      <c r="A9305" s="212">
        <v>3232</v>
      </c>
      <c r="B9305" s="213" t="s">
        <v>105</v>
      </c>
      <c r="C9305" s="465">
        <v>400</v>
      </c>
      <c r="D9305" s="175">
        <v>400</v>
      </c>
      <c r="F9305" s="551"/>
      <c r="G9305" s="551"/>
      <c r="H9305" s="551"/>
      <c r="I9305" s="34">
        <v>4</v>
      </c>
    </row>
    <row r="9306" spans="1:9">
      <c r="A9306" s="203" t="s">
        <v>541</v>
      </c>
      <c r="B9306" s="204" t="s">
        <v>313</v>
      </c>
      <c r="C9306" s="205">
        <f>C9307</f>
        <v>0</v>
      </c>
      <c r="D9306" s="205">
        <v>589455</v>
      </c>
      <c r="F9306" s="205">
        <f>F9307</f>
        <v>0</v>
      </c>
      <c r="G9306" s="205">
        <f>G9307</f>
        <v>0</v>
      </c>
      <c r="H9306" s="205">
        <f>H9307</f>
        <v>0</v>
      </c>
      <c r="I9306" s="34" t="s">
        <v>8</v>
      </c>
    </row>
    <row r="9307" spans="1:9">
      <c r="A9307" s="206">
        <v>11</v>
      </c>
      <c r="B9307" s="207" t="s">
        <v>14</v>
      </c>
      <c r="C9307" s="31">
        <f t="shared" ref="C9307:C9309" si="8338">C9308</f>
        <v>0</v>
      </c>
      <c r="D9307" s="31">
        <v>589455</v>
      </c>
      <c r="F9307" s="31">
        <f t="shared" ref="F9307:H9309" si="8339">F9308</f>
        <v>0</v>
      </c>
      <c r="G9307" s="31">
        <f t="shared" si="8339"/>
        <v>0</v>
      </c>
      <c r="H9307" s="31">
        <f t="shared" si="8339"/>
        <v>0</v>
      </c>
      <c r="I9307" s="34" t="s">
        <v>15</v>
      </c>
    </row>
    <row r="9308" spans="1:9">
      <c r="A9308" s="208">
        <v>32</v>
      </c>
      <c r="B9308" s="209" t="s">
        <v>16</v>
      </c>
      <c r="C9308" s="32">
        <f t="shared" ref="C9308" si="8340">C9309+C9311</f>
        <v>0</v>
      </c>
      <c r="D9308" s="32">
        <v>589455</v>
      </c>
      <c r="F9308" s="32">
        <f t="shared" ref="F9308:G9308" si="8341">F9309+F9311</f>
        <v>0</v>
      </c>
      <c r="G9308" s="32">
        <f t="shared" si="8341"/>
        <v>0</v>
      </c>
      <c r="H9308" s="32">
        <f t="shared" ref="H9308" si="8342">H9309+H9311</f>
        <v>0</v>
      </c>
      <c r="I9308" s="34">
        <v>2</v>
      </c>
    </row>
    <row r="9309" spans="1:9">
      <c r="A9309" s="210">
        <v>322</v>
      </c>
      <c r="B9309" s="211" t="s">
        <v>42</v>
      </c>
      <c r="C9309" s="30">
        <f t="shared" si="8338"/>
        <v>0</v>
      </c>
      <c r="D9309" s="30">
        <v>385294</v>
      </c>
      <c r="F9309" s="30">
        <f t="shared" si="8339"/>
        <v>0</v>
      </c>
      <c r="G9309" s="30">
        <f t="shared" si="8339"/>
        <v>0</v>
      </c>
      <c r="H9309" s="30">
        <f t="shared" si="8339"/>
        <v>0</v>
      </c>
      <c r="I9309" s="34">
        <v>3</v>
      </c>
    </row>
    <row r="9310" spans="1:9">
      <c r="A9310" s="212">
        <v>3222</v>
      </c>
      <c r="B9310" s="216" t="s">
        <v>91</v>
      </c>
      <c r="C9310" s="29"/>
      <c r="D9310" s="175">
        <v>385294</v>
      </c>
      <c r="F9310" s="175"/>
      <c r="G9310" s="175"/>
      <c r="H9310" s="175"/>
      <c r="I9310" s="34">
        <v>4</v>
      </c>
    </row>
    <row r="9311" spans="1:9">
      <c r="A9311" s="210">
        <v>329</v>
      </c>
      <c r="B9311" s="211" t="s">
        <v>23</v>
      </c>
      <c r="C9311" s="30">
        <f t="shared" ref="C9311" si="8343">C9312</f>
        <v>0</v>
      </c>
      <c r="D9311" s="30">
        <v>204161</v>
      </c>
      <c r="F9311" s="30">
        <f t="shared" ref="F9311:H9311" si="8344">F9312</f>
        <v>0</v>
      </c>
      <c r="G9311" s="30">
        <f t="shared" si="8344"/>
        <v>0</v>
      </c>
      <c r="H9311" s="30">
        <f t="shared" si="8344"/>
        <v>0</v>
      </c>
      <c r="I9311" s="34">
        <v>3</v>
      </c>
    </row>
    <row r="9312" spans="1:9">
      <c r="A9312" s="212">
        <v>3292</v>
      </c>
      <c r="B9312" s="216" t="s">
        <v>112</v>
      </c>
      <c r="C9312" s="29"/>
      <c r="D9312" s="175">
        <v>204161</v>
      </c>
      <c r="F9312" s="175"/>
      <c r="G9312" s="175"/>
      <c r="H9312" s="175"/>
      <c r="I9312" s="34">
        <v>4</v>
      </c>
    </row>
    <row r="9313" spans="1:10" ht="28.5">
      <c r="A9313" s="430">
        <v>32336</v>
      </c>
      <c r="B9313" s="431" t="s">
        <v>512</v>
      </c>
      <c r="C9313" s="198">
        <f>SUM(C9314+C9395)</f>
        <v>76204880</v>
      </c>
      <c r="D9313" s="198">
        <v>83768010</v>
      </c>
      <c r="F9313" s="198">
        <f>SUM(F9314+F9395)</f>
        <v>0</v>
      </c>
      <c r="G9313" s="198">
        <f>SUM(G9314+G9395)</f>
        <v>0</v>
      </c>
      <c r="H9313" s="198">
        <f>SUM(H9314+H9395)</f>
        <v>0</v>
      </c>
      <c r="I9313" s="432" t="s">
        <v>5</v>
      </c>
    </row>
    <row r="9314" spans="1:10" ht="28.5">
      <c r="A9314" s="200">
        <v>3602</v>
      </c>
      <c r="B9314" s="201" t="s">
        <v>82</v>
      </c>
      <c r="C9314" s="202">
        <f>SUM(C9315+C9340)</f>
        <v>2083302</v>
      </c>
      <c r="D9314" s="202">
        <v>2644319</v>
      </c>
      <c r="F9314" s="202">
        <f>SUM(F9315+F9340)</f>
        <v>0</v>
      </c>
      <c r="G9314" s="202">
        <f>SUM(G9315+G9340)</f>
        <v>0</v>
      </c>
      <c r="H9314" s="202">
        <f>SUM(H9315+H9340)</f>
        <v>0</v>
      </c>
      <c r="I9314" s="34" t="s">
        <v>7</v>
      </c>
    </row>
    <row r="9315" spans="1:10" ht="42.75">
      <c r="A9315" s="203" t="s">
        <v>463</v>
      </c>
      <c r="B9315" s="204" t="s">
        <v>513</v>
      </c>
      <c r="C9315" s="205">
        <f>SUM(C9316+C9333)</f>
        <v>2083302</v>
      </c>
      <c r="D9315" s="205">
        <v>2644319</v>
      </c>
      <c r="F9315" s="205">
        <f>SUM(F9316+F9333)</f>
        <v>0</v>
      </c>
      <c r="G9315" s="205">
        <f>SUM(G9316+G9333)</f>
        <v>0</v>
      </c>
      <c r="H9315" s="205">
        <f>SUM(H9316+H9333)</f>
        <v>0</v>
      </c>
      <c r="I9315" s="34" t="s">
        <v>8</v>
      </c>
    </row>
    <row r="9316" spans="1:10">
      <c r="A9316" s="206">
        <v>11</v>
      </c>
      <c r="B9316" s="207" t="s">
        <v>14</v>
      </c>
      <c r="C9316" s="31">
        <f>SUM(C9317+C9320+C9327+C9330)</f>
        <v>2083302</v>
      </c>
      <c r="D9316" s="31">
        <v>2644319</v>
      </c>
      <c r="F9316" s="31">
        <f>SUM(F9317+F9320+F9327+F9330)</f>
        <v>0</v>
      </c>
      <c r="G9316" s="31">
        <f>SUM(G9317+G9320+G9327+G9330)</f>
        <v>0</v>
      </c>
      <c r="H9316" s="31">
        <f>SUM(H9317+H9320+H9327+H9330)</f>
        <v>0</v>
      </c>
      <c r="I9316" s="34" t="s">
        <v>15</v>
      </c>
    </row>
    <row r="9317" spans="1:10">
      <c r="A9317" s="208">
        <v>34</v>
      </c>
      <c r="B9317" s="209" t="s">
        <v>114</v>
      </c>
      <c r="C9317" s="558">
        <f t="shared" ref="C9317:C9318" si="8345">C9318</f>
        <v>17082</v>
      </c>
      <c r="D9317" s="699">
        <v>12092</v>
      </c>
      <c r="F9317" s="699">
        <f t="shared" ref="F9317:H9318" si="8346">F9318</f>
        <v>0</v>
      </c>
      <c r="G9317" s="699">
        <f t="shared" si="8346"/>
        <v>0</v>
      </c>
      <c r="H9317" s="699">
        <f t="shared" si="8346"/>
        <v>0</v>
      </c>
      <c r="I9317" s="73">
        <v>2</v>
      </c>
    </row>
    <row r="9318" spans="1:10">
      <c r="A9318" s="210">
        <v>342</v>
      </c>
      <c r="B9318" s="211" t="s">
        <v>383</v>
      </c>
      <c r="C9318" s="559">
        <f t="shared" si="8345"/>
        <v>17082</v>
      </c>
      <c r="D9318" s="700">
        <v>12092</v>
      </c>
      <c r="F9318" s="700">
        <f t="shared" si="8346"/>
        <v>0</v>
      </c>
      <c r="G9318" s="700">
        <f t="shared" si="8346"/>
        <v>0</v>
      </c>
      <c r="H9318" s="700">
        <f t="shared" si="8346"/>
        <v>0</v>
      </c>
      <c r="I9318" s="73">
        <v>3</v>
      </c>
    </row>
    <row r="9319" spans="1:10">
      <c r="A9319" s="212">
        <v>3423</v>
      </c>
      <c r="B9319" s="216" t="s">
        <v>383</v>
      </c>
      <c r="C9319" s="469">
        <v>17082</v>
      </c>
      <c r="D9319" s="175">
        <v>12092</v>
      </c>
      <c r="F9319" s="664"/>
      <c r="G9319" s="664"/>
      <c r="H9319" s="664"/>
      <c r="I9319" s="73">
        <v>4</v>
      </c>
    </row>
    <row r="9320" spans="1:10" ht="28.5">
      <c r="A9320" s="208">
        <v>42</v>
      </c>
      <c r="B9320" s="209" t="s">
        <v>30</v>
      </c>
      <c r="C9320" s="182">
        <f t="shared" ref="C9320" si="8347">SUM(C9323)</f>
        <v>1592918</v>
      </c>
      <c r="D9320" s="32">
        <v>2291635</v>
      </c>
      <c r="F9320" s="32">
        <f t="shared" ref="F9320:G9320" si="8348">SUM(F9321+F9323)</f>
        <v>0</v>
      </c>
      <c r="G9320" s="32">
        <f t="shared" si="8348"/>
        <v>0</v>
      </c>
      <c r="H9320" s="32">
        <f t="shared" ref="H9320" si="8349">SUM(H9321+H9323)</f>
        <v>0</v>
      </c>
      <c r="I9320" s="34">
        <v>2</v>
      </c>
      <c r="J9320" s="194"/>
    </row>
    <row r="9321" spans="1:10" ht="28.5">
      <c r="A9321" s="210">
        <v>421</v>
      </c>
      <c r="B9321" s="211" t="s">
        <v>30</v>
      </c>
      <c r="C9321" s="489"/>
      <c r="D9321" s="30">
        <v>228492</v>
      </c>
      <c r="F9321" s="30">
        <f t="shared" ref="F9321:H9321" si="8350">F9322</f>
        <v>0</v>
      </c>
      <c r="G9321" s="30">
        <f t="shared" si="8350"/>
        <v>0</v>
      </c>
      <c r="H9321" s="30">
        <f t="shared" si="8350"/>
        <v>0</v>
      </c>
      <c r="I9321" s="73">
        <v>3</v>
      </c>
      <c r="J9321" s="194"/>
    </row>
    <row r="9322" spans="1:10">
      <c r="A9322" s="248">
        <v>4213</v>
      </c>
      <c r="B9322" s="560" t="s">
        <v>265</v>
      </c>
      <c r="C9322" s="489"/>
      <c r="D9322" s="463">
        <v>228492</v>
      </c>
      <c r="F9322" s="463"/>
      <c r="G9322" s="463"/>
      <c r="H9322" s="463"/>
      <c r="I9322" s="73">
        <v>4</v>
      </c>
      <c r="J9322" s="194"/>
    </row>
    <row r="9323" spans="1:10">
      <c r="A9323" s="210">
        <v>422</v>
      </c>
      <c r="B9323" s="211" t="s">
        <v>57</v>
      </c>
      <c r="C9323" s="30">
        <f>SUM(C9324:C9326)</f>
        <v>1592918</v>
      </c>
      <c r="D9323" s="30">
        <v>2063143</v>
      </c>
      <c r="F9323" s="30">
        <f>SUM(F9324:F9326)</f>
        <v>0</v>
      </c>
      <c r="G9323" s="30">
        <f>SUM(G9324:G9326)</f>
        <v>0</v>
      </c>
      <c r="H9323" s="30">
        <f>SUM(H9324:H9326)</f>
        <v>0</v>
      </c>
      <c r="I9323" s="34">
        <v>3</v>
      </c>
      <c r="J9323" s="194"/>
    </row>
    <row r="9324" spans="1:10">
      <c r="A9324" s="248">
        <v>4221</v>
      </c>
      <c r="B9324" s="560" t="s">
        <v>65</v>
      </c>
      <c r="C9324" s="463">
        <v>20000</v>
      </c>
      <c r="D9324" s="175">
        <v>19991</v>
      </c>
      <c r="F9324" s="463"/>
      <c r="G9324" s="463"/>
      <c r="H9324" s="463"/>
      <c r="I9324" s="73">
        <v>4</v>
      </c>
      <c r="J9324" s="194"/>
    </row>
    <row r="9325" spans="1:10">
      <c r="A9325" s="212">
        <v>4224</v>
      </c>
      <c r="B9325" s="216" t="s">
        <v>58</v>
      </c>
      <c r="C9325" s="465">
        <v>1522918</v>
      </c>
      <c r="D9325" s="175">
        <v>1724473</v>
      </c>
      <c r="F9325" s="551"/>
      <c r="G9325" s="551"/>
      <c r="H9325" s="551"/>
      <c r="I9325" s="34">
        <v>4</v>
      </c>
      <c r="J9325" s="194"/>
    </row>
    <row r="9326" spans="1:10" ht="28.5">
      <c r="A9326" s="212">
        <v>4227</v>
      </c>
      <c r="B9326" s="560" t="s">
        <v>384</v>
      </c>
      <c r="C9326" s="465">
        <v>50000</v>
      </c>
      <c r="D9326" s="175">
        <v>318679</v>
      </c>
      <c r="F9326" s="551"/>
      <c r="G9326" s="551"/>
      <c r="H9326" s="551"/>
      <c r="I9326" s="73">
        <v>4</v>
      </c>
      <c r="J9326" s="194"/>
    </row>
    <row r="9327" spans="1:10" ht="28.5">
      <c r="A9327" s="208">
        <v>45</v>
      </c>
      <c r="B9327" s="209" t="s">
        <v>74</v>
      </c>
      <c r="C9327" s="182">
        <f t="shared" ref="C9327:C9328" si="8351">SUM(C9328)</f>
        <v>390000</v>
      </c>
      <c r="D9327" s="32">
        <v>340592</v>
      </c>
      <c r="F9327" s="32">
        <f t="shared" ref="F9327:H9328" si="8352">SUM(F9328)</f>
        <v>0</v>
      </c>
      <c r="G9327" s="32">
        <f t="shared" si="8352"/>
        <v>0</v>
      </c>
      <c r="H9327" s="32">
        <f t="shared" si="8352"/>
        <v>0</v>
      </c>
      <c r="I9327" s="34">
        <v>2</v>
      </c>
      <c r="J9327" s="194"/>
    </row>
    <row r="9328" spans="1:10">
      <c r="A9328" s="210">
        <v>451</v>
      </c>
      <c r="B9328" s="211" t="s">
        <v>75</v>
      </c>
      <c r="C9328" s="30">
        <f t="shared" si="8351"/>
        <v>390000</v>
      </c>
      <c r="D9328" s="30">
        <v>340592</v>
      </c>
      <c r="F9328" s="30">
        <f t="shared" si="8352"/>
        <v>0</v>
      </c>
      <c r="G9328" s="30">
        <f t="shared" si="8352"/>
        <v>0</v>
      </c>
      <c r="H9328" s="30">
        <f t="shared" si="8352"/>
        <v>0</v>
      </c>
      <c r="I9328" s="34">
        <v>3</v>
      </c>
      <c r="J9328" s="194"/>
    </row>
    <row r="9329" spans="1:10">
      <c r="A9329" s="212">
        <v>4511</v>
      </c>
      <c r="B9329" s="216" t="s">
        <v>75</v>
      </c>
      <c r="C9329" s="474">
        <v>390000</v>
      </c>
      <c r="D9329" s="175">
        <v>340592</v>
      </c>
      <c r="F9329" s="672"/>
      <c r="G9329" s="672"/>
      <c r="H9329" s="672"/>
      <c r="I9329" s="34">
        <v>4</v>
      </c>
      <c r="J9329" s="194"/>
    </row>
    <row r="9330" spans="1:10">
      <c r="A9330" s="208">
        <v>54</v>
      </c>
      <c r="B9330" s="209" t="s">
        <v>385</v>
      </c>
      <c r="C9330" s="561">
        <f t="shared" ref="C9330:C9331" si="8353">C9331</f>
        <v>83302</v>
      </c>
      <c r="D9330" s="701">
        <v>0</v>
      </c>
      <c r="F9330" s="701">
        <f t="shared" ref="F9330:H9331" si="8354">F9331</f>
        <v>0</v>
      </c>
      <c r="G9330" s="701">
        <f t="shared" si="8354"/>
        <v>0</v>
      </c>
      <c r="H9330" s="701">
        <f t="shared" si="8354"/>
        <v>0</v>
      </c>
      <c r="I9330" s="73">
        <v>2</v>
      </c>
      <c r="J9330" s="194"/>
    </row>
    <row r="9331" spans="1:10">
      <c r="A9331" s="210">
        <v>544</v>
      </c>
      <c r="B9331" s="211" t="s">
        <v>354</v>
      </c>
      <c r="C9331" s="562">
        <f t="shared" si="8353"/>
        <v>83302</v>
      </c>
      <c r="D9331" s="702">
        <v>0</v>
      </c>
      <c r="F9331" s="702">
        <f t="shared" si="8354"/>
        <v>0</v>
      </c>
      <c r="G9331" s="702">
        <f t="shared" si="8354"/>
        <v>0</v>
      </c>
      <c r="H9331" s="702">
        <f t="shared" si="8354"/>
        <v>0</v>
      </c>
      <c r="I9331" s="73">
        <v>3</v>
      </c>
      <c r="J9331" s="194"/>
    </row>
    <row r="9332" spans="1:10">
      <c r="A9332" s="212">
        <v>5443</v>
      </c>
      <c r="B9332" s="216" t="s">
        <v>386</v>
      </c>
      <c r="C9332" s="563">
        <v>83302</v>
      </c>
      <c r="D9332" s="175">
        <v>0</v>
      </c>
      <c r="F9332" s="703"/>
      <c r="G9332" s="703"/>
      <c r="H9332" s="703"/>
      <c r="I9332" s="73">
        <v>4</v>
      </c>
    </row>
    <row r="9333" spans="1:10">
      <c r="A9333" s="206">
        <v>52</v>
      </c>
      <c r="B9333" s="207" t="s">
        <v>319</v>
      </c>
      <c r="C9333" s="31">
        <f>C9334+C9337</f>
        <v>0</v>
      </c>
      <c r="D9333" s="31">
        <v>0</v>
      </c>
      <c r="F9333" s="31">
        <f>F9334+F9337</f>
        <v>0</v>
      </c>
      <c r="G9333" s="31">
        <f>G9334+G9337</f>
        <v>0</v>
      </c>
      <c r="H9333" s="31">
        <f>H9334+H9337</f>
        <v>0</v>
      </c>
      <c r="I9333" s="34" t="s">
        <v>53</v>
      </c>
    </row>
    <row r="9334" spans="1:10" ht="28.5">
      <c r="A9334" s="208">
        <v>42</v>
      </c>
      <c r="B9334" s="209" t="s">
        <v>30</v>
      </c>
      <c r="C9334" s="564">
        <f t="shared" ref="C9334:C9335" si="8355">C9335</f>
        <v>0</v>
      </c>
      <c r="D9334" s="704">
        <v>0</v>
      </c>
      <c r="F9334" s="704">
        <f t="shared" ref="F9334:H9335" si="8356">F9335</f>
        <v>0</v>
      </c>
      <c r="G9334" s="704">
        <f t="shared" si="8356"/>
        <v>0</v>
      </c>
      <c r="H9334" s="704">
        <f t="shared" si="8356"/>
        <v>0</v>
      </c>
      <c r="I9334" s="73">
        <v>2</v>
      </c>
    </row>
    <row r="9335" spans="1:10">
      <c r="A9335" s="210">
        <v>422</v>
      </c>
      <c r="B9335" s="211" t="s">
        <v>57</v>
      </c>
      <c r="C9335" s="565">
        <f t="shared" si="8355"/>
        <v>0</v>
      </c>
      <c r="D9335" s="565">
        <v>0</v>
      </c>
      <c r="F9335" s="565">
        <f t="shared" si="8356"/>
        <v>0</v>
      </c>
      <c r="G9335" s="565">
        <f t="shared" si="8356"/>
        <v>0</v>
      </c>
      <c r="H9335" s="565">
        <f t="shared" si="8356"/>
        <v>0</v>
      </c>
      <c r="I9335" s="73">
        <v>3</v>
      </c>
    </row>
    <row r="9336" spans="1:10">
      <c r="A9336" s="212">
        <v>4224</v>
      </c>
      <c r="B9336" s="216" t="s">
        <v>58</v>
      </c>
      <c r="C9336" s="566">
        <v>0</v>
      </c>
      <c r="D9336" s="175">
        <v>0</v>
      </c>
      <c r="F9336" s="566"/>
      <c r="G9336" s="566"/>
      <c r="H9336" s="566"/>
      <c r="I9336" s="73">
        <v>4</v>
      </c>
    </row>
    <row r="9337" spans="1:10" ht="28.5">
      <c r="A9337" s="208">
        <v>45</v>
      </c>
      <c r="B9337" s="209" t="s">
        <v>74</v>
      </c>
      <c r="C9337" s="182">
        <f t="shared" ref="C9337:C9338" si="8357">C9338</f>
        <v>0</v>
      </c>
      <c r="D9337" s="32">
        <v>0</v>
      </c>
      <c r="F9337" s="32">
        <f t="shared" ref="F9337:H9338" si="8358">F9338</f>
        <v>0</v>
      </c>
      <c r="G9337" s="32">
        <f t="shared" si="8358"/>
        <v>0</v>
      </c>
      <c r="H9337" s="32">
        <f t="shared" si="8358"/>
        <v>0</v>
      </c>
      <c r="I9337" s="34">
        <v>2</v>
      </c>
    </row>
    <row r="9338" spans="1:10">
      <c r="A9338" s="210">
        <v>451</v>
      </c>
      <c r="B9338" s="211" t="s">
        <v>75</v>
      </c>
      <c r="C9338" s="30">
        <f t="shared" si="8357"/>
        <v>0</v>
      </c>
      <c r="D9338" s="30">
        <v>0</v>
      </c>
      <c r="F9338" s="30">
        <f t="shared" si="8358"/>
        <v>0</v>
      </c>
      <c r="G9338" s="30">
        <f t="shared" si="8358"/>
        <v>0</v>
      </c>
      <c r="H9338" s="30">
        <f t="shared" si="8358"/>
        <v>0</v>
      </c>
      <c r="I9338" s="34">
        <v>3</v>
      </c>
    </row>
    <row r="9339" spans="1:10">
      <c r="A9339" s="212">
        <v>4511</v>
      </c>
      <c r="B9339" s="216" t="s">
        <v>75</v>
      </c>
      <c r="C9339" s="474">
        <v>0</v>
      </c>
      <c r="D9339" s="175">
        <v>0</v>
      </c>
      <c r="F9339" s="672"/>
      <c r="G9339" s="672"/>
      <c r="H9339" s="672"/>
      <c r="I9339" s="34">
        <v>4</v>
      </c>
    </row>
    <row r="9340" spans="1:10" ht="28.5">
      <c r="A9340" s="203" t="s">
        <v>329</v>
      </c>
      <c r="B9340" s="204" t="s">
        <v>176</v>
      </c>
      <c r="C9340" s="205">
        <f>SUM(C9341+C9361+C9381+C9388)</f>
        <v>0</v>
      </c>
      <c r="D9340" s="205">
        <v>0</v>
      </c>
      <c r="F9340" s="205">
        <f>SUM(F9341+F9361+F9381+F9388)</f>
        <v>0</v>
      </c>
      <c r="G9340" s="205">
        <f>SUM(G9341+G9361+G9381+G9388)</f>
        <v>0</v>
      </c>
      <c r="H9340" s="205">
        <f>SUM(H9341+H9361+H9381+H9388)</f>
        <v>0</v>
      </c>
      <c r="I9340" s="34" t="s">
        <v>8</v>
      </c>
    </row>
    <row r="9341" spans="1:10">
      <c r="A9341" s="206">
        <v>12</v>
      </c>
      <c r="B9341" s="207" t="s">
        <v>61</v>
      </c>
      <c r="C9341" s="31">
        <f t="shared" ref="C9341" si="8359">SUM(C9342+C9347+C9356)</f>
        <v>0</v>
      </c>
      <c r="D9341" s="31">
        <v>0</v>
      </c>
      <c r="F9341" s="31">
        <f t="shared" ref="F9341:G9341" si="8360">SUM(F9342+F9347+F9356)</f>
        <v>0</v>
      </c>
      <c r="G9341" s="31">
        <f t="shared" si="8360"/>
        <v>0</v>
      </c>
      <c r="H9341" s="31">
        <f t="shared" ref="H9341" si="8361">SUM(H9342+H9347+H9356)</f>
        <v>0</v>
      </c>
      <c r="I9341" s="34" t="s">
        <v>62</v>
      </c>
    </row>
    <row r="9342" spans="1:10">
      <c r="A9342" s="208">
        <v>31</v>
      </c>
      <c r="B9342" s="209" t="s">
        <v>44</v>
      </c>
      <c r="C9342" s="182">
        <f t="shared" ref="C9342" si="8362">SUM(C9343+C9345)</f>
        <v>0</v>
      </c>
      <c r="D9342" s="32">
        <v>0</v>
      </c>
      <c r="F9342" s="32">
        <f t="shared" ref="F9342:G9342" si="8363">SUM(F9343+F9345)</f>
        <v>0</v>
      </c>
      <c r="G9342" s="32">
        <f t="shared" si="8363"/>
        <v>0</v>
      </c>
      <c r="H9342" s="32">
        <f t="shared" ref="H9342" si="8364">SUM(H9343+H9345)</f>
        <v>0</v>
      </c>
      <c r="I9342" s="34">
        <v>2</v>
      </c>
    </row>
    <row r="9343" spans="1:10">
      <c r="A9343" s="210">
        <v>311</v>
      </c>
      <c r="B9343" s="211" t="s">
        <v>45</v>
      </c>
      <c r="C9343" s="30">
        <f t="shared" ref="C9343" si="8365">SUM(C9344)</f>
        <v>0</v>
      </c>
      <c r="D9343" s="30">
        <v>0</v>
      </c>
      <c r="F9343" s="30">
        <f t="shared" ref="F9343:H9343" si="8366">SUM(F9344)</f>
        <v>0</v>
      </c>
      <c r="G9343" s="30">
        <f t="shared" si="8366"/>
        <v>0</v>
      </c>
      <c r="H9343" s="30">
        <f t="shared" si="8366"/>
        <v>0</v>
      </c>
      <c r="I9343" s="34">
        <v>3</v>
      </c>
    </row>
    <row r="9344" spans="1:10">
      <c r="A9344" s="212">
        <v>3111</v>
      </c>
      <c r="B9344" s="216" t="s">
        <v>46</v>
      </c>
      <c r="C9344" s="29"/>
      <c r="D9344" s="175">
        <v>0</v>
      </c>
      <c r="F9344" s="175"/>
      <c r="G9344" s="175"/>
      <c r="H9344" s="175"/>
      <c r="I9344" s="34">
        <v>4</v>
      </c>
    </row>
    <row r="9345" spans="1:10">
      <c r="A9345" s="210">
        <v>313</v>
      </c>
      <c r="B9345" s="211" t="s">
        <v>48</v>
      </c>
      <c r="C9345" s="30">
        <f t="shared" ref="C9345" si="8367">SUM(C9346)</f>
        <v>0</v>
      </c>
      <c r="D9345" s="30">
        <v>0</v>
      </c>
      <c r="F9345" s="30">
        <f t="shared" ref="F9345:H9345" si="8368">SUM(F9346)</f>
        <v>0</v>
      </c>
      <c r="G9345" s="30">
        <f t="shared" si="8368"/>
        <v>0</v>
      </c>
      <c r="H9345" s="30">
        <f t="shared" si="8368"/>
        <v>0</v>
      </c>
      <c r="I9345" s="34">
        <v>3</v>
      </c>
    </row>
    <row r="9346" spans="1:10">
      <c r="A9346" s="212">
        <v>3132</v>
      </c>
      <c r="B9346" s="216" t="s">
        <v>49</v>
      </c>
      <c r="C9346" s="29"/>
      <c r="D9346" s="175">
        <v>0</v>
      </c>
      <c r="F9346" s="175"/>
      <c r="G9346" s="175"/>
      <c r="H9346" s="175"/>
      <c r="I9346" s="34">
        <v>4</v>
      </c>
    </row>
    <row r="9347" spans="1:10">
      <c r="A9347" s="208">
        <v>32</v>
      </c>
      <c r="B9347" s="209" t="s">
        <v>16</v>
      </c>
      <c r="C9347" s="182">
        <f t="shared" ref="C9347" si="8369">SUM(C9348+C9350+C9354)</f>
        <v>0</v>
      </c>
      <c r="D9347" s="32">
        <v>0</v>
      </c>
      <c r="F9347" s="32">
        <f t="shared" ref="F9347:G9347" si="8370">SUM(F9348+F9350+F9354)</f>
        <v>0</v>
      </c>
      <c r="G9347" s="32">
        <f t="shared" si="8370"/>
        <v>0</v>
      </c>
      <c r="H9347" s="32">
        <f t="shared" ref="H9347" si="8371">SUM(H9348+H9350+H9354)</f>
        <v>0</v>
      </c>
      <c r="I9347" s="34">
        <v>2</v>
      </c>
    </row>
    <row r="9348" spans="1:10">
      <c r="A9348" s="210">
        <v>322</v>
      </c>
      <c r="B9348" s="211" t="s">
        <v>42</v>
      </c>
      <c r="C9348" s="30">
        <f t="shared" ref="C9348" si="8372">SUM(C9349)</f>
        <v>0</v>
      </c>
      <c r="D9348" s="30">
        <v>0</v>
      </c>
      <c r="F9348" s="30">
        <f t="shared" ref="F9348:H9348" si="8373">SUM(F9349)</f>
        <v>0</v>
      </c>
      <c r="G9348" s="30">
        <f t="shared" si="8373"/>
        <v>0</v>
      </c>
      <c r="H9348" s="30">
        <f t="shared" si="8373"/>
        <v>0</v>
      </c>
      <c r="I9348" s="34">
        <v>3</v>
      </c>
      <c r="J9348" s="194"/>
    </row>
    <row r="9349" spans="1:10">
      <c r="A9349" s="212">
        <v>3225</v>
      </c>
      <c r="B9349" s="216" t="s">
        <v>92</v>
      </c>
      <c r="C9349" s="29"/>
      <c r="D9349" s="175">
        <v>0</v>
      </c>
      <c r="F9349" s="175"/>
      <c r="G9349" s="175"/>
      <c r="H9349" s="175"/>
      <c r="I9349" s="34">
        <v>4</v>
      </c>
      <c r="J9349" s="194"/>
    </row>
    <row r="9350" spans="1:10">
      <c r="A9350" s="210">
        <v>323</v>
      </c>
      <c r="B9350" s="211" t="s">
        <v>17</v>
      </c>
      <c r="C9350" s="30">
        <f t="shared" ref="C9350" si="8374">SUM(C9351:C9353)</f>
        <v>0</v>
      </c>
      <c r="D9350" s="30">
        <v>0</v>
      </c>
      <c r="F9350" s="30">
        <f t="shared" ref="F9350:G9350" si="8375">SUM(F9351:F9353)</f>
        <v>0</v>
      </c>
      <c r="G9350" s="30">
        <f t="shared" si="8375"/>
        <v>0</v>
      </c>
      <c r="H9350" s="30">
        <f t="shared" ref="H9350" si="8376">SUM(H9351:H9353)</f>
        <v>0</v>
      </c>
      <c r="I9350" s="34">
        <v>3</v>
      </c>
      <c r="J9350" s="194"/>
    </row>
    <row r="9351" spans="1:10">
      <c r="A9351" s="212">
        <v>3233</v>
      </c>
      <c r="B9351" s="216" t="s">
        <v>19</v>
      </c>
      <c r="C9351" s="29"/>
      <c r="D9351" s="175">
        <v>0</v>
      </c>
      <c r="F9351" s="175"/>
      <c r="G9351" s="175"/>
      <c r="H9351" s="175"/>
      <c r="I9351" s="34">
        <v>4</v>
      </c>
      <c r="J9351" s="194"/>
    </row>
    <row r="9352" spans="1:10">
      <c r="A9352" s="212">
        <v>3237</v>
      </c>
      <c r="B9352" s="216" t="s">
        <v>20</v>
      </c>
      <c r="C9352" s="29"/>
      <c r="D9352" s="175">
        <v>0</v>
      </c>
      <c r="F9352" s="175"/>
      <c r="G9352" s="175"/>
      <c r="H9352" s="175"/>
      <c r="I9352" s="34">
        <v>4</v>
      </c>
      <c r="J9352" s="194"/>
    </row>
    <row r="9353" spans="1:10">
      <c r="A9353" s="212">
        <v>3239</v>
      </c>
      <c r="B9353" s="216" t="s">
        <v>21</v>
      </c>
      <c r="C9353" s="29"/>
      <c r="D9353" s="175">
        <v>0</v>
      </c>
      <c r="F9353" s="175"/>
      <c r="G9353" s="175"/>
      <c r="H9353" s="175"/>
      <c r="I9353" s="34">
        <v>4</v>
      </c>
      <c r="J9353" s="194"/>
    </row>
    <row r="9354" spans="1:10">
      <c r="A9354" s="210">
        <v>329</v>
      </c>
      <c r="B9354" s="211" t="s">
        <v>23</v>
      </c>
      <c r="C9354" s="30">
        <f t="shared" ref="C9354" si="8377">SUM(C9355)</f>
        <v>0</v>
      </c>
      <c r="D9354" s="30">
        <v>0</v>
      </c>
      <c r="F9354" s="30">
        <f t="shared" ref="F9354:H9354" si="8378">SUM(F9355)</f>
        <v>0</v>
      </c>
      <c r="G9354" s="30">
        <f t="shared" si="8378"/>
        <v>0</v>
      </c>
      <c r="H9354" s="30">
        <f t="shared" si="8378"/>
        <v>0</v>
      </c>
      <c r="I9354" s="34">
        <v>3</v>
      </c>
      <c r="J9354" s="194"/>
    </row>
    <row r="9355" spans="1:10">
      <c r="A9355" s="212">
        <v>3293</v>
      </c>
      <c r="B9355" s="216" t="s">
        <v>29</v>
      </c>
      <c r="C9355" s="29"/>
      <c r="D9355" s="175">
        <v>0</v>
      </c>
      <c r="F9355" s="175"/>
      <c r="G9355" s="175"/>
      <c r="H9355" s="175"/>
      <c r="I9355" s="34">
        <v>4</v>
      </c>
      <c r="J9355" s="194"/>
    </row>
    <row r="9356" spans="1:10" ht="28.5">
      <c r="A9356" s="208">
        <v>42</v>
      </c>
      <c r="B9356" s="209" t="s">
        <v>30</v>
      </c>
      <c r="C9356" s="182">
        <f t="shared" ref="C9356" si="8379">SUM(C9357)</f>
        <v>0</v>
      </c>
      <c r="D9356" s="32">
        <v>0</v>
      </c>
      <c r="F9356" s="32">
        <f t="shared" ref="F9356:H9356" si="8380">SUM(F9357)</f>
        <v>0</v>
      </c>
      <c r="G9356" s="32">
        <f t="shared" si="8380"/>
        <v>0</v>
      </c>
      <c r="H9356" s="32">
        <f t="shared" si="8380"/>
        <v>0</v>
      </c>
      <c r="I9356" s="34">
        <v>2</v>
      </c>
      <c r="J9356" s="194"/>
    </row>
    <row r="9357" spans="1:10">
      <c r="A9357" s="210">
        <v>422</v>
      </c>
      <c r="B9357" s="211" t="s">
        <v>57</v>
      </c>
      <c r="C9357" s="30">
        <f t="shared" ref="C9357" si="8381">SUM(C9358:C9360)</f>
        <v>0</v>
      </c>
      <c r="D9357" s="30">
        <v>0</v>
      </c>
      <c r="F9357" s="30">
        <f t="shared" ref="F9357:G9357" si="8382">SUM(F9358:F9360)</f>
        <v>0</v>
      </c>
      <c r="G9357" s="30">
        <f t="shared" si="8382"/>
        <v>0</v>
      </c>
      <c r="H9357" s="30">
        <f t="shared" ref="H9357" si="8383">SUM(H9358:H9360)</f>
        <v>0</v>
      </c>
      <c r="I9357" s="34">
        <v>3</v>
      </c>
      <c r="J9357" s="194"/>
    </row>
    <row r="9358" spans="1:10">
      <c r="A9358" s="212">
        <v>4221</v>
      </c>
      <c r="B9358" s="216" t="s">
        <v>65</v>
      </c>
      <c r="C9358" s="29"/>
      <c r="D9358" s="175">
        <v>0</v>
      </c>
      <c r="F9358" s="175"/>
      <c r="G9358" s="175"/>
      <c r="H9358" s="175"/>
      <c r="I9358" s="34">
        <v>4</v>
      </c>
      <c r="J9358" s="194"/>
    </row>
    <row r="9359" spans="1:10">
      <c r="A9359" s="212">
        <v>4223</v>
      </c>
      <c r="B9359" s="216" t="s">
        <v>86</v>
      </c>
      <c r="C9359" s="29"/>
      <c r="D9359" s="175">
        <v>0</v>
      </c>
      <c r="F9359" s="175"/>
      <c r="G9359" s="175"/>
      <c r="H9359" s="175"/>
      <c r="I9359" s="34">
        <v>4</v>
      </c>
      <c r="J9359" s="194"/>
    </row>
    <row r="9360" spans="1:10">
      <c r="A9360" s="212">
        <v>4224</v>
      </c>
      <c r="B9360" s="216" t="s">
        <v>58</v>
      </c>
      <c r="C9360" s="29"/>
      <c r="D9360" s="175">
        <v>0</v>
      </c>
      <c r="F9360" s="175"/>
      <c r="G9360" s="175"/>
      <c r="H9360" s="175"/>
      <c r="I9360" s="34">
        <v>4</v>
      </c>
      <c r="J9360" s="194"/>
    </row>
    <row r="9361" spans="1:10">
      <c r="A9361" s="206">
        <v>563</v>
      </c>
      <c r="B9361" s="207" t="s">
        <v>326</v>
      </c>
      <c r="C9361" s="31">
        <f t="shared" ref="C9361" si="8384">SUM(C9362+C9367+C9376)</f>
        <v>0</v>
      </c>
      <c r="D9361" s="31">
        <v>0</v>
      </c>
      <c r="F9361" s="31">
        <f t="shared" ref="F9361:G9361" si="8385">SUM(F9362+F9367+F9376)</f>
        <v>0</v>
      </c>
      <c r="G9361" s="31">
        <f t="shared" si="8385"/>
        <v>0</v>
      </c>
      <c r="H9361" s="31">
        <f t="shared" ref="H9361" si="8386">SUM(H9362+H9367+H9376)</f>
        <v>0</v>
      </c>
      <c r="I9361" s="34" t="s">
        <v>104</v>
      </c>
      <c r="J9361" s="194"/>
    </row>
    <row r="9362" spans="1:10">
      <c r="A9362" s="208">
        <v>31</v>
      </c>
      <c r="B9362" s="209" t="s">
        <v>44</v>
      </c>
      <c r="C9362" s="182">
        <f t="shared" ref="C9362" si="8387">SUM(C9363+C9365)</f>
        <v>0</v>
      </c>
      <c r="D9362" s="32">
        <v>0</v>
      </c>
      <c r="F9362" s="32">
        <f t="shared" ref="F9362:G9362" si="8388">SUM(F9363+F9365)</f>
        <v>0</v>
      </c>
      <c r="G9362" s="32">
        <f t="shared" si="8388"/>
        <v>0</v>
      </c>
      <c r="H9362" s="32">
        <f t="shared" ref="H9362" si="8389">SUM(H9363+H9365)</f>
        <v>0</v>
      </c>
      <c r="I9362" s="34">
        <v>2</v>
      </c>
      <c r="J9362" s="194"/>
    </row>
    <row r="9363" spans="1:10">
      <c r="A9363" s="210">
        <v>311</v>
      </c>
      <c r="B9363" s="211" t="s">
        <v>45</v>
      </c>
      <c r="C9363" s="30">
        <f t="shared" ref="C9363" si="8390">SUM(C9364)</f>
        <v>0</v>
      </c>
      <c r="D9363" s="30">
        <v>0</v>
      </c>
      <c r="F9363" s="30">
        <f t="shared" ref="F9363:H9363" si="8391">SUM(F9364)</f>
        <v>0</v>
      </c>
      <c r="G9363" s="30">
        <f t="shared" si="8391"/>
        <v>0</v>
      </c>
      <c r="H9363" s="30">
        <f t="shared" si="8391"/>
        <v>0</v>
      </c>
      <c r="I9363" s="34">
        <v>3</v>
      </c>
      <c r="J9363" s="194"/>
    </row>
    <row r="9364" spans="1:10">
      <c r="A9364" s="212">
        <v>3111</v>
      </c>
      <c r="B9364" s="216" t="s">
        <v>46</v>
      </c>
      <c r="C9364" s="29"/>
      <c r="D9364" s="175">
        <v>0</v>
      </c>
      <c r="F9364" s="175"/>
      <c r="G9364" s="175"/>
      <c r="H9364" s="175"/>
      <c r="I9364" s="34">
        <v>4</v>
      </c>
      <c r="J9364" s="194"/>
    </row>
    <row r="9365" spans="1:10">
      <c r="A9365" s="210">
        <v>313</v>
      </c>
      <c r="B9365" s="211" t="s">
        <v>48</v>
      </c>
      <c r="C9365" s="30">
        <f t="shared" ref="C9365" si="8392">SUM(C9366)</f>
        <v>0</v>
      </c>
      <c r="D9365" s="30">
        <v>0</v>
      </c>
      <c r="F9365" s="30">
        <f t="shared" ref="F9365:H9365" si="8393">SUM(F9366)</f>
        <v>0</v>
      </c>
      <c r="G9365" s="30">
        <f t="shared" si="8393"/>
        <v>0</v>
      </c>
      <c r="H9365" s="30">
        <f t="shared" si="8393"/>
        <v>0</v>
      </c>
      <c r="I9365" s="34">
        <v>3</v>
      </c>
      <c r="J9365" s="194"/>
    </row>
    <row r="9366" spans="1:10">
      <c r="A9366" s="212">
        <v>3132</v>
      </c>
      <c r="B9366" s="216" t="s">
        <v>49</v>
      </c>
      <c r="C9366" s="29"/>
      <c r="D9366" s="175">
        <v>0</v>
      </c>
      <c r="F9366" s="175"/>
      <c r="G9366" s="175"/>
      <c r="H9366" s="175"/>
      <c r="I9366" s="34">
        <v>4</v>
      </c>
      <c r="J9366" s="194"/>
    </row>
    <row r="9367" spans="1:10">
      <c r="A9367" s="208">
        <v>32</v>
      </c>
      <c r="B9367" s="209" t="s">
        <v>16</v>
      </c>
      <c r="C9367" s="182">
        <f t="shared" ref="C9367" si="8394">SUM(C9368+C9370+C9374)</f>
        <v>0</v>
      </c>
      <c r="D9367" s="32">
        <v>0</v>
      </c>
      <c r="F9367" s="32">
        <f t="shared" ref="F9367:G9367" si="8395">SUM(F9368+F9370+F9374)</f>
        <v>0</v>
      </c>
      <c r="G9367" s="32">
        <f t="shared" si="8395"/>
        <v>0</v>
      </c>
      <c r="H9367" s="32">
        <f t="shared" ref="H9367" si="8396">SUM(H9368+H9370+H9374)</f>
        <v>0</v>
      </c>
      <c r="I9367" s="34">
        <v>2</v>
      </c>
      <c r="J9367" s="194"/>
    </row>
    <row r="9368" spans="1:10">
      <c r="A9368" s="210">
        <v>322</v>
      </c>
      <c r="B9368" s="211" t="s">
        <v>42</v>
      </c>
      <c r="C9368" s="30">
        <f t="shared" ref="C9368" si="8397">SUM(C9369)</f>
        <v>0</v>
      </c>
      <c r="D9368" s="30">
        <v>0</v>
      </c>
      <c r="F9368" s="30">
        <f t="shared" ref="F9368:H9368" si="8398">SUM(F9369)</f>
        <v>0</v>
      </c>
      <c r="G9368" s="30">
        <f t="shared" si="8398"/>
        <v>0</v>
      </c>
      <c r="H9368" s="30">
        <f t="shared" si="8398"/>
        <v>0</v>
      </c>
      <c r="I9368" s="34">
        <v>3</v>
      </c>
      <c r="J9368" s="194"/>
    </row>
    <row r="9369" spans="1:10">
      <c r="A9369" s="212">
        <v>3225</v>
      </c>
      <c r="B9369" s="216" t="s">
        <v>92</v>
      </c>
      <c r="C9369" s="29"/>
      <c r="D9369" s="175">
        <v>0</v>
      </c>
      <c r="F9369" s="175"/>
      <c r="G9369" s="175"/>
      <c r="H9369" s="175"/>
      <c r="I9369" s="34">
        <v>4</v>
      </c>
      <c r="J9369" s="194"/>
    </row>
    <row r="9370" spans="1:10">
      <c r="A9370" s="210">
        <v>323</v>
      </c>
      <c r="B9370" s="211" t="s">
        <v>17</v>
      </c>
      <c r="C9370" s="30">
        <f t="shared" ref="C9370" si="8399">SUM(C9371:C9373)</f>
        <v>0</v>
      </c>
      <c r="D9370" s="30">
        <v>0</v>
      </c>
      <c r="F9370" s="30">
        <f t="shared" ref="F9370:G9370" si="8400">SUM(F9371:F9373)</f>
        <v>0</v>
      </c>
      <c r="G9370" s="30">
        <f t="shared" si="8400"/>
        <v>0</v>
      </c>
      <c r="H9370" s="30">
        <f t="shared" ref="H9370" si="8401">SUM(H9371:H9373)</f>
        <v>0</v>
      </c>
      <c r="I9370" s="34">
        <v>3</v>
      </c>
      <c r="J9370" s="194"/>
    </row>
    <row r="9371" spans="1:10">
      <c r="A9371" s="212">
        <v>3233</v>
      </c>
      <c r="B9371" s="216" t="s">
        <v>19</v>
      </c>
      <c r="C9371" s="29"/>
      <c r="D9371" s="175">
        <v>0</v>
      </c>
      <c r="F9371" s="175"/>
      <c r="G9371" s="175"/>
      <c r="H9371" s="175"/>
      <c r="I9371" s="34">
        <v>4</v>
      </c>
      <c r="J9371" s="194"/>
    </row>
    <row r="9372" spans="1:10">
      <c r="A9372" s="212">
        <v>3237</v>
      </c>
      <c r="B9372" s="216" t="s">
        <v>20</v>
      </c>
      <c r="C9372" s="29"/>
      <c r="D9372" s="175">
        <v>0</v>
      </c>
      <c r="F9372" s="175"/>
      <c r="G9372" s="175"/>
      <c r="H9372" s="175"/>
      <c r="I9372" s="34">
        <v>4</v>
      </c>
      <c r="J9372" s="194"/>
    </row>
    <row r="9373" spans="1:10">
      <c r="A9373" s="212">
        <v>3239</v>
      </c>
      <c r="B9373" s="216" t="s">
        <v>21</v>
      </c>
      <c r="C9373" s="29"/>
      <c r="D9373" s="175">
        <v>0</v>
      </c>
      <c r="F9373" s="175"/>
      <c r="G9373" s="175"/>
      <c r="H9373" s="175"/>
      <c r="I9373" s="34">
        <v>4</v>
      </c>
      <c r="J9373" s="194"/>
    </row>
    <row r="9374" spans="1:10">
      <c r="A9374" s="210">
        <v>329</v>
      </c>
      <c r="B9374" s="211" t="s">
        <v>23</v>
      </c>
      <c r="C9374" s="30">
        <f t="shared" ref="C9374" si="8402">SUM(C9375)</f>
        <v>0</v>
      </c>
      <c r="D9374" s="30">
        <v>0</v>
      </c>
      <c r="F9374" s="30">
        <f t="shared" ref="F9374:H9374" si="8403">SUM(F9375)</f>
        <v>0</v>
      </c>
      <c r="G9374" s="30">
        <f t="shared" si="8403"/>
        <v>0</v>
      </c>
      <c r="H9374" s="30">
        <f t="shared" si="8403"/>
        <v>0</v>
      </c>
      <c r="I9374" s="34">
        <v>3</v>
      </c>
      <c r="J9374" s="194"/>
    </row>
    <row r="9375" spans="1:10">
      <c r="A9375" s="212">
        <v>3293</v>
      </c>
      <c r="B9375" s="216" t="s">
        <v>29</v>
      </c>
      <c r="C9375" s="29"/>
      <c r="D9375" s="175">
        <v>0</v>
      </c>
      <c r="F9375" s="175"/>
      <c r="G9375" s="175"/>
      <c r="H9375" s="175"/>
      <c r="I9375" s="34">
        <v>4</v>
      </c>
      <c r="J9375" s="194"/>
    </row>
    <row r="9376" spans="1:10" ht="28.5">
      <c r="A9376" s="208">
        <v>42</v>
      </c>
      <c r="B9376" s="209" t="s">
        <v>30</v>
      </c>
      <c r="C9376" s="182">
        <f t="shared" ref="C9376" si="8404">SUM(C9377)</f>
        <v>0</v>
      </c>
      <c r="D9376" s="32">
        <v>0</v>
      </c>
      <c r="F9376" s="32">
        <f t="shared" ref="F9376:H9376" si="8405">SUM(F9377)</f>
        <v>0</v>
      </c>
      <c r="G9376" s="32">
        <f t="shared" si="8405"/>
        <v>0</v>
      </c>
      <c r="H9376" s="32">
        <f t="shared" si="8405"/>
        <v>0</v>
      </c>
      <c r="I9376" s="34">
        <v>2</v>
      </c>
      <c r="J9376" s="194"/>
    </row>
    <row r="9377" spans="1:10">
      <c r="A9377" s="210">
        <v>422</v>
      </c>
      <c r="B9377" s="211" t="s">
        <v>57</v>
      </c>
      <c r="C9377" s="30">
        <f t="shared" ref="C9377" si="8406">SUM(C9378:C9380)</f>
        <v>0</v>
      </c>
      <c r="D9377" s="30">
        <v>0</v>
      </c>
      <c r="F9377" s="30">
        <f t="shared" ref="F9377:G9377" si="8407">SUM(F9378:F9380)</f>
        <v>0</v>
      </c>
      <c r="G9377" s="30">
        <f t="shared" si="8407"/>
        <v>0</v>
      </c>
      <c r="H9377" s="30">
        <f t="shared" ref="H9377" si="8408">SUM(H9378:H9380)</f>
        <v>0</v>
      </c>
      <c r="I9377" s="34">
        <v>3</v>
      </c>
      <c r="J9377" s="194"/>
    </row>
    <row r="9378" spans="1:10">
      <c r="A9378" s="212">
        <v>4221</v>
      </c>
      <c r="B9378" s="216" t="s">
        <v>65</v>
      </c>
      <c r="C9378" s="29"/>
      <c r="D9378" s="175">
        <v>0</v>
      </c>
      <c r="F9378" s="175"/>
      <c r="G9378" s="175"/>
      <c r="H9378" s="175"/>
      <c r="I9378" s="34">
        <v>4</v>
      </c>
      <c r="J9378" s="194"/>
    </row>
    <row r="9379" spans="1:10">
      <c r="A9379" s="212">
        <v>4223</v>
      </c>
      <c r="B9379" s="216" t="s">
        <v>86</v>
      </c>
      <c r="C9379" s="29"/>
      <c r="D9379" s="175">
        <v>0</v>
      </c>
      <c r="F9379" s="175"/>
      <c r="G9379" s="175"/>
      <c r="H9379" s="175"/>
      <c r="I9379" s="34">
        <v>4</v>
      </c>
      <c r="J9379" s="194"/>
    </row>
    <row r="9380" spans="1:10">
      <c r="A9380" s="212">
        <v>4224</v>
      </c>
      <c r="B9380" s="216" t="s">
        <v>58</v>
      </c>
      <c r="C9380" s="29"/>
      <c r="D9380" s="175">
        <v>0</v>
      </c>
      <c r="F9380" s="175"/>
      <c r="G9380" s="175"/>
      <c r="H9380" s="175"/>
      <c r="I9380" s="34">
        <v>4</v>
      </c>
    </row>
    <row r="9381" spans="1:10">
      <c r="A9381" s="206">
        <v>31</v>
      </c>
      <c r="B9381" s="207" t="s">
        <v>63</v>
      </c>
      <c r="C9381" s="68">
        <f>C9382+C9385</f>
        <v>0</v>
      </c>
      <c r="D9381" s="670">
        <v>0</v>
      </c>
      <c r="F9381" s="670">
        <f>F9382+F9385</f>
        <v>0</v>
      </c>
      <c r="G9381" s="670">
        <f>G9382+G9385</f>
        <v>0</v>
      </c>
      <c r="H9381" s="670">
        <f>H9382+H9385</f>
        <v>0</v>
      </c>
      <c r="I9381" s="567" t="s">
        <v>64</v>
      </c>
      <c r="J9381" s="194"/>
    </row>
    <row r="9382" spans="1:10" ht="28.5">
      <c r="A9382" s="208">
        <v>42</v>
      </c>
      <c r="B9382" s="209" t="s">
        <v>30</v>
      </c>
      <c r="C9382" s="66">
        <f t="shared" ref="C9382:C9383" si="8409">C9383</f>
        <v>0</v>
      </c>
      <c r="D9382" s="666">
        <v>0</v>
      </c>
      <c r="F9382" s="666">
        <f t="shared" ref="F9382:H9383" si="8410">F9383</f>
        <v>0</v>
      </c>
      <c r="G9382" s="666">
        <f t="shared" si="8410"/>
        <v>0</v>
      </c>
      <c r="H9382" s="666">
        <f t="shared" si="8410"/>
        <v>0</v>
      </c>
      <c r="I9382" s="73">
        <v>2</v>
      </c>
      <c r="J9382" s="194"/>
    </row>
    <row r="9383" spans="1:10">
      <c r="A9383" s="210">
        <v>422</v>
      </c>
      <c r="B9383" s="211" t="s">
        <v>57</v>
      </c>
      <c r="C9383" s="40">
        <f t="shared" si="8409"/>
        <v>0</v>
      </c>
      <c r="D9383" s="671">
        <v>0</v>
      </c>
      <c r="F9383" s="671">
        <f t="shared" si="8410"/>
        <v>0</v>
      </c>
      <c r="G9383" s="671">
        <f t="shared" si="8410"/>
        <v>0</v>
      </c>
      <c r="H9383" s="671">
        <f t="shared" si="8410"/>
        <v>0</v>
      </c>
      <c r="I9383" s="73">
        <v>3</v>
      </c>
      <c r="J9383" s="194"/>
    </row>
    <row r="9384" spans="1:10">
      <c r="A9384" s="212">
        <v>4224</v>
      </c>
      <c r="B9384" s="216" t="s">
        <v>58</v>
      </c>
      <c r="C9384" s="144">
        <v>0</v>
      </c>
      <c r="D9384" s="175">
        <v>0</v>
      </c>
      <c r="F9384" s="75"/>
      <c r="G9384" s="75"/>
      <c r="H9384" s="75"/>
      <c r="I9384" s="73">
        <v>4</v>
      </c>
      <c r="J9384" s="194"/>
    </row>
    <row r="9385" spans="1:10" ht="28.5">
      <c r="A9385" s="208">
        <v>45</v>
      </c>
      <c r="B9385" s="209" t="s">
        <v>74</v>
      </c>
      <c r="C9385" s="66">
        <f t="shared" ref="C9385:C9386" si="8411">C9386</f>
        <v>0</v>
      </c>
      <c r="D9385" s="666">
        <v>0</v>
      </c>
      <c r="F9385" s="666">
        <f t="shared" ref="F9385:H9386" si="8412">F9386</f>
        <v>0</v>
      </c>
      <c r="G9385" s="666">
        <f t="shared" si="8412"/>
        <v>0</v>
      </c>
      <c r="H9385" s="666">
        <f t="shared" si="8412"/>
        <v>0</v>
      </c>
      <c r="I9385" s="73">
        <v>2</v>
      </c>
      <c r="J9385" s="194"/>
    </row>
    <row r="9386" spans="1:10">
      <c r="A9386" s="210">
        <v>451</v>
      </c>
      <c r="B9386" s="211" t="s">
        <v>75</v>
      </c>
      <c r="C9386" s="40">
        <f t="shared" si="8411"/>
        <v>0</v>
      </c>
      <c r="D9386" s="671">
        <v>0</v>
      </c>
      <c r="F9386" s="671">
        <f t="shared" si="8412"/>
        <v>0</v>
      </c>
      <c r="G9386" s="671">
        <f t="shared" si="8412"/>
        <v>0</v>
      </c>
      <c r="H9386" s="671">
        <f t="shared" si="8412"/>
        <v>0</v>
      </c>
      <c r="I9386" s="73">
        <v>3</v>
      </c>
      <c r="J9386" s="194"/>
    </row>
    <row r="9387" spans="1:10">
      <c r="A9387" s="212">
        <v>4511</v>
      </c>
      <c r="B9387" s="216" t="s">
        <v>75</v>
      </c>
      <c r="C9387" s="144">
        <v>0</v>
      </c>
      <c r="D9387" s="175">
        <v>0</v>
      </c>
      <c r="F9387" s="75"/>
      <c r="G9387" s="75"/>
      <c r="H9387" s="75"/>
      <c r="I9387" s="73">
        <v>4</v>
      </c>
      <c r="J9387" s="194"/>
    </row>
    <row r="9388" spans="1:10">
      <c r="A9388" s="206">
        <v>52</v>
      </c>
      <c r="B9388" s="207" t="s">
        <v>52</v>
      </c>
      <c r="C9388" s="68">
        <f>C9389+C9392</f>
        <v>0</v>
      </c>
      <c r="D9388" s="670">
        <v>0</v>
      </c>
      <c r="F9388" s="670">
        <f>F9389+F9392</f>
        <v>0</v>
      </c>
      <c r="G9388" s="670">
        <f>G9389+G9392</f>
        <v>0</v>
      </c>
      <c r="H9388" s="670">
        <f>H9389+H9392</f>
        <v>0</v>
      </c>
      <c r="I9388" s="73" t="s">
        <v>53</v>
      </c>
      <c r="J9388" s="194"/>
    </row>
    <row r="9389" spans="1:10" ht="28.5">
      <c r="A9389" s="208">
        <v>42</v>
      </c>
      <c r="B9389" s="209" t="s">
        <v>30</v>
      </c>
      <c r="C9389" s="66">
        <f t="shared" ref="C9389:C9390" si="8413">C9390</f>
        <v>0</v>
      </c>
      <c r="D9389" s="666">
        <v>0</v>
      </c>
      <c r="F9389" s="666">
        <f t="shared" ref="F9389:H9390" si="8414">F9390</f>
        <v>0</v>
      </c>
      <c r="G9389" s="666">
        <f t="shared" si="8414"/>
        <v>0</v>
      </c>
      <c r="H9389" s="666">
        <f t="shared" si="8414"/>
        <v>0</v>
      </c>
      <c r="I9389" s="73">
        <v>2</v>
      </c>
      <c r="J9389" s="194"/>
    </row>
    <row r="9390" spans="1:10">
      <c r="A9390" s="210">
        <v>422</v>
      </c>
      <c r="B9390" s="211" t="s">
        <v>57</v>
      </c>
      <c r="C9390" s="40">
        <f t="shared" si="8413"/>
        <v>0</v>
      </c>
      <c r="D9390" s="671">
        <v>0</v>
      </c>
      <c r="F9390" s="671">
        <f t="shared" si="8414"/>
        <v>0</v>
      </c>
      <c r="G9390" s="671">
        <f t="shared" si="8414"/>
        <v>0</v>
      </c>
      <c r="H9390" s="671">
        <f t="shared" si="8414"/>
        <v>0</v>
      </c>
      <c r="I9390" s="73">
        <v>3</v>
      </c>
      <c r="J9390" s="194"/>
    </row>
    <row r="9391" spans="1:10">
      <c r="A9391" s="212">
        <v>4224</v>
      </c>
      <c r="B9391" s="216" t="s">
        <v>58</v>
      </c>
      <c r="C9391" s="144">
        <v>0</v>
      </c>
      <c r="D9391" s="175">
        <v>0</v>
      </c>
      <c r="F9391" s="75"/>
      <c r="G9391" s="75"/>
      <c r="H9391" s="75"/>
      <c r="I9391" s="73">
        <v>4</v>
      </c>
      <c r="J9391" s="194"/>
    </row>
    <row r="9392" spans="1:10" ht="28.5">
      <c r="A9392" s="208">
        <v>45</v>
      </c>
      <c r="B9392" s="209" t="s">
        <v>74</v>
      </c>
      <c r="C9392" s="66">
        <f t="shared" ref="C9392:C9393" si="8415">C9393</f>
        <v>0</v>
      </c>
      <c r="D9392" s="666">
        <v>0</v>
      </c>
      <c r="F9392" s="666">
        <f t="shared" ref="F9392:H9393" si="8416">F9393</f>
        <v>0</v>
      </c>
      <c r="G9392" s="666">
        <f t="shared" si="8416"/>
        <v>0</v>
      </c>
      <c r="H9392" s="666">
        <f t="shared" si="8416"/>
        <v>0</v>
      </c>
      <c r="I9392" s="73">
        <v>2</v>
      </c>
      <c r="J9392" s="194"/>
    </row>
    <row r="9393" spans="1:10">
      <c r="A9393" s="210">
        <v>451</v>
      </c>
      <c r="B9393" s="211" t="s">
        <v>75</v>
      </c>
      <c r="C9393" s="40">
        <f t="shared" si="8415"/>
        <v>0</v>
      </c>
      <c r="D9393" s="671">
        <v>0</v>
      </c>
      <c r="F9393" s="671">
        <f t="shared" si="8416"/>
        <v>0</v>
      </c>
      <c r="G9393" s="671">
        <f t="shared" si="8416"/>
        <v>0</v>
      </c>
      <c r="H9393" s="671">
        <f t="shared" si="8416"/>
        <v>0</v>
      </c>
      <c r="I9393" s="73">
        <v>3</v>
      </c>
      <c r="J9393" s="194"/>
    </row>
    <row r="9394" spans="1:10">
      <c r="A9394" s="212">
        <v>4511</v>
      </c>
      <c r="B9394" s="216" t="s">
        <v>75</v>
      </c>
      <c r="C9394" s="144">
        <v>0</v>
      </c>
      <c r="D9394" s="175">
        <v>0</v>
      </c>
      <c r="F9394" s="75"/>
      <c r="G9394" s="75"/>
      <c r="H9394" s="75"/>
      <c r="I9394" s="568">
        <v>4</v>
      </c>
      <c r="J9394" s="194"/>
    </row>
    <row r="9395" spans="1:10" ht="28.5">
      <c r="A9395" s="200">
        <v>3605</v>
      </c>
      <c r="B9395" s="201" t="s">
        <v>125</v>
      </c>
      <c r="C9395" s="202">
        <f t="shared" ref="C9395" si="8417">C9396</f>
        <v>74121578</v>
      </c>
      <c r="D9395" s="202">
        <v>81123691</v>
      </c>
      <c r="F9395" s="202">
        <f t="shared" ref="F9395:G9395" si="8418">F9396+F9605</f>
        <v>0</v>
      </c>
      <c r="G9395" s="202">
        <f t="shared" si="8418"/>
        <v>0</v>
      </c>
      <c r="H9395" s="202">
        <f t="shared" ref="H9395" si="8419">H9396+H9605</f>
        <v>0</v>
      </c>
      <c r="I9395" s="34" t="s">
        <v>7</v>
      </c>
    </row>
    <row r="9396" spans="1:10" ht="28.5">
      <c r="A9396" s="203" t="s">
        <v>514</v>
      </c>
      <c r="B9396" s="204" t="s">
        <v>137</v>
      </c>
      <c r="C9396" s="205">
        <f>SUM(C9401+C9467+C9522+C9552+C9397+C9593)</f>
        <v>74121578</v>
      </c>
      <c r="D9396" s="205">
        <v>79996193</v>
      </c>
      <c r="F9396" s="205">
        <f>SUM(F9401+F9467+F9522+F9552+F9397+F9593)</f>
        <v>0</v>
      </c>
      <c r="G9396" s="205">
        <f>SUM(G9401+G9467+G9522+G9552+G9397+G9593)</f>
        <v>0</v>
      </c>
      <c r="H9396" s="205">
        <f>SUM(H9401+H9467+H9522+H9552+H9397+H9593)</f>
        <v>0</v>
      </c>
      <c r="I9396" s="34" t="s">
        <v>8</v>
      </c>
      <c r="J9396" s="194"/>
    </row>
    <row r="9397" spans="1:10">
      <c r="A9397" s="206">
        <v>11</v>
      </c>
      <c r="B9397" s="207" t="s">
        <v>14</v>
      </c>
      <c r="C9397" s="31">
        <f t="shared" ref="C9397:C9399" si="8420">C9398</f>
        <v>0</v>
      </c>
      <c r="D9397" s="31">
        <v>0</v>
      </c>
      <c r="F9397" s="31">
        <f t="shared" ref="F9397:H9399" si="8421">F9398</f>
        <v>0</v>
      </c>
      <c r="G9397" s="31">
        <f t="shared" si="8421"/>
        <v>0</v>
      </c>
      <c r="H9397" s="31">
        <f t="shared" si="8421"/>
        <v>0</v>
      </c>
      <c r="I9397" s="34" t="s">
        <v>15</v>
      </c>
      <c r="J9397" s="194"/>
    </row>
    <row r="9398" spans="1:10">
      <c r="A9398" s="208">
        <v>32</v>
      </c>
      <c r="B9398" s="209" t="s">
        <v>16</v>
      </c>
      <c r="C9398" s="182">
        <f t="shared" si="8420"/>
        <v>0</v>
      </c>
      <c r="D9398" s="32">
        <v>0</v>
      </c>
      <c r="F9398" s="32">
        <f t="shared" si="8421"/>
        <v>0</v>
      </c>
      <c r="G9398" s="32">
        <f t="shared" si="8421"/>
        <v>0</v>
      </c>
      <c r="H9398" s="32">
        <f t="shared" si="8421"/>
        <v>0</v>
      </c>
      <c r="I9398" s="34">
        <v>2</v>
      </c>
      <c r="J9398" s="194"/>
    </row>
    <row r="9399" spans="1:10">
      <c r="A9399" s="210">
        <v>322</v>
      </c>
      <c r="B9399" s="211" t="s">
        <v>42</v>
      </c>
      <c r="C9399" s="30">
        <f t="shared" si="8420"/>
        <v>0</v>
      </c>
      <c r="D9399" s="30">
        <v>0</v>
      </c>
      <c r="F9399" s="30">
        <f t="shared" si="8421"/>
        <v>0</v>
      </c>
      <c r="G9399" s="30">
        <f t="shared" si="8421"/>
        <v>0</v>
      </c>
      <c r="H9399" s="30">
        <f t="shared" si="8421"/>
        <v>0</v>
      </c>
      <c r="I9399" s="34">
        <v>3</v>
      </c>
      <c r="J9399" s="194"/>
    </row>
    <row r="9400" spans="1:10">
      <c r="A9400" s="212">
        <v>3222</v>
      </c>
      <c r="B9400" s="216" t="s">
        <v>91</v>
      </c>
      <c r="C9400" s="29"/>
      <c r="D9400" s="175">
        <v>0</v>
      </c>
      <c r="F9400" s="175"/>
      <c r="G9400" s="175"/>
      <c r="H9400" s="175"/>
      <c r="I9400" s="34">
        <v>4</v>
      </c>
      <c r="J9400" s="194"/>
    </row>
    <row r="9401" spans="1:10">
      <c r="A9401" s="206">
        <v>31</v>
      </c>
      <c r="B9401" s="207" t="s">
        <v>63</v>
      </c>
      <c r="C9401" s="31">
        <f>SUM(C9402+C9409+C9437+C9441+C9447+C9462)</f>
        <v>573700</v>
      </c>
      <c r="D9401" s="31">
        <v>649434</v>
      </c>
      <c r="F9401" s="31">
        <f t="shared" ref="F9401:G9401" si="8422">SUM(F9402+F9409+F9437+F9441+F9447+F9462+F9444)</f>
        <v>0</v>
      </c>
      <c r="G9401" s="31">
        <f t="shared" si="8422"/>
        <v>0</v>
      </c>
      <c r="H9401" s="31">
        <f t="shared" ref="H9401" si="8423">SUM(H9402+H9409+H9437+H9441+H9447+H9462+H9444)</f>
        <v>0</v>
      </c>
      <c r="I9401" s="34" t="s">
        <v>64</v>
      </c>
      <c r="J9401" s="194"/>
    </row>
    <row r="9402" spans="1:10">
      <c r="A9402" s="208">
        <v>31</v>
      </c>
      <c r="B9402" s="209" t="s">
        <v>44</v>
      </c>
      <c r="C9402" s="182">
        <f t="shared" ref="C9402" si="8424">SUM(C9403+C9405+C9407)</f>
        <v>221001</v>
      </c>
      <c r="D9402" s="32">
        <v>221001</v>
      </c>
      <c r="F9402" s="32">
        <f t="shared" ref="F9402:G9402" si="8425">SUM(F9403+F9405+F9407)</f>
        <v>0</v>
      </c>
      <c r="G9402" s="32">
        <f t="shared" si="8425"/>
        <v>0</v>
      </c>
      <c r="H9402" s="32">
        <f t="shared" ref="H9402" si="8426">SUM(H9403+H9405+H9407)</f>
        <v>0</v>
      </c>
      <c r="I9402" s="34">
        <v>2</v>
      </c>
      <c r="J9402" s="194"/>
    </row>
    <row r="9403" spans="1:10">
      <c r="A9403" s="210">
        <v>311</v>
      </c>
      <c r="B9403" s="211" t="s">
        <v>45</v>
      </c>
      <c r="C9403" s="30">
        <f t="shared" ref="C9403" si="8427">SUM(C9404)</f>
        <v>190724</v>
      </c>
      <c r="D9403" s="30">
        <v>190724</v>
      </c>
      <c r="F9403" s="30">
        <f t="shared" ref="F9403:H9403" si="8428">SUM(F9404)</f>
        <v>0</v>
      </c>
      <c r="G9403" s="30">
        <f t="shared" si="8428"/>
        <v>0</v>
      </c>
      <c r="H9403" s="30">
        <f t="shared" si="8428"/>
        <v>0</v>
      </c>
      <c r="I9403" s="34">
        <v>3</v>
      </c>
      <c r="J9403" s="194"/>
    </row>
    <row r="9404" spans="1:10">
      <c r="A9404" s="212">
        <v>3111</v>
      </c>
      <c r="B9404" s="216" t="s">
        <v>46</v>
      </c>
      <c r="C9404" s="474">
        <v>190724</v>
      </c>
      <c r="D9404" s="175">
        <v>190724</v>
      </c>
      <c r="F9404" s="672"/>
      <c r="G9404" s="672"/>
      <c r="H9404" s="672"/>
      <c r="I9404" s="34">
        <v>4</v>
      </c>
      <c r="J9404" s="194"/>
    </row>
    <row r="9405" spans="1:10">
      <c r="A9405" s="210">
        <v>312</v>
      </c>
      <c r="B9405" s="211" t="s">
        <v>67</v>
      </c>
      <c r="C9405" s="30">
        <f t="shared" ref="C9405" si="8429">SUM(C9406)</f>
        <v>0</v>
      </c>
      <c r="D9405" s="30">
        <v>0</v>
      </c>
      <c r="F9405" s="30">
        <f t="shared" ref="F9405:H9405" si="8430">SUM(F9406)</f>
        <v>0</v>
      </c>
      <c r="G9405" s="30">
        <f t="shared" si="8430"/>
        <v>0</v>
      </c>
      <c r="H9405" s="30">
        <f t="shared" si="8430"/>
        <v>0</v>
      </c>
      <c r="I9405" s="34">
        <v>3</v>
      </c>
      <c r="J9405" s="194"/>
    </row>
    <row r="9406" spans="1:10">
      <c r="A9406" s="212">
        <v>3121</v>
      </c>
      <c r="B9406" s="216" t="s">
        <v>67</v>
      </c>
      <c r="C9406" s="29"/>
      <c r="D9406" s="175">
        <v>0</v>
      </c>
      <c r="F9406" s="175"/>
      <c r="G9406" s="175"/>
      <c r="H9406" s="175"/>
      <c r="I9406" s="34">
        <v>4</v>
      </c>
      <c r="J9406" s="194"/>
    </row>
    <row r="9407" spans="1:10">
      <c r="A9407" s="210">
        <v>313</v>
      </c>
      <c r="B9407" s="211" t="s">
        <v>48</v>
      </c>
      <c r="C9407" s="30">
        <f t="shared" ref="C9407" si="8431">SUM(C9408:C9408)</f>
        <v>30277</v>
      </c>
      <c r="D9407" s="30">
        <v>30277</v>
      </c>
      <c r="F9407" s="30">
        <f t="shared" ref="F9407:H9407" si="8432">SUM(F9408:F9408)</f>
        <v>0</v>
      </c>
      <c r="G9407" s="30">
        <f t="shared" si="8432"/>
        <v>0</v>
      </c>
      <c r="H9407" s="30">
        <f t="shared" si="8432"/>
        <v>0</v>
      </c>
      <c r="I9407" s="34">
        <v>3</v>
      </c>
      <c r="J9407" s="194"/>
    </row>
    <row r="9408" spans="1:10">
      <c r="A9408" s="212">
        <v>3132</v>
      </c>
      <c r="B9408" s="216" t="s">
        <v>49</v>
      </c>
      <c r="C9408" s="474">
        <v>30277</v>
      </c>
      <c r="D9408" s="175">
        <v>30277</v>
      </c>
      <c r="F9408" s="672"/>
      <c r="G9408" s="672"/>
      <c r="H9408" s="672"/>
      <c r="I9408" s="34">
        <v>4</v>
      </c>
      <c r="J9408" s="194"/>
    </row>
    <row r="9409" spans="1:10">
      <c r="A9409" s="208">
        <v>32</v>
      </c>
      <c r="B9409" s="209" t="s">
        <v>16</v>
      </c>
      <c r="C9409" s="182">
        <f t="shared" ref="C9409" si="8433">SUM(C9410+C9413+C9419+C9428+C9430)</f>
        <v>141100</v>
      </c>
      <c r="D9409" s="32">
        <v>43788</v>
      </c>
      <c r="F9409" s="32">
        <f t="shared" ref="F9409:G9409" si="8434">SUM(F9410+F9413+F9419+F9428+F9430)</f>
        <v>0</v>
      </c>
      <c r="G9409" s="32">
        <f t="shared" si="8434"/>
        <v>0</v>
      </c>
      <c r="H9409" s="32">
        <f t="shared" ref="H9409" si="8435">SUM(H9410+H9413+H9419+H9428+H9430)</f>
        <v>0</v>
      </c>
      <c r="I9409" s="34">
        <v>2</v>
      </c>
      <c r="J9409" s="194"/>
    </row>
    <row r="9410" spans="1:10">
      <c r="A9410" s="210">
        <v>321</v>
      </c>
      <c r="B9410" s="211" t="s">
        <v>27</v>
      </c>
      <c r="C9410" s="30">
        <f t="shared" ref="C9410" si="8436">SUM(C9411:C9412)</f>
        <v>0</v>
      </c>
      <c r="D9410" s="30">
        <v>0</v>
      </c>
      <c r="F9410" s="30">
        <f t="shared" ref="F9410:G9410" si="8437">SUM(F9411:F9412)</f>
        <v>0</v>
      </c>
      <c r="G9410" s="30">
        <f t="shared" si="8437"/>
        <v>0</v>
      </c>
      <c r="H9410" s="30">
        <f t="shared" ref="H9410" si="8438">SUM(H9411:H9412)</f>
        <v>0</v>
      </c>
      <c r="I9410" s="34">
        <v>3</v>
      </c>
      <c r="J9410" s="194"/>
    </row>
    <row r="9411" spans="1:10">
      <c r="A9411" s="212">
        <v>3211</v>
      </c>
      <c r="B9411" s="216" t="s">
        <v>28</v>
      </c>
      <c r="C9411" s="29"/>
      <c r="D9411" s="175">
        <v>0</v>
      </c>
      <c r="F9411" s="175"/>
      <c r="G9411" s="175"/>
      <c r="H9411" s="175"/>
      <c r="I9411" s="34">
        <v>4</v>
      </c>
      <c r="J9411" s="194"/>
    </row>
    <row r="9412" spans="1:10">
      <c r="A9412" s="212">
        <v>3213</v>
      </c>
      <c r="B9412" s="216" t="s">
        <v>54</v>
      </c>
      <c r="C9412" s="29"/>
      <c r="D9412" s="175">
        <v>0</v>
      </c>
      <c r="F9412" s="175"/>
      <c r="G9412" s="175"/>
      <c r="H9412" s="175"/>
      <c r="I9412" s="34">
        <v>4</v>
      </c>
      <c r="J9412" s="194"/>
    </row>
    <row r="9413" spans="1:10">
      <c r="A9413" s="210">
        <v>322</v>
      </c>
      <c r="B9413" s="211" t="s">
        <v>42</v>
      </c>
      <c r="C9413" s="30">
        <f>SUM(C9414:C9418)</f>
        <v>101990</v>
      </c>
      <c r="D9413" s="30">
        <v>32588</v>
      </c>
      <c r="F9413" s="30">
        <f>SUM(F9414:F9418)</f>
        <v>0</v>
      </c>
      <c r="G9413" s="30">
        <f>SUM(G9414:G9418)</f>
        <v>0</v>
      </c>
      <c r="H9413" s="30">
        <f>SUM(H9414:H9418)</f>
        <v>0</v>
      </c>
      <c r="I9413" s="34">
        <v>3</v>
      </c>
      <c r="J9413" s="194"/>
    </row>
    <row r="9414" spans="1:10">
      <c r="A9414" s="212">
        <v>3221</v>
      </c>
      <c r="B9414" s="216" t="s">
        <v>43</v>
      </c>
      <c r="C9414" s="29"/>
      <c r="D9414" s="175">
        <v>0</v>
      </c>
      <c r="F9414" s="175"/>
      <c r="G9414" s="175"/>
      <c r="H9414" s="175"/>
      <c r="I9414" s="34">
        <v>4</v>
      </c>
      <c r="J9414" s="194"/>
    </row>
    <row r="9415" spans="1:10">
      <c r="A9415" s="212">
        <v>3222</v>
      </c>
      <c r="B9415" s="216" t="s">
        <v>91</v>
      </c>
      <c r="C9415" s="474">
        <v>1940</v>
      </c>
      <c r="D9415" s="175">
        <v>0</v>
      </c>
      <c r="F9415" s="672"/>
      <c r="G9415" s="672"/>
      <c r="H9415" s="672"/>
      <c r="I9415" s="34">
        <v>4</v>
      </c>
      <c r="J9415" s="194"/>
    </row>
    <row r="9416" spans="1:10">
      <c r="A9416" s="212">
        <v>3223</v>
      </c>
      <c r="B9416" s="216" t="s">
        <v>109</v>
      </c>
      <c r="C9416" s="29"/>
      <c r="D9416" s="175">
        <v>0</v>
      </c>
      <c r="F9416" s="175"/>
      <c r="G9416" s="175"/>
      <c r="H9416" s="175"/>
      <c r="I9416" s="34">
        <v>4</v>
      </c>
      <c r="J9416" s="194"/>
    </row>
    <row r="9417" spans="1:10">
      <c r="A9417" s="212">
        <v>3224</v>
      </c>
      <c r="B9417" s="216" t="s">
        <v>387</v>
      </c>
      <c r="C9417" s="474">
        <v>40000</v>
      </c>
      <c r="D9417" s="175">
        <v>0</v>
      </c>
      <c r="F9417" s="672"/>
      <c r="G9417" s="672"/>
      <c r="H9417" s="672"/>
      <c r="I9417" s="73">
        <v>4</v>
      </c>
      <c r="J9417" s="194"/>
    </row>
    <row r="9418" spans="1:10">
      <c r="A9418" s="212">
        <v>3225</v>
      </c>
      <c r="B9418" s="216" t="s">
        <v>92</v>
      </c>
      <c r="C9418" s="474">
        <v>60050</v>
      </c>
      <c r="D9418" s="175">
        <v>32588</v>
      </c>
      <c r="F9418" s="672"/>
      <c r="G9418" s="672"/>
      <c r="H9418" s="672"/>
      <c r="I9418" s="34">
        <v>4</v>
      </c>
      <c r="J9418" s="194"/>
    </row>
    <row r="9419" spans="1:10">
      <c r="A9419" s="210">
        <v>323</v>
      </c>
      <c r="B9419" s="211" t="s">
        <v>17</v>
      </c>
      <c r="C9419" s="30">
        <f t="shared" ref="C9419" si="8439">SUM(C9420:C9427)</f>
        <v>39110</v>
      </c>
      <c r="D9419" s="30">
        <v>10200</v>
      </c>
      <c r="F9419" s="30">
        <f t="shared" ref="F9419:G9419" si="8440">SUM(F9420:F9427)</f>
        <v>0</v>
      </c>
      <c r="G9419" s="30">
        <f t="shared" si="8440"/>
        <v>0</v>
      </c>
      <c r="H9419" s="30">
        <f t="shared" ref="H9419" si="8441">SUM(H9420:H9427)</f>
        <v>0</v>
      </c>
      <c r="I9419" s="34">
        <v>3</v>
      </c>
      <c r="J9419" s="194"/>
    </row>
    <row r="9420" spans="1:10">
      <c r="A9420" s="212">
        <v>3231</v>
      </c>
      <c r="B9420" s="216" t="s">
        <v>18</v>
      </c>
      <c r="C9420" s="29"/>
      <c r="D9420" s="175">
        <v>0</v>
      </c>
      <c r="F9420" s="175"/>
      <c r="G9420" s="175"/>
      <c r="H9420" s="175"/>
      <c r="I9420" s="34">
        <v>4</v>
      </c>
      <c r="J9420" s="194"/>
    </row>
    <row r="9421" spans="1:10">
      <c r="A9421" s="212">
        <v>3232</v>
      </c>
      <c r="B9421" s="216" t="s">
        <v>105</v>
      </c>
      <c r="C9421" s="474">
        <v>20000</v>
      </c>
      <c r="D9421" s="175">
        <v>10000</v>
      </c>
      <c r="F9421" s="672"/>
      <c r="G9421" s="672"/>
      <c r="H9421" s="672"/>
      <c r="I9421" s="34">
        <v>4</v>
      </c>
      <c r="J9421" s="194"/>
    </row>
    <row r="9422" spans="1:10">
      <c r="A9422" s="212">
        <v>3234</v>
      </c>
      <c r="B9422" s="216" t="s">
        <v>111</v>
      </c>
      <c r="C9422" s="29"/>
      <c r="D9422" s="175">
        <v>0</v>
      </c>
      <c r="F9422" s="175"/>
      <c r="G9422" s="175"/>
      <c r="H9422" s="175"/>
      <c r="I9422" s="34">
        <v>4</v>
      </c>
      <c r="J9422" s="194"/>
    </row>
    <row r="9423" spans="1:10">
      <c r="A9423" s="212">
        <v>3235</v>
      </c>
      <c r="B9423" s="216" t="s">
        <v>68</v>
      </c>
      <c r="C9423" s="474">
        <v>18110</v>
      </c>
      <c r="D9423" s="175">
        <v>0</v>
      </c>
      <c r="F9423" s="672"/>
      <c r="G9423" s="672"/>
      <c r="H9423" s="672"/>
      <c r="I9423" s="34">
        <v>4</v>
      </c>
      <c r="J9423" s="194"/>
    </row>
    <row r="9424" spans="1:10">
      <c r="A9424" s="212">
        <v>3236</v>
      </c>
      <c r="B9424" s="216" t="s">
        <v>56</v>
      </c>
      <c r="C9424" s="474">
        <v>1000</v>
      </c>
      <c r="D9424" s="175">
        <v>200</v>
      </c>
      <c r="F9424" s="672"/>
      <c r="G9424" s="672"/>
      <c r="H9424" s="672"/>
      <c r="I9424" s="34">
        <v>4</v>
      </c>
      <c r="J9424" s="194"/>
    </row>
    <row r="9425" spans="1:10">
      <c r="A9425" s="212">
        <v>3237</v>
      </c>
      <c r="B9425" s="216" t="s">
        <v>20</v>
      </c>
      <c r="C9425" s="29"/>
      <c r="D9425" s="175">
        <v>0</v>
      </c>
      <c r="F9425" s="175"/>
      <c r="G9425" s="175"/>
      <c r="H9425" s="175"/>
      <c r="I9425" s="34">
        <v>4</v>
      </c>
      <c r="J9425" s="194"/>
    </row>
    <row r="9426" spans="1:10">
      <c r="A9426" s="212">
        <v>3238</v>
      </c>
      <c r="B9426" s="216" t="s">
        <v>51</v>
      </c>
      <c r="C9426" s="29"/>
      <c r="D9426" s="175">
        <v>0</v>
      </c>
      <c r="F9426" s="175"/>
      <c r="G9426" s="175"/>
      <c r="H9426" s="175"/>
      <c r="I9426" s="34">
        <v>4</v>
      </c>
      <c r="J9426" s="194"/>
    </row>
    <row r="9427" spans="1:10">
      <c r="A9427" s="212">
        <v>3239</v>
      </c>
      <c r="B9427" s="216" t="s">
        <v>21</v>
      </c>
      <c r="C9427" s="29"/>
      <c r="D9427" s="175">
        <v>0</v>
      </c>
      <c r="F9427" s="175"/>
      <c r="G9427" s="175"/>
      <c r="H9427" s="175"/>
      <c r="I9427" s="34">
        <v>4</v>
      </c>
      <c r="J9427" s="194"/>
    </row>
    <row r="9428" spans="1:10" ht="28.5">
      <c r="A9428" s="210">
        <v>324</v>
      </c>
      <c r="B9428" s="211" t="s">
        <v>22</v>
      </c>
      <c r="C9428" s="30">
        <f t="shared" ref="C9428" si="8442">SUM(C9429)</f>
        <v>0</v>
      </c>
      <c r="D9428" s="30">
        <v>0</v>
      </c>
      <c r="F9428" s="30">
        <f t="shared" ref="F9428:H9428" si="8443">SUM(F9429)</f>
        <v>0</v>
      </c>
      <c r="G9428" s="30">
        <f t="shared" si="8443"/>
        <v>0</v>
      </c>
      <c r="H9428" s="30">
        <f t="shared" si="8443"/>
        <v>0</v>
      </c>
      <c r="I9428" s="34">
        <v>3</v>
      </c>
      <c r="J9428" s="194"/>
    </row>
    <row r="9429" spans="1:10" ht="28.5">
      <c r="A9429" s="212">
        <v>3241</v>
      </c>
      <c r="B9429" s="216" t="s">
        <v>22</v>
      </c>
      <c r="C9429" s="29"/>
      <c r="D9429" s="175">
        <v>0</v>
      </c>
      <c r="F9429" s="175"/>
      <c r="G9429" s="175"/>
      <c r="H9429" s="175"/>
      <c r="I9429" s="34">
        <v>4</v>
      </c>
      <c r="J9429" s="194"/>
    </row>
    <row r="9430" spans="1:10">
      <c r="A9430" s="210">
        <v>329</v>
      </c>
      <c r="B9430" s="211" t="s">
        <v>23</v>
      </c>
      <c r="C9430" s="30">
        <f t="shared" ref="C9430" si="8444">SUM(C9431:C9436)</f>
        <v>0</v>
      </c>
      <c r="D9430" s="30">
        <v>1000</v>
      </c>
      <c r="F9430" s="30">
        <f t="shared" ref="F9430:G9430" si="8445">SUM(F9431:F9436)</f>
        <v>0</v>
      </c>
      <c r="G9430" s="30">
        <f t="shared" si="8445"/>
        <v>0</v>
      </c>
      <c r="H9430" s="30">
        <f t="shared" ref="H9430" si="8446">SUM(H9431:H9436)</f>
        <v>0</v>
      </c>
      <c r="I9430" s="34">
        <v>3</v>
      </c>
      <c r="J9430" s="194"/>
    </row>
    <row r="9431" spans="1:10">
      <c r="A9431" s="212">
        <v>3292</v>
      </c>
      <c r="B9431" s="216" t="s">
        <v>112</v>
      </c>
      <c r="C9431" s="29"/>
      <c r="D9431" s="175">
        <v>0</v>
      </c>
      <c r="F9431" s="175"/>
      <c r="G9431" s="175"/>
      <c r="H9431" s="175"/>
      <c r="I9431" s="34">
        <v>4</v>
      </c>
      <c r="J9431" s="194"/>
    </row>
    <row r="9432" spans="1:10">
      <c r="A9432" s="212">
        <v>3293</v>
      </c>
      <c r="B9432" s="216" t="s">
        <v>29</v>
      </c>
      <c r="C9432" s="29"/>
      <c r="D9432" s="175">
        <v>0</v>
      </c>
      <c r="F9432" s="175"/>
      <c r="G9432" s="175"/>
      <c r="H9432" s="175"/>
      <c r="I9432" s="34">
        <v>4</v>
      </c>
      <c r="J9432" s="194"/>
    </row>
    <row r="9433" spans="1:10">
      <c r="A9433" s="212">
        <v>3294</v>
      </c>
      <c r="B9433" s="216" t="s">
        <v>55</v>
      </c>
      <c r="C9433" s="29"/>
      <c r="D9433" s="175">
        <v>0</v>
      </c>
      <c r="F9433" s="175"/>
      <c r="G9433" s="175"/>
      <c r="H9433" s="175"/>
      <c r="I9433" s="34">
        <v>4</v>
      </c>
      <c r="J9433" s="194"/>
    </row>
    <row r="9434" spans="1:10">
      <c r="A9434" s="212">
        <v>3295</v>
      </c>
      <c r="B9434" s="216" t="s">
        <v>113</v>
      </c>
      <c r="C9434" s="29"/>
      <c r="D9434" s="175">
        <v>0</v>
      </c>
      <c r="F9434" s="175"/>
      <c r="G9434" s="175"/>
      <c r="H9434" s="175"/>
      <c r="I9434" s="34">
        <v>4</v>
      </c>
      <c r="J9434" s="194"/>
    </row>
    <row r="9435" spans="1:10">
      <c r="A9435" s="212">
        <v>3296</v>
      </c>
      <c r="B9435" s="216" t="s">
        <v>120</v>
      </c>
      <c r="C9435" s="29"/>
      <c r="D9435" s="175">
        <v>0</v>
      </c>
      <c r="F9435" s="175"/>
      <c r="G9435" s="175"/>
      <c r="H9435" s="175"/>
      <c r="I9435" s="34">
        <v>4</v>
      </c>
      <c r="J9435" s="194"/>
    </row>
    <row r="9436" spans="1:10">
      <c r="A9436" s="212">
        <v>3299</v>
      </c>
      <c r="B9436" s="216" t="s">
        <v>23</v>
      </c>
      <c r="C9436" s="29"/>
      <c r="D9436" s="175">
        <v>1000</v>
      </c>
      <c r="F9436" s="175"/>
      <c r="G9436" s="175"/>
      <c r="H9436" s="175"/>
      <c r="I9436" s="34">
        <v>4</v>
      </c>
      <c r="J9436" s="194"/>
    </row>
    <row r="9437" spans="1:10">
      <c r="A9437" s="208">
        <v>34</v>
      </c>
      <c r="B9437" s="209" t="s">
        <v>114</v>
      </c>
      <c r="C9437" s="182">
        <f t="shared" ref="C9437" si="8447">SUM(C9438)</f>
        <v>0</v>
      </c>
      <c r="D9437" s="32">
        <v>0</v>
      </c>
      <c r="F9437" s="32">
        <f t="shared" ref="F9437:H9437" si="8448">SUM(F9438)</f>
        <v>0</v>
      </c>
      <c r="G9437" s="32">
        <f t="shared" si="8448"/>
        <v>0</v>
      </c>
      <c r="H9437" s="32">
        <f t="shared" si="8448"/>
        <v>0</v>
      </c>
      <c r="I9437" s="34">
        <v>2</v>
      </c>
      <c r="J9437" s="194"/>
    </row>
    <row r="9438" spans="1:10">
      <c r="A9438" s="210">
        <v>343</v>
      </c>
      <c r="B9438" s="211" t="s">
        <v>115</v>
      </c>
      <c r="C9438" s="30">
        <f t="shared" ref="C9438" si="8449">SUM(C9439:C9440)</f>
        <v>0</v>
      </c>
      <c r="D9438" s="30">
        <v>0</v>
      </c>
      <c r="F9438" s="30">
        <f t="shared" ref="F9438:G9438" si="8450">SUM(F9439:F9440)</f>
        <v>0</v>
      </c>
      <c r="G9438" s="30">
        <f t="shared" si="8450"/>
        <v>0</v>
      </c>
      <c r="H9438" s="30">
        <f t="shared" ref="H9438" si="8451">SUM(H9439:H9440)</f>
        <v>0</v>
      </c>
      <c r="I9438" s="34">
        <v>3</v>
      </c>
      <c r="J9438" s="194"/>
    </row>
    <row r="9439" spans="1:10">
      <c r="A9439" s="212">
        <v>3431</v>
      </c>
      <c r="B9439" s="216" t="s">
        <v>116</v>
      </c>
      <c r="C9439" s="29"/>
      <c r="D9439" s="175">
        <v>0</v>
      </c>
      <c r="F9439" s="175"/>
      <c r="G9439" s="175"/>
      <c r="H9439" s="175"/>
      <c r="I9439" s="34">
        <v>4</v>
      </c>
      <c r="J9439" s="194"/>
    </row>
    <row r="9440" spans="1:10">
      <c r="A9440" s="212">
        <v>3433</v>
      </c>
      <c r="B9440" s="216" t="s">
        <v>117</v>
      </c>
      <c r="C9440" s="29"/>
      <c r="D9440" s="175">
        <v>0</v>
      </c>
      <c r="F9440" s="175"/>
      <c r="G9440" s="175"/>
      <c r="H9440" s="175"/>
      <c r="I9440" s="34">
        <v>4</v>
      </c>
      <c r="J9440" s="194"/>
    </row>
    <row r="9441" spans="1:10">
      <c r="A9441" s="208">
        <v>38</v>
      </c>
      <c r="B9441" s="209" t="s">
        <v>11</v>
      </c>
      <c r="C9441" s="182">
        <f t="shared" ref="C9441:C9442" si="8452">SUM(C9442)</f>
        <v>0</v>
      </c>
      <c r="D9441" s="32">
        <v>0</v>
      </c>
      <c r="F9441" s="32">
        <f t="shared" ref="F9441:H9442" si="8453">SUM(F9442)</f>
        <v>0</v>
      </c>
      <c r="G9441" s="32">
        <f t="shared" si="8453"/>
        <v>0</v>
      </c>
      <c r="H9441" s="32">
        <f t="shared" si="8453"/>
        <v>0</v>
      </c>
      <c r="I9441" s="34">
        <v>2</v>
      </c>
      <c r="J9441" s="194"/>
    </row>
    <row r="9442" spans="1:10">
      <c r="A9442" s="210">
        <v>383</v>
      </c>
      <c r="B9442" s="211" t="s">
        <v>121</v>
      </c>
      <c r="C9442" s="30">
        <f t="shared" si="8452"/>
        <v>0</v>
      </c>
      <c r="D9442" s="30">
        <v>0</v>
      </c>
      <c r="F9442" s="30">
        <f t="shared" si="8453"/>
        <v>0</v>
      </c>
      <c r="G9442" s="30">
        <f t="shared" si="8453"/>
        <v>0</v>
      </c>
      <c r="H9442" s="30">
        <f t="shared" si="8453"/>
        <v>0</v>
      </c>
      <c r="I9442" s="34">
        <v>3</v>
      </c>
      <c r="J9442" s="194"/>
    </row>
    <row r="9443" spans="1:10">
      <c r="A9443" s="212">
        <v>3834</v>
      </c>
      <c r="B9443" s="216" t="s">
        <v>123</v>
      </c>
      <c r="C9443" s="29"/>
      <c r="D9443" s="175">
        <v>0</v>
      </c>
      <c r="F9443" s="175"/>
      <c r="G9443" s="175"/>
      <c r="H9443" s="175"/>
      <c r="I9443" s="34">
        <v>4</v>
      </c>
      <c r="J9443" s="194"/>
    </row>
    <row r="9444" spans="1:10" ht="28.5">
      <c r="A9444" s="47">
        <v>41</v>
      </c>
      <c r="B9444" s="879" t="s">
        <v>571</v>
      </c>
      <c r="C9444" s="880"/>
      <c r="D9444" s="880">
        <v>723</v>
      </c>
      <c r="F9444" s="880">
        <f t="shared" ref="F9444:H9445" si="8454">F9445</f>
        <v>0</v>
      </c>
      <c r="G9444" s="880">
        <f t="shared" si="8454"/>
        <v>0</v>
      </c>
      <c r="H9444" s="880">
        <f t="shared" si="8454"/>
        <v>0</v>
      </c>
      <c r="I9444" s="870">
        <v>2</v>
      </c>
      <c r="J9444" s="194"/>
    </row>
    <row r="9445" spans="1:10">
      <c r="A9445" s="49">
        <v>412</v>
      </c>
      <c r="B9445" s="881" t="s">
        <v>71</v>
      </c>
      <c r="C9445" s="882"/>
      <c r="D9445" s="882">
        <v>723</v>
      </c>
      <c r="F9445" s="882">
        <f t="shared" si="8454"/>
        <v>0</v>
      </c>
      <c r="G9445" s="882">
        <f t="shared" si="8454"/>
        <v>0</v>
      </c>
      <c r="H9445" s="882">
        <f t="shared" si="8454"/>
        <v>0</v>
      </c>
      <c r="I9445" s="870">
        <v>3</v>
      </c>
      <c r="J9445" s="194"/>
    </row>
    <row r="9446" spans="1:10">
      <c r="A9446" s="51">
        <v>4123</v>
      </c>
      <c r="B9446" s="883" t="s">
        <v>72</v>
      </c>
      <c r="C9446" s="884"/>
      <c r="D9446" s="884">
        <v>723</v>
      </c>
      <c r="F9446" s="884"/>
      <c r="G9446" s="884"/>
      <c r="H9446" s="884"/>
      <c r="I9446" s="870">
        <v>4</v>
      </c>
      <c r="J9446" s="194"/>
    </row>
    <row r="9447" spans="1:10" ht="28.5">
      <c r="A9447" s="208">
        <v>42</v>
      </c>
      <c r="B9447" s="209" t="s">
        <v>30</v>
      </c>
      <c r="C9447" s="182">
        <f t="shared" ref="C9447" si="8455">SUM(C9448+C9451+C9458+C9460)</f>
        <v>149210</v>
      </c>
      <c r="D9447" s="32">
        <v>289033</v>
      </c>
      <c r="F9447" s="32">
        <f t="shared" ref="F9447:G9447" si="8456">SUM(F9448+F9451+F9458+F9460)</f>
        <v>0</v>
      </c>
      <c r="G9447" s="32">
        <f t="shared" si="8456"/>
        <v>0</v>
      </c>
      <c r="H9447" s="32">
        <f t="shared" ref="H9447" si="8457">SUM(H9448+H9451+H9458+H9460)</f>
        <v>0</v>
      </c>
      <c r="I9447" s="34">
        <v>2</v>
      </c>
      <c r="J9447" s="194"/>
    </row>
    <row r="9448" spans="1:10">
      <c r="A9448" s="210">
        <v>421</v>
      </c>
      <c r="B9448" s="211" t="s">
        <v>96</v>
      </c>
      <c r="C9448" s="30">
        <f t="shared" ref="C9448" si="8458">SUM(C9449)</f>
        <v>0</v>
      </c>
      <c r="D9448" s="30">
        <v>7145</v>
      </c>
      <c r="F9448" s="30">
        <f t="shared" ref="F9448:G9448" si="8459">SUM(F9449:F9450)</f>
        <v>0</v>
      </c>
      <c r="G9448" s="30">
        <f t="shared" si="8459"/>
        <v>0</v>
      </c>
      <c r="H9448" s="30">
        <f t="shared" ref="H9448" si="8460">SUM(H9449:H9450)</f>
        <v>0</v>
      </c>
      <c r="I9448" s="34">
        <v>3</v>
      </c>
      <c r="J9448" s="194"/>
    </row>
    <row r="9449" spans="1:10">
      <c r="A9449" s="212">
        <v>4212</v>
      </c>
      <c r="B9449" s="216" t="s">
        <v>97</v>
      </c>
      <c r="C9449" s="29"/>
      <c r="D9449" s="175">
        <v>0</v>
      </c>
      <c r="F9449" s="175"/>
      <c r="G9449" s="175"/>
      <c r="H9449" s="175"/>
      <c r="I9449" s="34">
        <v>4</v>
      </c>
      <c r="J9449" s="194"/>
    </row>
    <row r="9450" spans="1:10">
      <c r="A9450" s="212">
        <v>4213</v>
      </c>
      <c r="B9450" s="216" t="s">
        <v>265</v>
      </c>
      <c r="C9450" s="868"/>
      <c r="D9450" s="175">
        <v>7145</v>
      </c>
      <c r="F9450" s="863"/>
      <c r="G9450" s="863"/>
      <c r="H9450" s="863"/>
      <c r="I9450" s="870">
        <v>4</v>
      </c>
      <c r="J9450" s="194"/>
    </row>
    <row r="9451" spans="1:10">
      <c r="A9451" s="210">
        <v>422</v>
      </c>
      <c r="B9451" s="211" t="s">
        <v>57</v>
      </c>
      <c r="C9451" s="30">
        <f t="shared" ref="C9451" si="8461">SUM(C9452:C9457)</f>
        <v>148610</v>
      </c>
      <c r="D9451" s="30">
        <v>281088</v>
      </c>
      <c r="F9451" s="30">
        <f t="shared" ref="F9451:G9451" si="8462">SUM(F9452:F9457)</f>
        <v>0</v>
      </c>
      <c r="G9451" s="30">
        <f t="shared" si="8462"/>
        <v>0</v>
      </c>
      <c r="H9451" s="30">
        <f t="shared" ref="H9451" si="8463">SUM(H9452:H9457)</f>
        <v>0</v>
      </c>
      <c r="I9451" s="34">
        <v>3</v>
      </c>
      <c r="J9451" s="194"/>
    </row>
    <row r="9452" spans="1:10">
      <c r="A9452" s="212">
        <v>4221</v>
      </c>
      <c r="B9452" s="216" t="s">
        <v>65</v>
      </c>
      <c r="C9452" s="474">
        <v>25000</v>
      </c>
      <c r="D9452" s="175">
        <v>30000</v>
      </c>
      <c r="F9452" s="672"/>
      <c r="G9452" s="672"/>
      <c r="H9452" s="672"/>
      <c r="I9452" s="34">
        <v>4</v>
      </c>
      <c r="J9452" s="194"/>
    </row>
    <row r="9453" spans="1:10">
      <c r="A9453" s="212">
        <v>4222</v>
      </c>
      <c r="B9453" s="216" t="s">
        <v>73</v>
      </c>
      <c r="C9453" s="474"/>
      <c r="D9453" s="175">
        <v>0</v>
      </c>
      <c r="F9453" s="672"/>
      <c r="G9453" s="672"/>
      <c r="H9453" s="672"/>
      <c r="I9453" s="34">
        <v>4</v>
      </c>
      <c r="J9453" s="194"/>
    </row>
    <row r="9454" spans="1:10">
      <c r="A9454" s="212">
        <v>4223</v>
      </c>
      <c r="B9454" s="216" t="s">
        <v>86</v>
      </c>
      <c r="C9454" s="474">
        <v>13000</v>
      </c>
      <c r="D9454" s="175">
        <v>23000</v>
      </c>
      <c r="F9454" s="672"/>
      <c r="G9454" s="672"/>
      <c r="H9454" s="672"/>
      <c r="I9454" s="34">
        <v>4</v>
      </c>
      <c r="J9454" s="194"/>
    </row>
    <row r="9455" spans="1:10">
      <c r="A9455" s="212">
        <v>4224</v>
      </c>
      <c r="B9455" s="216" t="s">
        <v>58</v>
      </c>
      <c r="C9455" s="474">
        <v>102682</v>
      </c>
      <c r="D9455" s="175">
        <v>148088</v>
      </c>
      <c r="F9455" s="672"/>
      <c r="G9455" s="672"/>
      <c r="H9455" s="672"/>
      <c r="I9455" s="34">
        <v>4</v>
      </c>
      <c r="J9455" s="194"/>
    </row>
    <row r="9456" spans="1:10">
      <c r="A9456" s="212">
        <v>4225</v>
      </c>
      <c r="B9456" s="216" t="s">
        <v>87</v>
      </c>
      <c r="C9456" s="474"/>
      <c r="D9456" s="175">
        <v>0</v>
      </c>
      <c r="F9456" s="672"/>
      <c r="G9456" s="672"/>
      <c r="H9456" s="672"/>
      <c r="I9456" s="34">
        <v>4</v>
      </c>
      <c r="J9456" s="194"/>
    </row>
    <row r="9457" spans="1:10">
      <c r="A9457" s="212">
        <v>4227</v>
      </c>
      <c r="B9457" s="216" t="s">
        <v>88</v>
      </c>
      <c r="C9457" s="474">
        <v>7928</v>
      </c>
      <c r="D9457" s="175">
        <v>80000</v>
      </c>
      <c r="F9457" s="672"/>
      <c r="G9457" s="672"/>
      <c r="H9457" s="672"/>
      <c r="I9457" s="34">
        <v>4</v>
      </c>
      <c r="J9457" s="194"/>
    </row>
    <row r="9458" spans="1:10" ht="28.5">
      <c r="A9458" s="210">
        <v>424</v>
      </c>
      <c r="B9458" s="211" t="s">
        <v>138</v>
      </c>
      <c r="C9458" s="30">
        <f t="shared" ref="C9458" si="8464">SUM(C9459)</f>
        <v>600</v>
      </c>
      <c r="D9458" s="30">
        <v>800</v>
      </c>
      <c r="F9458" s="30">
        <f t="shared" ref="F9458:H9458" si="8465">SUM(F9459)</f>
        <v>0</v>
      </c>
      <c r="G9458" s="30">
        <f t="shared" si="8465"/>
        <v>0</v>
      </c>
      <c r="H9458" s="30">
        <f t="shared" si="8465"/>
        <v>0</v>
      </c>
      <c r="I9458" s="34">
        <v>3</v>
      </c>
      <c r="J9458" s="194"/>
    </row>
    <row r="9459" spans="1:10">
      <c r="A9459" s="212">
        <v>4241</v>
      </c>
      <c r="B9459" s="216" t="s">
        <v>139</v>
      </c>
      <c r="C9459" s="474">
        <v>600</v>
      </c>
      <c r="D9459" s="175">
        <v>800</v>
      </c>
      <c r="F9459" s="672"/>
      <c r="G9459" s="672"/>
      <c r="H9459" s="672"/>
      <c r="I9459" s="34">
        <v>4</v>
      </c>
      <c r="J9459" s="194"/>
    </row>
    <row r="9460" spans="1:10">
      <c r="A9460" s="210">
        <v>426</v>
      </c>
      <c r="B9460" s="211" t="s">
        <v>31</v>
      </c>
      <c r="C9460" s="30">
        <f t="shared" ref="C9460" si="8466">SUM(C9461)</f>
        <v>0</v>
      </c>
      <c r="D9460" s="30">
        <v>0</v>
      </c>
      <c r="F9460" s="30">
        <f t="shared" ref="F9460:H9460" si="8467">SUM(F9461)</f>
        <v>0</v>
      </c>
      <c r="G9460" s="30">
        <f t="shared" si="8467"/>
        <v>0</v>
      </c>
      <c r="H9460" s="30">
        <f t="shared" si="8467"/>
        <v>0</v>
      </c>
      <c r="I9460" s="34">
        <v>3</v>
      </c>
      <c r="J9460" s="194"/>
    </row>
    <row r="9461" spans="1:10">
      <c r="A9461" s="212">
        <v>4262</v>
      </c>
      <c r="B9461" s="216" t="s">
        <v>32</v>
      </c>
      <c r="C9461" s="29"/>
      <c r="D9461" s="175">
        <v>0</v>
      </c>
      <c r="F9461" s="175"/>
      <c r="G9461" s="175"/>
      <c r="H9461" s="175"/>
      <c r="I9461" s="34">
        <v>4</v>
      </c>
      <c r="J9461" s="194"/>
    </row>
    <row r="9462" spans="1:10" ht="28.5">
      <c r="A9462" s="208">
        <v>45</v>
      </c>
      <c r="B9462" s="209" t="s">
        <v>74</v>
      </c>
      <c r="C9462" s="569">
        <f t="shared" ref="C9462:C9463" si="8468">C9463</f>
        <v>62389</v>
      </c>
      <c r="D9462" s="705">
        <v>94889</v>
      </c>
      <c r="F9462" s="705">
        <f t="shared" ref="F9462:G9462" si="8469">F9463+F9465</f>
        <v>0</v>
      </c>
      <c r="G9462" s="705">
        <f t="shared" si="8469"/>
        <v>0</v>
      </c>
      <c r="H9462" s="705">
        <f t="shared" ref="H9462" si="8470">H9463+H9465</f>
        <v>0</v>
      </c>
      <c r="I9462" s="73">
        <v>2</v>
      </c>
      <c r="J9462" s="194"/>
    </row>
    <row r="9463" spans="1:10">
      <c r="A9463" s="210">
        <v>451</v>
      </c>
      <c r="B9463" s="211" t="s">
        <v>75</v>
      </c>
      <c r="C9463" s="570">
        <f t="shared" si="8468"/>
        <v>62389</v>
      </c>
      <c r="D9463" s="706">
        <v>72389</v>
      </c>
      <c r="F9463" s="706">
        <f t="shared" ref="F9463:H9463" si="8471">F9464</f>
        <v>0</v>
      </c>
      <c r="G9463" s="706">
        <f t="shared" si="8471"/>
        <v>0</v>
      </c>
      <c r="H9463" s="706">
        <f t="shared" si="8471"/>
        <v>0</v>
      </c>
      <c r="I9463" s="73">
        <v>3</v>
      </c>
      <c r="J9463" s="194"/>
    </row>
    <row r="9464" spans="1:10">
      <c r="A9464" s="212">
        <v>4511</v>
      </c>
      <c r="B9464" s="216" t="s">
        <v>75</v>
      </c>
      <c r="C9464" s="474">
        <v>62389</v>
      </c>
      <c r="D9464" s="175">
        <v>72389</v>
      </c>
      <c r="F9464" s="672"/>
      <c r="G9464" s="672"/>
      <c r="H9464" s="672"/>
      <c r="I9464" s="73">
        <v>4</v>
      </c>
      <c r="J9464" s="194"/>
    </row>
    <row r="9465" spans="1:10">
      <c r="A9465" s="885">
        <v>452</v>
      </c>
      <c r="B9465" s="886" t="s">
        <v>89</v>
      </c>
      <c r="C9465" s="882"/>
      <c r="D9465" s="882">
        <v>22500</v>
      </c>
      <c r="F9465" s="882">
        <f t="shared" ref="F9465:H9465" si="8472">F9466</f>
        <v>0</v>
      </c>
      <c r="G9465" s="882">
        <f t="shared" si="8472"/>
        <v>0</v>
      </c>
      <c r="H9465" s="882">
        <f t="shared" si="8472"/>
        <v>0</v>
      </c>
      <c r="I9465" s="870">
        <v>3</v>
      </c>
      <c r="J9465" s="194"/>
    </row>
    <row r="9466" spans="1:10">
      <c r="A9466" s="887">
        <v>4521</v>
      </c>
      <c r="B9466" s="888" t="s">
        <v>89</v>
      </c>
      <c r="C9466" s="884"/>
      <c r="D9466" s="884">
        <v>22500</v>
      </c>
      <c r="F9466" s="884"/>
      <c r="G9466" s="884"/>
      <c r="H9466" s="884"/>
      <c r="I9466" s="870">
        <v>4</v>
      </c>
      <c r="J9466" s="194"/>
    </row>
    <row r="9467" spans="1:10">
      <c r="A9467" s="206">
        <v>43</v>
      </c>
      <c r="B9467" s="207" t="s">
        <v>40</v>
      </c>
      <c r="C9467" s="31">
        <f>SUM(C9468+C9478+C9511+C9516+C9519)</f>
        <v>71564298</v>
      </c>
      <c r="D9467" s="31">
        <v>76719000</v>
      </c>
      <c r="F9467" s="31">
        <f>SUM(F9468+F9478+F9511+F9516+F9519)</f>
        <v>0</v>
      </c>
      <c r="G9467" s="31">
        <f>SUM(G9468+G9478+G9511+G9516+G9519)</f>
        <v>0</v>
      </c>
      <c r="H9467" s="31">
        <f>SUM(H9468+H9478+H9511+H9516+H9519)</f>
        <v>0</v>
      </c>
      <c r="I9467" s="34" t="s">
        <v>41</v>
      </c>
      <c r="J9467" s="194"/>
    </row>
    <row r="9468" spans="1:10">
      <c r="A9468" s="208">
        <v>31</v>
      </c>
      <c r="B9468" s="209" t="s">
        <v>44</v>
      </c>
      <c r="C9468" s="182">
        <f>SUM(C9469+C9473+C9475)</f>
        <v>41919671</v>
      </c>
      <c r="D9468" s="32">
        <v>46687671</v>
      </c>
      <c r="F9468" s="32">
        <f>SUM(F9469+F9473+F9475)</f>
        <v>0</v>
      </c>
      <c r="G9468" s="32">
        <f>SUM(G9469+G9473+G9475)</f>
        <v>0</v>
      </c>
      <c r="H9468" s="32">
        <f>SUM(H9469+H9473+H9475)</f>
        <v>0</v>
      </c>
      <c r="I9468" s="34">
        <v>2</v>
      </c>
      <c r="J9468" s="194"/>
    </row>
    <row r="9469" spans="1:10">
      <c r="A9469" s="210">
        <v>311</v>
      </c>
      <c r="B9469" s="211" t="s">
        <v>45</v>
      </c>
      <c r="C9469" s="30">
        <f t="shared" ref="C9469" si="8473">SUM(C9470:C9472)</f>
        <v>35281047</v>
      </c>
      <c r="D9469" s="30">
        <v>39681047</v>
      </c>
      <c r="F9469" s="30">
        <f t="shared" ref="F9469:G9469" si="8474">SUM(F9470:F9472)</f>
        <v>0</v>
      </c>
      <c r="G9469" s="30">
        <f t="shared" si="8474"/>
        <v>0</v>
      </c>
      <c r="H9469" s="30">
        <f t="shared" ref="H9469" si="8475">SUM(H9470:H9472)</f>
        <v>0</v>
      </c>
      <c r="I9469" s="34">
        <v>3</v>
      </c>
      <c r="J9469" s="194"/>
    </row>
    <row r="9470" spans="1:10">
      <c r="A9470" s="212">
        <v>3111</v>
      </c>
      <c r="B9470" s="216" t="s">
        <v>46</v>
      </c>
      <c r="C9470" s="474">
        <v>31481047</v>
      </c>
      <c r="D9470" s="175">
        <v>35281047</v>
      </c>
      <c r="F9470" s="672"/>
      <c r="G9470" s="672"/>
      <c r="H9470" s="672"/>
      <c r="I9470" s="34">
        <v>4</v>
      </c>
      <c r="J9470" s="194"/>
    </row>
    <row r="9471" spans="1:10">
      <c r="A9471" s="212">
        <v>3113</v>
      </c>
      <c r="B9471" s="216" t="s">
        <v>66</v>
      </c>
      <c r="C9471" s="474">
        <v>3800000</v>
      </c>
      <c r="D9471" s="175">
        <v>4400000</v>
      </c>
      <c r="F9471" s="672"/>
      <c r="G9471" s="672"/>
      <c r="H9471" s="672"/>
      <c r="I9471" s="34">
        <v>4</v>
      </c>
      <c r="J9471" s="194"/>
    </row>
    <row r="9472" spans="1:10">
      <c r="A9472" s="212">
        <v>3114</v>
      </c>
      <c r="B9472" s="216" t="s">
        <v>47</v>
      </c>
      <c r="C9472" s="29"/>
      <c r="D9472" s="175">
        <v>0</v>
      </c>
      <c r="F9472" s="175"/>
      <c r="G9472" s="175"/>
      <c r="H9472" s="175"/>
      <c r="I9472" s="34">
        <v>4</v>
      </c>
      <c r="J9472" s="194"/>
    </row>
    <row r="9473" spans="1:10">
      <c r="A9473" s="210">
        <v>312</v>
      </c>
      <c r="B9473" s="211" t="s">
        <v>67</v>
      </c>
      <c r="C9473" s="30">
        <f t="shared" ref="C9473" si="8476">SUM(C9474)</f>
        <v>1200000</v>
      </c>
      <c r="D9473" s="30">
        <v>1200000</v>
      </c>
      <c r="F9473" s="30">
        <f t="shared" ref="F9473:H9473" si="8477">SUM(F9474)</f>
        <v>0</v>
      </c>
      <c r="G9473" s="30">
        <f t="shared" si="8477"/>
        <v>0</v>
      </c>
      <c r="H9473" s="30">
        <f t="shared" si="8477"/>
        <v>0</v>
      </c>
      <c r="I9473" s="34">
        <v>3</v>
      </c>
      <c r="J9473" s="194"/>
    </row>
    <row r="9474" spans="1:10">
      <c r="A9474" s="212">
        <v>3121</v>
      </c>
      <c r="B9474" s="216" t="s">
        <v>67</v>
      </c>
      <c r="C9474" s="474">
        <v>1200000</v>
      </c>
      <c r="D9474" s="175">
        <v>1200000</v>
      </c>
      <c r="F9474" s="672"/>
      <c r="G9474" s="672"/>
      <c r="H9474" s="672"/>
      <c r="I9474" s="34">
        <v>4</v>
      </c>
      <c r="J9474" s="194"/>
    </row>
    <row r="9475" spans="1:10">
      <c r="A9475" s="210">
        <v>313</v>
      </c>
      <c r="B9475" s="211" t="s">
        <v>48</v>
      </c>
      <c r="C9475" s="30">
        <f t="shared" ref="C9475" si="8478">SUM(C9476:C9477)</f>
        <v>5438624</v>
      </c>
      <c r="D9475" s="30">
        <v>5806624</v>
      </c>
      <c r="F9475" s="30">
        <f t="shared" ref="F9475:G9475" si="8479">SUM(F9476:F9477)</f>
        <v>0</v>
      </c>
      <c r="G9475" s="30">
        <f t="shared" si="8479"/>
        <v>0</v>
      </c>
      <c r="H9475" s="30">
        <f t="shared" ref="H9475" si="8480">SUM(H9476:H9477)</f>
        <v>0</v>
      </c>
      <c r="I9475" s="34">
        <v>3</v>
      </c>
      <c r="J9475" s="194"/>
    </row>
    <row r="9476" spans="1:10">
      <c r="A9476" s="212">
        <v>3132</v>
      </c>
      <c r="B9476" s="216" t="s">
        <v>49</v>
      </c>
      <c r="C9476" s="474">
        <v>5430624</v>
      </c>
      <c r="D9476" s="175">
        <v>5800624</v>
      </c>
      <c r="F9476" s="672"/>
      <c r="G9476" s="672"/>
      <c r="H9476" s="672"/>
      <c r="I9476" s="34">
        <v>4</v>
      </c>
      <c r="J9476" s="194"/>
    </row>
    <row r="9477" spans="1:10" ht="28.5">
      <c r="A9477" s="212">
        <v>3133</v>
      </c>
      <c r="B9477" s="216" t="s">
        <v>119</v>
      </c>
      <c r="C9477" s="474">
        <v>8000</v>
      </c>
      <c r="D9477" s="175">
        <v>6000</v>
      </c>
      <c r="F9477" s="672"/>
      <c r="G9477" s="672"/>
      <c r="H9477" s="672"/>
      <c r="I9477" s="34">
        <v>4</v>
      </c>
      <c r="J9477" s="194"/>
    </row>
    <row r="9478" spans="1:10">
      <c r="A9478" s="208">
        <v>32</v>
      </c>
      <c r="B9478" s="209" t="s">
        <v>16</v>
      </c>
      <c r="C9478" s="182">
        <f>SUM(C9479+C9484+C9491+C9501+C9503)</f>
        <v>29192762</v>
      </c>
      <c r="D9478" s="32">
        <v>29739729</v>
      </c>
      <c r="F9478" s="32">
        <f>SUM(F9479+F9484+F9491+F9501+F9503)</f>
        <v>0</v>
      </c>
      <c r="G9478" s="32">
        <f>SUM(G9479+G9484+G9491+G9501+G9503)</f>
        <v>0</v>
      </c>
      <c r="H9478" s="32">
        <f>SUM(H9479+H9484+H9491+H9501+H9503)</f>
        <v>0</v>
      </c>
      <c r="I9478" s="34">
        <v>2</v>
      </c>
      <c r="J9478" s="194"/>
    </row>
    <row r="9479" spans="1:10">
      <c r="A9479" s="210">
        <v>321</v>
      </c>
      <c r="B9479" s="211" t="s">
        <v>27</v>
      </c>
      <c r="C9479" s="30">
        <f t="shared" ref="C9479" si="8481">SUM(C9480:C9483)</f>
        <v>892174</v>
      </c>
      <c r="D9479" s="30">
        <v>895174</v>
      </c>
      <c r="F9479" s="30">
        <f t="shared" ref="F9479:G9479" si="8482">SUM(F9480:F9483)</f>
        <v>0</v>
      </c>
      <c r="G9479" s="30">
        <f t="shared" si="8482"/>
        <v>0</v>
      </c>
      <c r="H9479" s="30">
        <f t="shared" ref="H9479" si="8483">SUM(H9480:H9483)</f>
        <v>0</v>
      </c>
      <c r="I9479" s="34">
        <v>3</v>
      </c>
      <c r="J9479" s="194"/>
    </row>
    <row r="9480" spans="1:10">
      <c r="A9480" s="212">
        <v>3211</v>
      </c>
      <c r="B9480" s="216" t="s">
        <v>28</v>
      </c>
      <c r="C9480" s="474">
        <v>38937</v>
      </c>
      <c r="D9480" s="175">
        <v>38937</v>
      </c>
      <c r="F9480" s="672"/>
      <c r="G9480" s="672"/>
      <c r="H9480" s="672"/>
      <c r="I9480" s="34">
        <v>4</v>
      </c>
      <c r="J9480" s="194"/>
    </row>
    <row r="9481" spans="1:10" ht="28.5">
      <c r="A9481" s="212">
        <v>3212</v>
      </c>
      <c r="B9481" s="216" t="s">
        <v>50</v>
      </c>
      <c r="C9481" s="474">
        <v>775000</v>
      </c>
      <c r="D9481" s="175">
        <v>775000</v>
      </c>
      <c r="F9481" s="672"/>
      <c r="G9481" s="672"/>
      <c r="H9481" s="672"/>
      <c r="I9481" s="34">
        <v>4</v>
      </c>
      <c r="J9481" s="194"/>
    </row>
    <row r="9482" spans="1:10">
      <c r="A9482" s="212">
        <v>3213</v>
      </c>
      <c r="B9482" s="216" t="s">
        <v>54</v>
      </c>
      <c r="C9482" s="474">
        <v>78237</v>
      </c>
      <c r="D9482" s="175">
        <v>78237</v>
      </c>
      <c r="F9482" s="672"/>
      <c r="G9482" s="672"/>
      <c r="H9482" s="672"/>
      <c r="I9482" s="34">
        <v>4</v>
      </c>
    </row>
    <row r="9483" spans="1:10">
      <c r="A9483" s="212">
        <v>3214</v>
      </c>
      <c r="B9483" s="216" t="s">
        <v>108</v>
      </c>
      <c r="C9483" s="29"/>
      <c r="D9483" s="175">
        <v>3000</v>
      </c>
      <c r="F9483" s="175"/>
      <c r="G9483" s="175"/>
      <c r="H9483" s="175"/>
      <c r="I9483" s="34">
        <v>4</v>
      </c>
    </row>
    <row r="9484" spans="1:10">
      <c r="A9484" s="210">
        <v>322</v>
      </c>
      <c r="B9484" s="211" t="s">
        <v>42</v>
      </c>
      <c r="C9484" s="30">
        <f>SUM(C9485:C9490)</f>
        <v>24553869</v>
      </c>
      <c r="D9484" s="30">
        <v>24335809</v>
      </c>
      <c r="F9484" s="30">
        <f>SUM(F9485:F9490)</f>
        <v>0</v>
      </c>
      <c r="G9484" s="30">
        <f>SUM(G9485:G9490)</f>
        <v>0</v>
      </c>
      <c r="H9484" s="30">
        <f>SUM(H9485:H9490)</f>
        <v>0</v>
      </c>
      <c r="I9484" s="34">
        <v>3</v>
      </c>
    </row>
    <row r="9485" spans="1:10">
      <c r="A9485" s="212">
        <v>3221</v>
      </c>
      <c r="B9485" s="216" t="s">
        <v>43</v>
      </c>
      <c r="C9485" s="474">
        <v>345000</v>
      </c>
      <c r="D9485" s="175">
        <v>345000</v>
      </c>
      <c r="F9485" s="672"/>
      <c r="G9485" s="672"/>
      <c r="H9485" s="672"/>
      <c r="I9485" s="34">
        <v>4</v>
      </c>
    </row>
    <row r="9486" spans="1:10">
      <c r="A9486" s="212">
        <v>3222</v>
      </c>
      <c r="B9486" s="216" t="s">
        <v>91</v>
      </c>
      <c r="C9486" s="474">
        <v>22627942</v>
      </c>
      <c r="D9486" s="175">
        <v>22129882</v>
      </c>
      <c r="F9486" s="672"/>
      <c r="G9486" s="672"/>
      <c r="H9486" s="672"/>
      <c r="I9486" s="34">
        <v>4</v>
      </c>
    </row>
    <row r="9487" spans="1:10">
      <c r="A9487" s="212">
        <v>3223</v>
      </c>
      <c r="B9487" s="216" t="s">
        <v>109</v>
      </c>
      <c r="C9487" s="474">
        <v>1400000</v>
      </c>
      <c r="D9487" s="175">
        <v>1600000</v>
      </c>
      <c r="F9487" s="672"/>
      <c r="G9487" s="672"/>
      <c r="H9487" s="672"/>
      <c r="I9487" s="34">
        <v>4</v>
      </c>
    </row>
    <row r="9488" spans="1:10">
      <c r="A9488" s="212">
        <v>3224</v>
      </c>
      <c r="B9488" s="216" t="s">
        <v>387</v>
      </c>
      <c r="C9488" s="474">
        <v>155927</v>
      </c>
      <c r="D9488" s="175">
        <v>200927</v>
      </c>
      <c r="F9488" s="672"/>
      <c r="G9488" s="672"/>
      <c r="H9488" s="672"/>
      <c r="I9488" s="73">
        <v>4</v>
      </c>
    </row>
    <row r="9489" spans="1:10">
      <c r="A9489" s="212">
        <v>3225</v>
      </c>
      <c r="B9489" s="216" t="s">
        <v>92</v>
      </c>
      <c r="C9489" s="474"/>
      <c r="D9489" s="175">
        <v>20000</v>
      </c>
      <c r="F9489" s="672"/>
      <c r="G9489" s="672"/>
      <c r="H9489" s="672"/>
      <c r="I9489" s="34">
        <v>4</v>
      </c>
    </row>
    <row r="9490" spans="1:10">
      <c r="A9490" s="212">
        <v>3227</v>
      </c>
      <c r="B9490" s="216" t="s">
        <v>388</v>
      </c>
      <c r="C9490" s="144">
        <v>25000</v>
      </c>
      <c r="D9490" s="175">
        <v>40000</v>
      </c>
      <c r="F9490" s="75"/>
      <c r="G9490" s="75"/>
      <c r="H9490" s="75"/>
      <c r="I9490" s="501">
        <v>4</v>
      </c>
      <c r="J9490" s="194"/>
    </row>
    <row r="9491" spans="1:10">
      <c r="A9491" s="210">
        <v>323</v>
      </c>
      <c r="B9491" s="211" t="s">
        <v>17</v>
      </c>
      <c r="C9491" s="30">
        <f t="shared" ref="C9491" si="8484">SUM(C9492:C9500)</f>
        <v>3307601</v>
      </c>
      <c r="D9491" s="30">
        <v>4034346</v>
      </c>
      <c r="F9491" s="30">
        <f t="shared" ref="F9491:G9491" si="8485">SUM(F9492:F9500)</f>
        <v>0</v>
      </c>
      <c r="G9491" s="30">
        <f t="shared" si="8485"/>
        <v>0</v>
      </c>
      <c r="H9491" s="30">
        <f t="shared" ref="H9491" si="8486">SUM(H9492:H9500)</f>
        <v>0</v>
      </c>
      <c r="I9491" s="34">
        <v>3</v>
      </c>
    </row>
    <row r="9492" spans="1:10">
      <c r="A9492" s="212">
        <v>3231</v>
      </c>
      <c r="B9492" s="216" t="s">
        <v>18</v>
      </c>
      <c r="C9492" s="474">
        <v>37000</v>
      </c>
      <c r="D9492" s="175">
        <v>42000</v>
      </c>
      <c r="F9492" s="672"/>
      <c r="G9492" s="672"/>
      <c r="H9492" s="672"/>
      <c r="I9492" s="34">
        <v>4</v>
      </c>
    </row>
    <row r="9493" spans="1:10">
      <c r="A9493" s="212">
        <v>3232</v>
      </c>
      <c r="B9493" s="216" t="s">
        <v>105</v>
      </c>
      <c r="C9493" s="474">
        <v>500000</v>
      </c>
      <c r="D9493" s="175">
        <v>1100000</v>
      </c>
      <c r="F9493" s="672"/>
      <c r="G9493" s="672"/>
      <c r="H9493" s="672"/>
      <c r="I9493" s="34">
        <v>4</v>
      </c>
    </row>
    <row r="9494" spans="1:10">
      <c r="A9494" s="212">
        <v>3233</v>
      </c>
      <c r="B9494" s="216" t="s">
        <v>19</v>
      </c>
      <c r="C9494" s="474">
        <v>26201</v>
      </c>
      <c r="D9494" s="175">
        <v>26201</v>
      </c>
      <c r="F9494" s="672"/>
      <c r="G9494" s="672"/>
      <c r="H9494" s="672"/>
      <c r="I9494" s="73">
        <v>4</v>
      </c>
    </row>
    <row r="9495" spans="1:10">
      <c r="A9495" s="212">
        <v>3234</v>
      </c>
      <c r="B9495" s="216" t="s">
        <v>111</v>
      </c>
      <c r="C9495" s="474">
        <v>450000</v>
      </c>
      <c r="D9495" s="175">
        <v>450000</v>
      </c>
      <c r="F9495" s="672"/>
      <c r="G9495" s="672"/>
      <c r="H9495" s="672"/>
      <c r="I9495" s="34">
        <v>4</v>
      </c>
    </row>
    <row r="9496" spans="1:10">
      <c r="A9496" s="212">
        <v>3235</v>
      </c>
      <c r="B9496" s="216" t="s">
        <v>68</v>
      </c>
      <c r="C9496" s="474"/>
      <c r="D9496" s="175">
        <v>40000</v>
      </c>
      <c r="F9496" s="672"/>
      <c r="G9496" s="672"/>
      <c r="H9496" s="672"/>
      <c r="I9496" s="34">
        <v>4</v>
      </c>
    </row>
    <row r="9497" spans="1:10">
      <c r="A9497" s="212">
        <v>3236</v>
      </c>
      <c r="B9497" s="216" t="s">
        <v>56</v>
      </c>
      <c r="C9497" s="474">
        <v>1076145</v>
      </c>
      <c r="D9497" s="175">
        <v>1326145</v>
      </c>
      <c r="F9497" s="672"/>
      <c r="G9497" s="672"/>
      <c r="H9497" s="672"/>
      <c r="I9497" s="34">
        <v>4</v>
      </c>
    </row>
    <row r="9498" spans="1:10">
      <c r="A9498" s="212">
        <v>3237</v>
      </c>
      <c r="B9498" s="216" t="s">
        <v>20</v>
      </c>
      <c r="C9498" s="474">
        <v>800000</v>
      </c>
      <c r="D9498" s="175">
        <v>750000</v>
      </c>
      <c r="F9498" s="672"/>
      <c r="G9498" s="672"/>
      <c r="H9498" s="672"/>
      <c r="I9498" s="34">
        <v>4</v>
      </c>
      <c r="J9498" s="194"/>
    </row>
    <row r="9499" spans="1:10">
      <c r="A9499" s="212">
        <v>3238</v>
      </c>
      <c r="B9499" s="216" t="s">
        <v>51</v>
      </c>
      <c r="C9499" s="474">
        <v>340000</v>
      </c>
      <c r="D9499" s="175">
        <v>230000</v>
      </c>
      <c r="F9499" s="672"/>
      <c r="G9499" s="672"/>
      <c r="H9499" s="672"/>
      <c r="I9499" s="34">
        <v>4</v>
      </c>
      <c r="J9499" s="194"/>
    </row>
    <row r="9500" spans="1:10">
      <c r="A9500" s="212">
        <v>3239</v>
      </c>
      <c r="B9500" s="216" t="s">
        <v>21</v>
      </c>
      <c r="C9500" s="474">
        <v>78255</v>
      </c>
      <c r="D9500" s="175">
        <v>70000</v>
      </c>
      <c r="F9500" s="672"/>
      <c r="G9500" s="672"/>
      <c r="H9500" s="672"/>
      <c r="I9500" s="34">
        <v>4</v>
      </c>
      <c r="J9500" s="194"/>
    </row>
    <row r="9501" spans="1:10" ht="28.5">
      <c r="A9501" s="210">
        <v>324</v>
      </c>
      <c r="B9501" s="211" t="s">
        <v>22</v>
      </c>
      <c r="C9501" s="30">
        <f t="shared" ref="C9501" si="8487">SUM(C9502)</f>
        <v>0</v>
      </c>
      <c r="D9501" s="30">
        <v>1100</v>
      </c>
      <c r="F9501" s="30">
        <f t="shared" ref="F9501:H9501" si="8488">SUM(F9502)</f>
        <v>0</v>
      </c>
      <c r="G9501" s="30">
        <f t="shared" si="8488"/>
        <v>0</v>
      </c>
      <c r="H9501" s="30">
        <f t="shared" si="8488"/>
        <v>0</v>
      </c>
      <c r="I9501" s="34">
        <v>3</v>
      </c>
      <c r="J9501" s="194"/>
    </row>
    <row r="9502" spans="1:10" ht="28.5">
      <c r="A9502" s="212">
        <v>3241</v>
      </c>
      <c r="B9502" s="216" t="s">
        <v>22</v>
      </c>
      <c r="C9502" s="29"/>
      <c r="D9502" s="175">
        <v>1100</v>
      </c>
      <c r="F9502" s="175"/>
      <c r="G9502" s="175"/>
      <c r="H9502" s="175"/>
      <c r="I9502" s="34">
        <v>4</v>
      </c>
      <c r="J9502" s="194"/>
    </row>
    <row r="9503" spans="1:10">
      <c r="A9503" s="210">
        <v>329</v>
      </c>
      <c r="B9503" s="211" t="s">
        <v>23</v>
      </c>
      <c r="C9503" s="30">
        <f t="shared" ref="C9503" si="8489">SUM(C9504:C9510)</f>
        <v>439118</v>
      </c>
      <c r="D9503" s="30">
        <v>473300</v>
      </c>
      <c r="F9503" s="30">
        <f t="shared" ref="F9503:G9503" si="8490">SUM(F9504:F9510)</f>
        <v>0</v>
      </c>
      <c r="G9503" s="30">
        <f t="shared" si="8490"/>
        <v>0</v>
      </c>
      <c r="H9503" s="30">
        <f t="shared" ref="H9503" si="8491">SUM(H9504:H9510)</f>
        <v>0</v>
      </c>
      <c r="I9503" s="34">
        <v>3</v>
      </c>
      <c r="J9503" s="194"/>
    </row>
    <row r="9504" spans="1:10" ht="28.5">
      <c r="A9504" s="212">
        <v>3291</v>
      </c>
      <c r="B9504" s="216" t="s">
        <v>24</v>
      </c>
      <c r="C9504" s="474">
        <v>9500</v>
      </c>
      <c r="D9504" s="175">
        <v>7000</v>
      </c>
      <c r="F9504" s="672"/>
      <c r="G9504" s="672"/>
      <c r="H9504" s="672"/>
      <c r="I9504" s="34">
        <v>4</v>
      </c>
      <c r="J9504" s="194"/>
    </row>
    <row r="9505" spans="1:10">
      <c r="A9505" s="212">
        <v>3292</v>
      </c>
      <c r="B9505" s="216" t="s">
        <v>112</v>
      </c>
      <c r="C9505" s="474">
        <v>80000</v>
      </c>
      <c r="D9505" s="175">
        <v>215000</v>
      </c>
      <c r="F9505" s="672"/>
      <c r="G9505" s="672"/>
      <c r="H9505" s="672"/>
      <c r="I9505" s="34">
        <v>4</v>
      </c>
      <c r="J9505" s="194"/>
    </row>
    <row r="9506" spans="1:10">
      <c r="A9506" s="212">
        <v>3293</v>
      </c>
      <c r="B9506" s="216" t="s">
        <v>29</v>
      </c>
      <c r="C9506" s="474">
        <v>3318</v>
      </c>
      <c r="D9506" s="175">
        <v>3000</v>
      </c>
      <c r="F9506" s="672"/>
      <c r="G9506" s="672"/>
      <c r="H9506" s="672"/>
      <c r="I9506" s="34">
        <v>4</v>
      </c>
      <c r="J9506" s="194"/>
    </row>
    <row r="9507" spans="1:10">
      <c r="A9507" s="212">
        <v>3294</v>
      </c>
      <c r="B9507" s="216" t="s">
        <v>55</v>
      </c>
      <c r="C9507" s="474">
        <v>6300</v>
      </c>
      <c r="D9507" s="175">
        <v>8300</v>
      </c>
      <c r="F9507" s="672"/>
      <c r="G9507" s="672"/>
      <c r="H9507" s="672"/>
      <c r="I9507" s="34">
        <v>4</v>
      </c>
      <c r="J9507" s="194"/>
    </row>
    <row r="9508" spans="1:10">
      <c r="A9508" s="212">
        <v>3295</v>
      </c>
      <c r="B9508" s="216" t="s">
        <v>113</v>
      </c>
      <c r="C9508" s="474">
        <v>70000</v>
      </c>
      <c r="D9508" s="175">
        <v>40000</v>
      </c>
      <c r="F9508" s="672"/>
      <c r="G9508" s="672"/>
      <c r="H9508" s="672"/>
      <c r="I9508" s="34">
        <v>4</v>
      </c>
      <c r="J9508" s="194"/>
    </row>
    <row r="9509" spans="1:10">
      <c r="A9509" s="212">
        <v>3296</v>
      </c>
      <c r="B9509" s="216" t="s">
        <v>120</v>
      </c>
      <c r="C9509" s="474">
        <v>200000</v>
      </c>
      <c r="D9509" s="175">
        <v>180000</v>
      </c>
      <c r="F9509" s="672"/>
      <c r="G9509" s="672"/>
      <c r="H9509" s="672"/>
      <c r="I9509" s="34">
        <v>4</v>
      </c>
      <c r="J9509" s="194"/>
    </row>
    <row r="9510" spans="1:10">
      <c r="A9510" s="212">
        <v>3299</v>
      </c>
      <c r="B9510" s="216" t="s">
        <v>23</v>
      </c>
      <c r="C9510" s="474">
        <v>70000</v>
      </c>
      <c r="D9510" s="175">
        <v>20000</v>
      </c>
      <c r="F9510" s="672"/>
      <c r="G9510" s="672"/>
      <c r="H9510" s="672"/>
      <c r="I9510" s="34">
        <v>4</v>
      </c>
      <c r="J9510" s="194"/>
    </row>
    <row r="9511" spans="1:10">
      <c r="A9511" s="208">
        <v>34</v>
      </c>
      <c r="B9511" s="209" t="s">
        <v>114</v>
      </c>
      <c r="C9511" s="182">
        <f>SUM(C9512)</f>
        <v>226865</v>
      </c>
      <c r="D9511" s="32">
        <v>246600</v>
      </c>
      <c r="F9511" s="32">
        <f>SUM(F9512)</f>
        <v>0</v>
      </c>
      <c r="G9511" s="32">
        <f>SUM(G9512)</f>
        <v>0</v>
      </c>
      <c r="H9511" s="32">
        <f>SUM(H9512)</f>
        <v>0</v>
      </c>
      <c r="I9511" s="34">
        <v>2</v>
      </c>
      <c r="J9511" s="194"/>
    </row>
    <row r="9512" spans="1:10">
      <c r="A9512" s="210">
        <v>343</v>
      </c>
      <c r="B9512" s="211" t="s">
        <v>115</v>
      </c>
      <c r="C9512" s="30">
        <f>SUM(C9513:C9515)</f>
        <v>226865</v>
      </c>
      <c r="D9512" s="30">
        <v>246600</v>
      </c>
      <c r="F9512" s="30">
        <f>SUM(F9513:F9515)</f>
        <v>0</v>
      </c>
      <c r="G9512" s="30">
        <f>SUM(G9513:G9515)</f>
        <v>0</v>
      </c>
      <c r="H9512" s="30">
        <f>SUM(H9513:H9515)</f>
        <v>0</v>
      </c>
      <c r="I9512" s="34">
        <v>3</v>
      </c>
      <c r="J9512" s="194"/>
    </row>
    <row r="9513" spans="1:10">
      <c r="A9513" s="212">
        <v>3431</v>
      </c>
      <c r="B9513" s="216" t="s">
        <v>116</v>
      </c>
      <c r="C9513" s="474">
        <v>26600</v>
      </c>
      <c r="D9513" s="175">
        <v>26600</v>
      </c>
      <c r="F9513" s="672"/>
      <c r="G9513" s="672"/>
      <c r="H9513" s="672"/>
      <c r="I9513" s="34">
        <v>4</v>
      </c>
      <c r="J9513" s="194"/>
    </row>
    <row r="9514" spans="1:10" ht="28.5">
      <c r="A9514" s="212">
        <v>3432</v>
      </c>
      <c r="B9514" s="216" t="s">
        <v>135</v>
      </c>
      <c r="C9514" s="474">
        <v>265</v>
      </c>
      <c r="D9514" s="175">
        <v>0</v>
      </c>
      <c r="F9514" s="672"/>
      <c r="G9514" s="672"/>
      <c r="H9514" s="672"/>
      <c r="I9514" s="34">
        <v>4</v>
      </c>
    </row>
    <row r="9515" spans="1:10">
      <c r="A9515" s="212">
        <v>3433</v>
      </c>
      <c r="B9515" s="216" t="s">
        <v>117</v>
      </c>
      <c r="C9515" s="474">
        <v>200000</v>
      </c>
      <c r="D9515" s="175">
        <v>220000</v>
      </c>
      <c r="F9515" s="672"/>
      <c r="G9515" s="672"/>
      <c r="H9515" s="672"/>
      <c r="I9515" s="34">
        <v>4</v>
      </c>
    </row>
    <row r="9516" spans="1:10">
      <c r="A9516" s="208">
        <v>37</v>
      </c>
      <c r="B9516" s="209" t="s">
        <v>11</v>
      </c>
      <c r="C9516" s="77">
        <f>SUM(C9517)</f>
        <v>25000</v>
      </c>
      <c r="D9516" s="665">
        <v>25000</v>
      </c>
      <c r="F9516" s="665">
        <f>SUM(F9517)</f>
        <v>0</v>
      </c>
      <c r="G9516" s="665">
        <f>SUM(G9517)</f>
        <v>0</v>
      </c>
      <c r="H9516" s="665">
        <f>SUM(H9517)</f>
        <v>0</v>
      </c>
      <c r="I9516" s="571">
        <v>2</v>
      </c>
      <c r="J9516" s="194"/>
    </row>
    <row r="9517" spans="1:10" ht="28.5">
      <c r="A9517" s="210">
        <v>372</v>
      </c>
      <c r="B9517" s="211" t="s">
        <v>389</v>
      </c>
      <c r="C9517" s="42">
        <f>C9518</f>
        <v>25000</v>
      </c>
      <c r="D9517" s="42">
        <v>25000</v>
      </c>
      <c r="F9517" s="42">
        <f>F9518</f>
        <v>0</v>
      </c>
      <c r="G9517" s="42">
        <f>G9518</f>
        <v>0</v>
      </c>
      <c r="H9517" s="42">
        <f>H9518</f>
        <v>0</v>
      </c>
      <c r="I9517" s="572">
        <v>3</v>
      </c>
      <c r="J9517" s="194"/>
    </row>
    <row r="9518" spans="1:10">
      <c r="A9518" s="212">
        <v>3721</v>
      </c>
      <c r="B9518" s="216" t="s">
        <v>390</v>
      </c>
      <c r="C9518" s="144">
        <v>25000</v>
      </c>
      <c r="D9518" s="175">
        <v>25000</v>
      </c>
      <c r="F9518" s="75"/>
      <c r="G9518" s="75"/>
      <c r="H9518" s="75"/>
      <c r="I9518" s="572">
        <v>4</v>
      </c>
      <c r="J9518" s="194"/>
    </row>
    <row r="9519" spans="1:10">
      <c r="A9519" s="208">
        <v>38</v>
      </c>
      <c r="B9519" s="209" t="s">
        <v>11</v>
      </c>
      <c r="C9519" s="182">
        <f t="shared" ref="C9519:C9520" si="8492">SUM(C9520)</f>
        <v>200000</v>
      </c>
      <c r="D9519" s="32">
        <v>20000</v>
      </c>
      <c r="F9519" s="32">
        <f t="shared" ref="F9519:H9520" si="8493">SUM(F9520)</f>
        <v>0</v>
      </c>
      <c r="G9519" s="32">
        <f t="shared" si="8493"/>
        <v>0</v>
      </c>
      <c r="H9519" s="32">
        <f t="shared" si="8493"/>
        <v>0</v>
      </c>
      <c r="I9519" s="34">
        <v>2</v>
      </c>
    </row>
    <row r="9520" spans="1:10">
      <c r="A9520" s="210">
        <v>383</v>
      </c>
      <c r="B9520" s="211" t="s">
        <v>121</v>
      </c>
      <c r="C9520" s="30">
        <f t="shared" si="8492"/>
        <v>200000</v>
      </c>
      <c r="D9520" s="30">
        <v>20000</v>
      </c>
      <c r="F9520" s="30">
        <f t="shared" si="8493"/>
        <v>0</v>
      </c>
      <c r="G9520" s="30">
        <f t="shared" si="8493"/>
        <v>0</v>
      </c>
      <c r="H9520" s="30">
        <f t="shared" si="8493"/>
        <v>0</v>
      </c>
      <c r="I9520" s="34">
        <v>3</v>
      </c>
    </row>
    <row r="9521" spans="1:10">
      <c r="A9521" s="212">
        <v>3834</v>
      </c>
      <c r="B9521" s="216" t="s">
        <v>123</v>
      </c>
      <c r="C9521" s="474">
        <v>200000</v>
      </c>
      <c r="D9521" s="175">
        <v>20000</v>
      </c>
      <c r="F9521" s="672"/>
      <c r="G9521" s="672"/>
      <c r="H9521" s="672"/>
      <c r="I9521" s="34">
        <v>4</v>
      </c>
    </row>
    <row r="9522" spans="1:10">
      <c r="A9522" s="206">
        <v>52</v>
      </c>
      <c r="B9522" s="207" t="s">
        <v>52</v>
      </c>
      <c r="C9522" s="31">
        <f>SUM(C9523+C9531+C9540+C9549)</f>
        <v>1715580</v>
      </c>
      <c r="D9522" s="31">
        <v>2291819</v>
      </c>
      <c r="F9522" s="31">
        <f>SUM(F9523+F9531+F9540+F9549)</f>
        <v>0</v>
      </c>
      <c r="G9522" s="31">
        <f>SUM(G9523+G9531+G9540+G9549)</f>
        <v>0</v>
      </c>
      <c r="H9522" s="31">
        <f>SUM(H9523+H9531+H9540+H9549)</f>
        <v>0</v>
      </c>
      <c r="I9522" s="34" t="s">
        <v>53</v>
      </c>
    </row>
    <row r="9523" spans="1:10">
      <c r="A9523" s="208">
        <v>31</v>
      </c>
      <c r="B9523" s="209" t="s">
        <v>44</v>
      </c>
      <c r="C9523" s="182">
        <f t="shared" ref="C9523" si="8494">SUM(C9524+C9527+C9529)</f>
        <v>511600</v>
      </c>
      <c r="D9523" s="32">
        <v>340000</v>
      </c>
      <c r="F9523" s="32">
        <f t="shared" ref="F9523:G9523" si="8495">SUM(F9524+F9527+F9529)</f>
        <v>0</v>
      </c>
      <c r="G9523" s="32">
        <f t="shared" si="8495"/>
        <v>0</v>
      </c>
      <c r="H9523" s="32">
        <f t="shared" ref="H9523" si="8496">SUM(H9524+H9527+H9529)</f>
        <v>0</v>
      </c>
      <c r="I9523" s="34">
        <v>2</v>
      </c>
    </row>
    <row r="9524" spans="1:10">
      <c r="A9524" s="210">
        <v>311</v>
      </c>
      <c r="B9524" s="211" t="s">
        <v>45</v>
      </c>
      <c r="C9524" s="30">
        <f>SUM(C9525:C9526)</f>
        <v>478600</v>
      </c>
      <c r="D9524" s="30">
        <v>328000</v>
      </c>
      <c r="F9524" s="30">
        <f>SUM(F9525:F9526)</f>
        <v>0</v>
      </c>
      <c r="G9524" s="30">
        <f>SUM(G9525:G9526)</f>
        <v>0</v>
      </c>
      <c r="H9524" s="30">
        <f>SUM(H9525:H9526)</f>
        <v>0</v>
      </c>
      <c r="I9524" s="34">
        <v>3</v>
      </c>
    </row>
    <row r="9525" spans="1:10">
      <c r="A9525" s="212">
        <v>3111</v>
      </c>
      <c r="B9525" s="216" t="s">
        <v>46</v>
      </c>
      <c r="C9525" s="474">
        <v>470600</v>
      </c>
      <c r="D9525" s="175">
        <v>320000</v>
      </c>
      <c r="F9525" s="672"/>
      <c r="G9525" s="672"/>
      <c r="H9525" s="672"/>
      <c r="I9525" s="34">
        <v>4</v>
      </c>
    </row>
    <row r="9526" spans="1:10">
      <c r="A9526" s="212">
        <v>3114</v>
      </c>
      <c r="B9526" s="216" t="s">
        <v>47</v>
      </c>
      <c r="C9526" s="474">
        <v>8000</v>
      </c>
      <c r="D9526" s="175">
        <v>8000</v>
      </c>
      <c r="F9526" s="672"/>
      <c r="G9526" s="672"/>
      <c r="H9526" s="672"/>
      <c r="I9526" s="73">
        <v>4</v>
      </c>
    </row>
    <row r="9527" spans="1:10">
      <c r="A9527" s="210">
        <v>312</v>
      </c>
      <c r="B9527" s="211" t="s">
        <v>67</v>
      </c>
      <c r="C9527" s="30">
        <f t="shared" ref="C9527" si="8497">SUM(C9528)</f>
        <v>0</v>
      </c>
      <c r="D9527" s="30">
        <v>0</v>
      </c>
      <c r="F9527" s="30">
        <f t="shared" ref="F9527:H9527" si="8498">SUM(F9528)</f>
        <v>0</v>
      </c>
      <c r="G9527" s="30">
        <f t="shared" si="8498"/>
        <v>0</v>
      </c>
      <c r="H9527" s="30">
        <f t="shared" si="8498"/>
        <v>0</v>
      </c>
      <c r="I9527" s="34">
        <v>3</v>
      </c>
    </row>
    <row r="9528" spans="1:10">
      <c r="A9528" s="212">
        <v>3121</v>
      </c>
      <c r="B9528" s="216" t="s">
        <v>67</v>
      </c>
      <c r="C9528" s="29"/>
      <c r="D9528" s="175">
        <v>0</v>
      </c>
      <c r="F9528" s="175"/>
      <c r="G9528" s="175"/>
      <c r="H9528" s="175"/>
      <c r="I9528" s="34">
        <v>4</v>
      </c>
    </row>
    <row r="9529" spans="1:10">
      <c r="A9529" s="210">
        <v>313</v>
      </c>
      <c r="B9529" s="211" t="s">
        <v>48</v>
      </c>
      <c r="C9529" s="30">
        <f t="shared" ref="C9529" si="8499">SUM(C9530)</f>
        <v>33000</v>
      </c>
      <c r="D9529" s="30">
        <v>12000</v>
      </c>
      <c r="F9529" s="30">
        <f t="shared" ref="F9529:H9529" si="8500">SUM(F9530)</f>
        <v>0</v>
      </c>
      <c r="G9529" s="30">
        <f t="shared" si="8500"/>
        <v>0</v>
      </c>
      <c r="H9529" s="30">
        <f t="shared" si="8500"/>
        <v>0</v>
      </c>
      <c r="I9529" s="34">
        <v>3</v>
      </c>
    </row>
    <row r="9530" spans="1:10">
      <c r="A9530" s="212">
        <v>3132</v>
      </c>
      <c r="B9530" s="216" t="s">
        <v>49</v>
      </c>
      <c r="C9530" s="474">
        <v>33000</v>
      </c>
      <c r="D9530" s="175">
        <v>12000</v>
      </c>
      <c r="F9530" s="672"/>
      <c r="G9530" s="672"/>
      <c r="H9530" s="672"/>
      <c r="I9530" s="34">
        <v>4</v>
      </c>
      <c r="J9530" s="194"/>
    </row>
    <row r="9531" spans="1:10">
      <c r="A9531" s="208">
        <v>32</v>
      </c>
      <c r="B9531" s="209" t="s">
        <v>16</v>
      </c>
      <c r="C9531" s="182">
        <f t="shared" ref="C9531" si="8501">SUM(C9532+C9534+C9538)</f>
        <v>25000</v>
      </c>
      <c r="D9531" s="32">
        <v>95000</v>
      </c>
      <c r="F9531" s="32">
        <f t="shared" ref="F9531:G9531" si="8502">SUM(F9532+F9534+F9538+F9536)</f>
        <v>0</v>
      </c>
      <c r="G9531" s="32">
        <f t="shared" si="8502"/>
        <v>0</v>
      </c>
      <c r="H9531" s="32">
        <f t="shared" ref="H9531" si="8503">SUM(H9532+H9534+H9538+H9536)</f>
        <v>0</v>
      </c>
      <c r="I9531" s="34">
        <v>2</v>
      </c>
      <c r="J9531" s="194"/>
    </row>
    <row r="9532" spans="1:10">
      <c r="A9532" s="210">
        <v>321</v>
      </c>
      <c r="B9532" s="211" t="s">
        <v>27</v>
      </c>
      <c r="C9532" s="30">
        <f t="shared" ref="C9532" si="8504">SUM(C9533)</f>
        <v>25000</v>
      </c>
      <c r="D9532" s="30">
        <v>25000</v>
      </c>
      <c r="F9532" s="30">
        <f t="shared" ref="F9532:H9532" si="8505">SUM(F9533)</f>
        <v>0</v>
      </c>
      <c r="G9532" s="30">
        <f t="shared" si="8505"/>
        <v>0</v>
      </c>
      <c r="H9532" s="30">
        <f t="shared" si="8505"/>
        <v>0</v>
      </c>
      <c r="I9532" s="34">
        <v>3</v>
      </c>
      <c r="J9532" s="194"/>
    </row>
    <row r="9533" spans="1:10" ht="28.5">
      <c r="A9533" s="212">
        <v>3212</v>
      </c>
      <c r="B9533" s="216" t="s">
        <v>50</v>
      </c>
      <c r="C9533" s="474">
        <v>25000</v>
      </c>
      <c r="D9533" s="175">
        <v>25000</v>
      </c>
      <c r="F9533" s="672"/>
      <c r="G9533" s="672"/>
      <c r="H9533" s="672"/>
      <c r="I9533" s="34">
        <v>4</v>
      </c>
      <c r="J9533" s="194"/>
    </row>
    <row r="9534" spans="1:10">
      <c r="A9534" s="210">
        <v>322</v>
      </c>
      <c r="B9534" s="211" t="s">
        <v>42</v>
      </c>
      <c r="C9534" s="30">
        <f t="shared" ref="C9534" si="8506">SUM(C9535)</f>
        <v>0</v>
      </c>
      <c r="D9534" s="30">
        <v>0</v>
      </c>
      <c r="F9534" s="30">
        <f t="shared" ref="F9534:H9534" si="8507">SUM(F9535)</f>
        <v>0</v>
      </c>
      <c r="G9534" s="30">
        <f t="shared" si="8507"/>
        <v>0</v>
      </c>
      <c r="H9534" s="30">
        <f t="shared" si="8507"/>
        <v>0</v>
      </c>
      <c r="I9534" s="34">
        <v>3</v>
      </c>
      <c r="J9534" s="194"/>
    </row>
    <row r="9535" spans="1:10">
      <c r="A9535" s="212">
        <v>3222</v>
      </c>
      <c r="B9535" s="216" t="s">
        <v>91</v>
      </c>
      <c r="C9535" s="474">
        <v>0</v>
      </c>
      <c r="D9535" s="175">
        <v>0</v>
      </c>
      <c r="F9535" s="672"/>
      <c r="G9535" s="672"/>
      <c r="H9535" s="672"/>
      <c r="I9535" s="34">
        <v>4</v>
      </c>
      <c r="J9535" s="194"/>
    </row>
    <row r="9536" spans="1:10">
      <c r="A9536" s="49">
        <v>323</v>
      </c>
      <c r="B9536" s="889" t="s">
        <v>17</v>
      </c>
      <c r="C9536" s="890"/>
      <c r="D9536" s="882">
        <v>70000</v>
      </c>
      <c r="F9536" s="882">
        <f t="shared" ref="F9536:H9536" si="8508">F9537</f>
        <v>0</v>
      </c>
      <c r="G9536" s="882">
        <f t="shared" si="8508"/>
        <v>0</v>
      </c>
      <c r="H9536" s="882">
        <f t="shared" si="8508"/>
        <v>0</v>
      </c>
      <c r="I9536" s="870">
        <v>3</v>
      </c>
      <c r="J9536" s="194"/>
    </row>
    <row r="9537" spans="1:10">
      <c r="A9537" s="51">
        <v>3232</v>
      </c>
      <c r="B9537" s="891" t="s">
        <v>105</v>
      </c>
      <c r="C9537" s="152"/>
      <c r="D9537" s="868">
        <v>70000</v>
      </c>
      <c r="F9537" s="868"/>
      <c r="G9537" s="868"/>
      <c r="H9537" s="868"/>
      <c r="I9537" s="870">
        <v>4</v>
      </c>
      <c r="J9537" s="194"/>
    </row>
    <row r="9538" spans="1:10" ht="28.5">
      <c r="A9538" s="210">
        <v>324</v>
      </c>
      <c r="B9538" s="211" t="s">
        <v>22</v>
      </c>
      <c r="C9538" s="30">
        <f t="shared" ref="C9538" si="8509">SUM(C9539)</f>
        <v>0</v>
      </c>
      <c r="D9538" s="30">
        <v>0</v>
      </c>
      <c r="F9538" s="30">
        <f t="shared" ref="F9538:H9538" si="8510">SUM(F9539)</f>
        <v>0</v>
      </c>
      <c r="G9538" s="30">
        <f t="shared" si="8510"/>
        <v>0</v>
      </c>
      <c r="H9538" s="30">
        <f t="shared" si="8510"/>
        <v>0</v>
      </c>
      <c r="I9538" s="34">
        <v>3</v>
      </c>
      <c r="J9538" s="194"/>
    </row>
    <row r="9539" spans="1:10" ht="28.5">
      <c r="A9539" s="212">
        <v>3241</v>
      </c>
      <c r="B9539" s="216" t="s">
        <v>22</v>
      </c>
      <c r="C9539" s="29"/>
      <c r="D9539" s="175">
        <v>0</v>
      </c>
      <c r="F9539" s="175"/>
      <c r="G9539" s="175"/>
      <c r="H9539" s="175"/>
      <c r="I9539" s="34">
        <v>4</v>
      </c>
      <c r="J9539" s="194"/>
    </row>
    <row r="9540" spans="1:10" ht="28.5">
      <c r="A9540" s="208">
        <v>42</v>
      </c>
      <c r="B9540" s="209" t="s">
        <v>30</v>
      </c>
      <c r="C9540" s="182">
        <f>C9543</f>
        <v>63574</v>
      </c>
      <c r="D9540" s="32">
        <v>1265646</v>
      </c>
      <c r="F9540" s="32">
        <f>F9543+F9541</f>
        <v>0</v>
      </c>
      <c r="G9540" s="32">
        <f>G9543+G9541</f>
        <v>0</v>
      </c>
      <c r="H9540" s="32">
        <f>H9543+H9541</f>
        <v>0</v>
      </c>
      <c r="I9540" s="34">
        <v>2</v>
      </c>
      <c r="J9540" s="194"/>
    </row>
    <row r="9541" spans="1:10">
      <c r="A9541" s="49">
        <v>421</v>
      </c>
      <c r="B9541" s="886" t="s">
        <v>96</v>
      </c>
      <c r="C9541" s="892"/>
      <c r="D9541" s="892">
        <v>913968</v>
      </c>
      <c r="F9541" s="892">
        <f t="shared" ref="F9541:H9541" si="8511">F9542</f>
        <v>0</v>
      </c>
      <c r="G9541" s="892">
        <f t="shared" si="8511"/>
        <v>0</v>
      </c>
      <c r="H9541" s="892">
        <f t="shared" si="8511"/>
        <v>0</v>
      </c>
      <c r="I9541" s="870">
        <v>3</v>
      </c>
      <c r="J9541" s="194"/>
    </row>
    <row r="9542" spans="1:10">
      <c r="A9542" s="893">
        <v>4213</v>
      </c>
      <c r="B9542" s="894" t="s">
        <v>265</v>
      </c>
      <c r="C9542" s="895"/>
      <c r="D9542" s="868">
        <v>913968</v>
      </c>
      <c r="F9542" s="895"/>
      <c r="G9542" s="895"/>
      <c r="H9542" s="895"/>
      <c r="I9542" s="870">
        <v>4</v>
      </c>
      <c r="J9542" s="194"/>
    </row>
    <row r="9543" spans="1:10">
      <c r="A9543" s="210">
        <v>422</v>
      </c>
      <c r="B9543" s="211" t="s">
        <v>57</v>
      </c>
      <c r="C9543" s="30">
        <f t="shared" ref="C9543" si="8512">C9547</f>
        <v>63574</v>
      </c>
      <c r="D9543" s="30">
        <v>351678</v>
      </c>
      <c r="F9543" s="30">
        <f t="shared" ref="F9543:G9543" si="8513">SUM(F9544:F9548)</f>
        <v>0</v>
      </c>
      <c r="G9543" s="30">
        <f t="shared" si="8513"/>
        <v>0</v>
      </c>
      <c r="H9543" s="30">
        <f t="shared" ref="H9543" si="8514">SUM(H9544:H9548)</f>
        <v>0</v>
      </c>
      <c r="I9543" s="34">
        <v>3</v>
      </c>
      <c r="J9543" s="194"/>
    </row>
    <row r="9544" spans="1:10">
      <c r="A9544" s="866">
        <v>4221</v>
      </c>
      <c r="B9544" s="896" t="s">
        <v>65</v>
      </c>
      <c r="C9544" s="897"/>
      <c r="D9544" s="897">
        <v>9227</v>
      </c>
      <c r="F9544" s="897"/>
      <c r="G9544" s="897"/>
      <c r="H9544" s="897"/>
      <c r="I9544" s="870">
        <v>4</v>
      </c>
      <c r="J9544" s="194"/>
    </row>
    <row r="9545" spans="1:10">
      <c r="A9545" s="866">
        <v>4222</v>
      </c>
      <c r="B9545" s="888" t="s">
        <v>73</v>
      </c>
      <c r="C9545" s="897"/>
      <c r="D9545" s="897">
        <v>233</v>
      </c>
      <c r="F9545" s="897"/>
      <c r="G9545" s="897"/>
      <c r="H9545" s="897"/>
      <c r="I9545" s="870">
        <v>4</v>
      </c>
      <c r="J9545" s="194"/>
    </row>
    <row r="9546" spans="1:10">
      <c r="A9546" s="866">
        <v>4223</v>
      </c>
      <c r="B9546" s="888" t="s">
        <v>86</v>
      </c>
      <c r="C9546" s="897"/>
      <c r="D9546" s="897">
        <v>7157</v>
      </c>
      <c r="F9546" s="897"/>
      <c r="G9546" s="897"/>
      <c r="H9546" s="897"/>
      <c r="I9546" s="870">
        <v>4</v>
      </c>
      <c r="J9546" s="194"/>
    </row>
    <row r="9547" spans="1:10">
      <c r="A9547" s="212">
        <v>4224</v>
      </c>
      <c r="B9547" s="216" t="s">
        <v>58</v>
      </c>
      <c r="C9547" s="474">
        <v>63574</v>
      </c>
      <c r="D9547" s="175">
        <v>21307</v>
      </c>
      <c r="F9547" s="672"/>
      <c r="G9547" s="672"/>
      <c r="H9547" s="672"/>
      <c r="I9547" s="34">
        <v>4</v>
      </c>
      <c r="J9547" s="194"/>
    </row>
    <row r="9548" spans="1:10">
      <c r="A9548" s="866">
        <v>4227</v>
      </c>
      <c r="B9548" s="894" t="s">
        <v>88</v>
      </c>
      <c r="C9548" s="868"/>
      <c r="D9548" s="868">
        <v>313754</v>
      </c>
      <c r="F9548" s="868"/>
      <c r="G9548" s="868"/>
      <c r="H9548" s="868"/>
      <c r="I9548" s="870">
        <v>4</v>
      </c>
      <c r="J9548" s="194"/>
    </row>
    <row r="9549" spans="1:10" ht="28.5">
      <c r="A9549" s="208">
        <v>45</v>
      </c>
      <c r="B9549" s="209" t="s">
        <v>74</v>
      </c>
      <c r="C9549" s="182">
        <f t="shared" ref="C9549:C9550" si="8515">SUM(C9550)</f>
        <v>1115406</v>
      </c>
      <c r="D9549" s="32">
        <v>591173</v>
      </c>
      <c r="F9549" s="32">
        <f t="shared" ref="F9549:H9550" si="8516">SUM(F9550)</f>
        <v>0</v>
      </c>
      <c r="G9549" s="32">
        <f t="shared" si="8516"/>
        <v>0</v>
      </c>
      <c r="H9549" s="32">
        <f t="shared" si="8516"/>
        <v>0</v>
      </c>
      <c r="I9549" s="34">
        <v>2</v>
      </c>
      <c r="J9549" s="194"/>
    </row>
    <row r="9550" spans="1:10">
      <c r="A9550" s="210">
        <v>451</v>
      </c>
      <c r="B9550" s="211" t="s">
        <v>75</v>
      </c>
      <c r="C9550" s="30">
        <f t="shared" si="8515"/>
        <v>1115406</v>
      </c>
      <c r="D9550" s="30">
        <v>591173</v>
      </c>
      <c r="F9550" s="30">
        <f t="shared" si="8516"/>
        <v>0</v>
      </c>
      <c r="G9550" s="30">
        <f t="shared" si="8516"/>
        <v>0</v>
      </c>
      <c r="H9550" s="30">
        <f t="shared" si="8516"/>
        <v>0</v>
      </c>
      <c r="I9550" s="34">
        <v>3</v>
      </c>
      <c r="J9550" s="194"/>
    </row>
    <row r="9551" spans="1:10">
      <c r="A9551" s="212">
        <v>4511</v>
      </c>
      <c r="B9551" s="216" t="s">
        <v>75</v>
      </c>
      <c r="C9551" s="29">
        <v>1115406</v>
      </c>
      <c r="D9551" s="175">
        <v>591173</v>
      </c>
      <c r="F9551" s="175"/>
      <c r="G9551" s="175"/>
      <c r="H9551" s="175"/>
      <c r="I9551" s="34">
        <v>4</v>
      </c>
      <c r="J9551" s="194"/>
    </row>
    <row r="9552" spans="1:10">
      <c r="A9552" s="206">
        <v>61</v>
      </c>
      <c r="B9552" s="207" t="s">
        <v>80</v>
      </c>
      <c r="C9552" s="31">
        <f>SUM(C9553+C9560+C9577+C9590)</f>
        <v>136000</v>
      </c>
      <c r="D9552" s="31">
        <v>212209</v>
      </c>
      <c r="F9552" s="31">
        <f t="shared" ref="F9552:G9552" si="8517">SUM(F9553+F9560+F9577+F9590+F9574)</f>
        <v>0</v>
      </c>
      <c r="G9552" s="31">
        <f t="shared" si="8517"/>
        <v>0</v>
      </c>
      <c r="H9552" s="31">
        <f t="shared" ref="H9552" si="8518">SUM(H9553+H9560+H9577+H9590+H9574)</f>
        <v>0</v>
      </c>
      <c r="I9552" s="34" t="s">
        <v>81</v>
      </c>
      <c r="J9552" s="194"/>
    </row>
    <row r="9553" spans="1:10">
      <c r="A9553" s="208">
        <v>31</v>
      </c>
      <c r="B9553" s="209" t="s">
        <v>44</v>
      </c>
      <c r="C9553" s="182">
        <f t="shared" ref="C9553" si="8519">SUM(C9554+C9556+C9558)</f>
        <v>0</v>
      </c>
      <c r="D9553" s="32">
        <v>0</v>
      </c>
      <c r="F9553" s="32">
        <f t="shared" ref="F9553:G9553" si="8520">SUM(F9554+F9556+F9558)</f>
        <v>0</v>
      </c>
      <c r="G9553" s="32">
        <f t="shared" si="8520"/>
        <v>0</v>
      </c>
      <c r="H9553" s="32">
        <f t="shared" ref="H9553" si="8521">SUM(H9554+H9556+H9558)</f>
        <v>0</v>
      </c>
      <c r="I9553" s="34">
        <v>2</v>
      </c>
      <c r="J9553" s="194"/>
    </row>
    <row r="9554" spans="1:10">
      <c r="A9554" s="210">
        <v>311</v>
      </c>
      <c r="B9554" s="211" t="s">
        <v>45</v>
      </c>
      <c r="C9554" s="30">
        <f t="shared" ref="C9554" si="8522">SUM(C9555)</f>
        <v>0</v>
      </c>
      <c r="D9554" s="30">
        <v>0</v>
      </c>
      <c r="F9554" s="30">
        <f t="shared" ref="F9554:H9554" si="8523">SUM(F9555)</f>
        <v>0</v>
      </c>
      <c r="G9554" s="30">
        <f t="shared" si="8523"/>
        <v>0</v>
      </c>
      <c r="H9554" s="30">
        <f t="shared" si="8523"/>
        <v>0</v>
      </c>
      <c r="I9554" s="34">
        <v>3</v>
      </c>
      <c r="J9554" s="194"/>
    </row>
    <row r="9555" spans="1:10">
      <c r="A9555" s="212">
        <v>3111</v>
      </c>
      <c r="B9555" s="216" t="s">
        <v>46</v>
      </c>
      <c r="C9555" s="29"/>
      <c r="D9555" s="175">
        <v>0</v>
      </c>
      <c r="F9555" s="175"/>
      <c r="G9555" s="175"/>
      <c r="H9555" s="175"/>
      <c r="I9555" s="34">
        <v>4</v>
      </c>
      <c r="J9555" s="194"/>
    </row>
    <row r="9556" spans="1:10">
      <c r="A9556" s="210">
        <v>312</v>
      </c>
      <c r="B9556" s="211" t="s">
        <v>67</v>
      </c>
      <c r="C9556" s="30">
        <f t="shared" ref="C9556" si="8524">SUM(C9557)</f>
        <v>0</v>
      </c>
      <c r="D9556" s="30">
        <v>0</v>
      </c>
      <c r="F9556" s="30">
        <f t="shared" ref="F9556:H9556" si="8525">SUM(F9557)</f>
        <v>0</v>
      </c>
      <c r="G9556" s="30">
        <f t="shared" si="8525"/>
        <v>0</v>
      </c>
      <c r="H9556" s="30">
        <f t="shared" si="8525"/>
        <v>0</v>
      </c>
      <c r="I9556" s="34">
        <v>3</v>
      </c>
      <c r="J9556" s="194"/>
    </row>
    <row r="9557" spans="1:10">
      <c r="A9557" s="212">
        <v>3121</v>
      </c>
      <c r="B9557" s="216" t="s">
        <v>67</v>
      </c>
      <c r="C9557" s="29"/>
      <c r="D9557" s="175">
        <v>0</v>
      </c>
      <c r="F9557" s="175"/>
      <c r="G9557" s="175"/>
      <c r="H9557" s="175"/>
      <c r="I9557" s="34">
        <v>4</v>
      </c>
      <c r="J9557" s="194"/>
    </row>
    <row r="9558" spans="1:10">
      <c r="A9558" s="210">
        <v>313</v>
      </c>
      <c r="B9558" s="211" t="s">
        <v>48</v>
      </c>
      <c r="C9558" s="30">
        <f t="shared" ref="C9558" si="8526">SUM(C9559)</f>
        <v>0</v>
      </c>
      <c r="D9558" s="30">
        <v>0</v>
      </c>
      <c r="F9558" s="30">
        <f t="shared" ref="F9558:H9558" si="8527">SUM(F9559)</f>
        <v>0</v>
      </c>
      <c r="G9558" s="30">
        <f t="shared" si="8527"/>
        <v>0</v>
      </c>
      <c r="H9558" s="30">
        <f t="shared" si="8527"/>
        <v>0</v>
      </c>
      <c r="I9558" s="34">
        <v>3</v>
      </c>
      <c r="J9558" s="194"/>
    </row>
    <row r="9559" spans="1:10">
      <c r="A9559" s="212">
        <v>3132</v>
      </c>
      <c r="B9559" s="216" t="s">
        <v>49</v>
      </c>
      <c r="C9559" s="29"/>
      <c r="D9559" s="175">
        <v>0</v>
      </c>
      <c r="F9559" s="175"/>
      <c r="G9559" s="175"/>
      <c r="H9559" s="175"/>
      <c r="I9559" s="34">
        <v>4</v>
      </c>
      <c r="J9559" s="194"/>
    </row>
    <row r="9560" spans="1:10">
      <c r="A9560" s="208">
        <v>32</v>
      </c>
      <c r="B9560" s="209" t="s">
        <v>16</v>
      </c>
      <c r="C9560" s="182">
        <f t="shared" ref="C9560" si="8528">SUM(C9561+C9565+C9569)</f>
        <v>38291</v>
      </c>
      <c r="D9560" s="32">
        <v>36291</v>
      </c>
      <c r="F9560" s="32">
        <f t="shared" ref="F9560:G9560" si="8529">SUM(F9561+F9565+F9569)</f>
        <v>0</v>
      </c>
      <c r="G9560" s="32">
        <f t="shared" si="8529"/>
        <v>0</v>
      </c>
      <c r="H9560" s="32">
        <f t="shared" ref="H9560" si="8530">SUM(H9561+H9565+H9569)</f>
        <v>0</v>
      </c>
      <c r="I9560" s="34">
        <v>2</v>
      </c>
      <c r="J9560" s="194"/>
    </row>
    <row r="9561" spans="1:10">
      <c r="A9561" s="210">
        <v>321</v>
      </c>
      <c r="B9561" s="211" t="s">
        <v>27</v>
      </c>
      <c r="C9561" s="30">
        <f t="shared" ref="C9561" si="8531">SUM(C9562:C9564)</f>
        <v>23291</v>
      </c>
      <c r="D9561" s="30">
        <v>23291</v>
      </c>
      <c r="F9561" s="30">
        <f t="shared" ref="F9561:G9561" si="8532">SUM(F9562:F9564)</f>
        <v>0</v>
      </c>
      <c r="G9561" s="30">
        <f t="shared" si="8532"/>
        <v>0</v>
      </c>
      <c r="H9561" s="30">
        <f t="shared" ref="H9561" si="8533">SUM(H9562:H9564)</f>
        <v>0</v>
      </c>
      <c r="I9561" s="34">
        <v>3</v>
      </c>
      <c r="J9561" s="194"/>
    </row>
    <row r="9562" spans="1:10">
      <c r="A9562" s="212">
        <v>3211</v>
      </c>
      <c r="B9562" s="216" t="s">
        <v>28</v>
      </c>
      <c r="C9562" s="474">
        <v>14000</v>
      </c>
      <c r="D9562" s="175">
        <v>14000</v>
      </c>
      <c r="F9562" s="672"/>
      <c r="G9562" s="672"/>
      <c r="H9562" s="672"/>
      <c r="I9562" s="34">
        <v>4</v>
      </c>
      <c r="J9562" s="194"/>
    </row>
    <row r="9563" spans="1:10" ht="28.5">
      <c r="A9563" s="212">
        <v>3212</v>
      </c>
      <c r="B9563" s="216" t="s">
        <v>50</v>
      </c>
      <c r="C9563" s="474"/>
      <c r="D9563" s="175">
        <v>0</v>
      </c>
      <c r="F9563" s="672"/>
      <c r="G9563" s="672"/>
      <c r="H9563" s="672"/>
      <c r="I9563" s="34">
        <v>4</v>
      </c>
      <c r="J9563" s="194"/>
    </row>
    <row r="9564" spans="1:10">
      <c r="A9564" s="212">
        <v>3213</v>
      </c>
      <c r="B9564" s="216" t="s">
        <v>54</v>
      </c>
      <c r="C9564" s="474">
        <v>9291</v>
      </c>
      <c r="D9564" s="175">
        <v>9291</v>
      </c>
      <c r="F9564" s="672"/>
      <c r="G9564" s="672"/>
      <c r="H9564" s="672"/>
      <c r="I9564" s="34">
        <v>4</v>
      </c>
      <c r="J9564" s="194"/>
    </row>
    <row r="9565" spans="1:10">
      <c r="A9565" s="210">
        <v>322</v>
      </c>
      <c r="B9565" s="211" t="s">
        <v>42</v>
      </c>
      <c r="C9565" s="30">
        <f t="shared" ref="C9565" si="8534">SUM(C9566:C9568)</f>
        <v>15000</v>
      </c>
      <c r="D9565" s="30">
        <v>13000</v>
      </c>
      <c r="F9565" s="30">
        <f t="shared" ref="F9565:G9565" si="8535">SUM(F9566:F9568)</f>
        <v>0</v>
      </c>
      <c r="G9565" s="30">
        <f t="shared" si="8535"/>
        <v>0</v>
      </c>
      <c r="H9565" s="30">
        <f t="shared" ref="H9565" si="8536">SUM(H9566:H9568)</f>
        <v>0</v>
      </c>
      <c r="I9565" s="34">
        <v>3</v>
      </c>
      <c r="J9565" s="194"/>
    </row>
    <row r="9566" spans="1:10">
      <c r="A9566" s="212">
        <v>3221</v>
      </c>
      <c r="B9566" s="216" t="s">
        <v>43</v>
      </c>
      <c r="C9566" s="29"/>
      <c r="D9566" s="175">
        <v>0</v>
      </c>
      <c r="F9566" s="175"/>
      <c r="G9566" s="175"/>
      <c r="H9566" s="175"/>
      <c r="I9566" s="34">
        <v>4</v>
      </c>
      <c r="J9566" s="194"/>
    </row>
    <row r="9567" spans="1:10">
      <c r="A9567" s="212">
        <v>3222</v>
      </c>
      <c r="B9567" s="216" t="s">
        <v>91</v>
      </c>
      <c r="C9567" s="474">
        <v>15000</v>
      </c>
      <c r="D9567" s="175">
        <v>13000</v>
      </c>
      <c r="F9567" s="672"/>
      <c r="G9567" s="672"/>
      <c r="H9567" s="672"/>
      <c r="I9567" s="34">
        <v>4</v>
      </c>
      <c r="J9567" s="194"/>
    </row>
    <row r="9568" spans="1:10">
      <c r="A9568" s="212">
        <v>3225</v>
      </c>
      <c r="B9568" s="216" t="s">
        <v>92</v>
      </c>
      <c r="C9568" s="29"/>
      <c r="D9568" s="175">
        <v>0</v>
      </c>
      <c r="F9568" s="175"/>
      <c r="G9568" s="175"/>
      <c r="H9568" s="175"/>
      <c r="I9568" s="34">
        <v>4</v>
      </c>
      <c r="J9568" s="194"/>
    </row>
    <row r="9569" spans="1:10">
      <c r="A9569" s="210">
        <v>323</v>
      </c>
      <c r="B9569" s="211" t="s">
        <v>17</v>
      </c>
      <c r="C9569" s="30">
        <f t="shared" ref="C9569" si="8537">SUM(C9570:C9573)</f>
        <v>0</v>
      </c>
      <c r="D9569" s="30">
        <v>0</v>
      </c>
      <c r="F9569" s="30">
        <f t="shared" ref="F9569:G9569" si="8538">SUM(F9570:F9573)</f>
        <v>0</v>
      </c>
      <c r="G9569" s="30">
        <f t="shared" si="8538"/>
        <v>0</v>
      </c>
      <c r="H9569" s="30">
        <f t="shared" ref="H9569" si="8539">SUM(H9570:H9573)</f>
        <v>0</v>
      </c>
      <c r="I9569" s="34">
        <v>3</v>
      </c>
      <c r="J9569" s="194"/>
    </row>
    <row r="9570" spans="1:10">
      <c r="A9570" s="212">
        <v>3232</v>
      </c>
      <c r="B9570" s="216" t="s">
        <v>105</v>
      </c>
      <c r="C9570" s="29"/>
      <c r="D9570" s="175">
        <v>0</v>
      </c>
      <c r="F9570" s="175"/>
      <c r="G9570" s="175"/>
      <c r="H9570" s="175"/>
      <c r="I9570" s="34">
        <v>4</v>
      </c>
      <c r="J9570" s="194"/>
    </row>
    <row r="9571" spans="1:10">
      <c r="A9571" s="212">
        <v>3235</v>
      </c>
      <c r="B9571" s="216" t="s">
        <v>68</v>
      </c>
      <c r="C9571" s="29"/>
      <c r="D9571" s="175">
        <v>0</v>
      </c>
      <c r="F9571" s="175"/>
      <c r="G9571" s="175"/>
      <c r="H9571" s="175"/>
      <c r="I9571" s="34">
        <v>4</v>
      </c>
      <c r="J9571" s="194"/>
    </row>
    <row r="9572" spans="1:10">
      <c r="A9572" s="212">
        <v>3237</v>
      </c>
      <c r="B9572" s="216" t="s">
        <v>20</v>
      </c>
      <c r="C9572" s="29"/>
      <c r="D9572" s="175">
        <v>0</v>
      </c>
      <c r="F9572" s="175"/>
      <c r="G9572" s="175"/>
      <c r="H9572" s="175"/>
      <c r="I9572" s="34">
        <v>4</v>
      </c>
      <c r="J9572" s="194"/>
    </row>
    <row r="9573" spans="1:10">
      <c r="A9573" s="212">
        <v>3238</v>
      </c>
      <c r="B9573" s="216" t="s">
        <v>51</v>
      </c>
      <c r="C9573" s="29"/>
      <c r="D9573" s="175">
        <v>0</v>
      </c>
      <c r="F9573" s="175"/>
      <c r="G9573" s="175"/>
      <c r="H9573" s="175"/>
      <c r="I9573" s="34">
        <v>4</v>
      </c>
      <c r="J9573" s="194"/>
    </row>
    <row r="9574" spans="1:10" ht="28.5">
      <c r="A9574" s="208">
        <v>41</v>
      </c>
      <c r="B9574" s="898" t="s">
        <v>572</v>
      </c>
      <c r="C9574" s="861"/>
      <c r="D9574" s="861">
        <v>66010</v>
      </c>
      <c r="F9574" s="861">
        <f t="shared" ref="F9574:H9575" si="8540">F9575</f>
        <v>0</v>
      </c>
      <c r="G9574" s="861">
        <f t="shared" si="8540"/>
        <v>0</v>
      </c>
      <c r="H9574" s="861">
        <f t="shared" si="8540"/>
        <v>0</v>
      </c>
      <c r="I9574" s="870">
        <v>2</v>
      </c>
      <c r="J9574" s="194"/>
    </row>
    <row r="9575" spans="1:10">
      <c r="A9575" s="210">
        <v>412</v>
      </c>
      <c r="B9575" s="211" t="s">
        <v>71</v>
      </c>
      <c r="C9575" s="30"/>
      <c r="D9575" s="30">
        <v>66010</v>
      </c>
      <c r="F9575" s="30">
        <f t="shared" si="8540"/>
        <v>0</v>
      </c>
      <c r="G9575" s="30">
        <f t="shared" si="8540"/>
        <v>0</v>
      </c>
      <c r="H9575" s="30">
        <f t="shared" si="8540"/>
        <v>0</v>
      </c>
      <c r="I9575" s="870">
        <v>3</v>
      </c>
      <c r="J9575" s="194"/>
    </row>
    <row r="9576" spans="1:10">
      <c r="A9576" s="212">
        <v>4123</v>
      </c>
      <c r="B9576" s="899" t="s">
        <v>72</v>
      </c>
      <c r="C9576" s="868"/>
      <c r="D9576" s="868">
        <v>66010</v>
      </c>
      <c r="F9576" s="868"/>
      <c r="G9576" s="868"/>
      <c r="H9576" s="868"/>
      <c r="I9576" s="870">
        <v>4</v>
      </c>
      <c r="J9576" s="194"/>
    </row>
    <row r="9577" spans="1:10" ht="28.5">
      <c r="A9577" s="208">
        <v>42</v>
      </c>
      <c r="B9577" s="209" t="s">
        <v>30</v>
      </c>
      <c r="C9577" s="182">
        <f t="shared" ref="C9577" si="8541">SUM(C9578+C9580+C9586+C9588)</f>
        <v>97709</v>
      </c>
      <c r="D9577" s="32">
        <v>109908</v>
      </c>
      <c r="F9577" s="32">
        <f t="shared" ref="F9577:G9577" si="8542">SUM(F9578+F9580+F9586+F9588)</f>
        <v>0</v>
      </c>
      <c r="G9577" s="32">
        <f t="shared" si="8542"/>
        <v>0</v>
      </c>
      <c r="H9577" s="32">
        <f t="shared" ref="H9577" si="8543">SUM(H9578+H9580+H9586+H9588)</f>
        <v>0</v>
      </c>
      <c r="I9577" s="34">
        <v>2</v>
      </c>
      <c r="J9577" s="194"/>
    </row>
    <row r="9578" spans="1:10">
      <c r="A9578" s="210">
        <v>421</v>
      </c>
      <c r="B9578" s="211" t="s">
        <v>96</v>
      </c>
      <c r="C9578" s="30">
        <f t="shared" ref="C9578" si="8544">SUM(C9579)</f>
        <v>0</v>
      </c>
      <c r="D9578" s="30">
        <v>0</v>
      </c>
      <c r="F9578" s="30">
        <f t="shared" ref="F9578:H9578" si="8545">SUM(F9579)</f>
        <v>0</v>
      </c>
      <c r="G9578" s="30">
        <f t="shared" si="8545"/>
        <v>0</v>
      </c>
      <c r="H9578" s="30">
        <f t="shared" si="8545"/>
        <v>0</v>
      </c>
      <c r="I9578" s="34">
        <v>3</v>
      </c>
      <c r="J9578" s="194"/>
    </row>
    <row r="9579" spans="1:10">
      <c r="A9579" s="212">
        <v>4212</v>
      </c>
      <c r="B9579" s="216" t="s">
        <v>97</v>
      </c>
      <c r="C9579" s="29"/>
      <c r="D9579" s="175">
        <v>0</v>
      </c>
      <c r="F9579" s="175"/>
      <c r="G9579" s="175"/>
      <c r="H9579" s="175"/>
      <c r="I9579" s="34">
        <v>4</v>
      </c>
      <c r="J9579" s="194"/>
    </row>
    <row r="9580" spans="1:10">
      <c r="A9580" s="210">
        <v>422</v>
      </c>
      <c r="B9580" s="211" t="s">
        <v>57</v>
      </c>
      <c r="C9580" s="30">
        <f t="shared" ref="C9580" si="8546">SUM(C9581:C9585)</f>
        <v>97709</v>
      </c>
      <c r="D9580" s="30">
        <v>109908</v>
      </c>
      <c r="F9580" s="30">
        <f t="shared" ref="F9580:G9580" si="8547">SUM(F9581:F9585)</f>
        <v>0</v>
      </c>
      <c r="G9580" s="30">
        <f t="shared" si="8547"/>
        <v>0</v>
      </c>
      <c r="H9580" s="30">
        <f t="shared" ref="H9580" si="8548">SUM(H9581:H9585)</f>
        <v>0</v>
      </c>
      <c r="I9580" s="34">
        <v>3</v>
      </c>
      <c r="J9580" s="194"/>
    </row>
    <row r="9581" spans="1:10">
      <c r="A9581" s="212">
        <v>4221</v>
      </c>
      <c r="B9581" s="216" t="s">
        <v>65</v>
      </c>
      <c r="C9581" s="474">
        <v>7137</v>
      </c>
      <c r="D9581" s="175">
        <v>7137</v>
      </c>
      <c r="F9581" s="672"/>
      <c r="G9581" s="672"/>
      <c r="H9581" s="672"/>
      <c r="I9581" s="34">
        <v>4</v>
      </c>
      <c r="J9581" s="194"/>
    </row>
    <row r="9582" spans="1:10">
      <c r="A9582" s="212">
        <v>4222</v>
      </c>
      <c r="B9582" s="216" t="s">
        <v>73</v>
      </c>
      <c r="C9582" s="474">
        <v>1908</v>
      </c>
      <c r="D9582" s="175">
        <v>1908</v>
      </c>
      <c r="F9582" s="672"/>
      <c r="G9582" s="672"/>
      <c r="H9582" s="672"/>
      <c r="I9582" s="34">
        <v>4</v>
      </c>
      <c r="J9582" s="194"/>
    </row>
    <row r="9583" spans="1:10">
      <c r="A9583" s="212">
        <v>4223</v>
      </c>
      <c r="B9583" s="216" t="s">
        <v>86</v>
      </c>
      <c r="C9583" s="474">
        <v>664</v>
      </c>
      <c r="D9583" s="175">
        <v>772</v>
      </c>
      <c r="F9583" s="672"/>
      <c r="G9583" s="672"/>
      <c r="H9583" s="672"/>
      <c r="I9583" s="34">
        <v>4</v>
      </c>
      <c r="J9583" s="194"/>
    </row>
    <row r="9584" spans="1:10">
      <c r="A9584" s="212">
        <v>4224</v>
      </c>
      <c r="B9584" s="216" t="s">
        <v>58</v>
      </c>
      <c r="C9584" s="474">
        <v>88000</v>
      </c>
      <c r="D9584" s="175">
        <v>91326</v>
      </c>
      <c r="F9584" s="672"/>
      <c r="G9584" s="672"/>
      <c r="H9584" s="672"/>
      <c r="I9584" s="34">
        <v>4</v>
      </c>
      <c r="J9584" s="194"/>
    </row>
    <row r="9585" spans="1:10">
      <c r="A9585" s="212">
        <v>4227</v>
      </c>
      <c r="B9585" s="216" t="s">
        <v>88</v>
      </c>
      <c r="C9585" s="29"/>
      <c r="D9585" s="175">
        <v>8765</v>
      </c>
      <c r="F9585" s="175"/>
      <c r="G9585" s="175"/>
      <c r="H9585" s="175"/>
      <c r="I9585" s="34">
        <v>4</v>
      </c>
      <c r="J9585" s="194"/>
    </row>
    <row r="9586" spans="1:10">
      <c r="A9586" s="210">
        <v>423</v>
      </c>
      <c r="B9586" s="211" t="s">
        <v>98</v>
      </c>
      <c r="C9586" s="30">
        <f t="shared" ref="C9586" si="8549">SUM(C9587)</f>
        <v>0</v>
      </c>
      <c r="D9586" s="30">
        <v>0</v>
      </c>
      <c r="F9586" s="30">
        <f t="shared" ref="F9586:H9586" si="8550">SUM(F9587)</f>
        <v>0</v>
      </c>
      <c r="G9586" s="30">
        <f t="shared" si="8550"/>
        <v>0</v>
      </c>
      <c r="H9586" s="30">
        <f t="shared" si="8550"/>
        <v>0</v>
      </c>
      <c r="I9586" s="34">
        <v>3</v>
      </c>
      <c r="J9586" s="194"/>
    </row>
    <row r="9587" spans="1:10">
      <c r="A9587" s="212">
        <v>4231</v>
      </c>
      <c r="B9587" s="216" t="s">
        <v>106</v>
      </c>
      <c r="C9587" s="29"/>
      <c r="D9587" s="175">
        <v>0</v>
      </c>
      <c r="F9587" s="175"/>
      <c r="G9587" s="175"/>
      <c r="H9587" s="175"/>
      <c r="I9587" s="34">
        <v>4</v>
      </c>
      <c r="J9587" s="194"/>
    </row>
    <row r="9588" spans="1:10" ht="28.5">
      <c r="A9588" s="210">
        <v>424</v>
      </c>
      <c r="B9588" s="211" t="s">
        <v>138</v>
      </c>
      <c r="C9588" s="30">
        <f t="shared" ref="C9588" si="8551">SUM(C9589)</f>
        <v>0</v>
      </c>
      <c r="D9588" s="30">
        <v>0</v>
      </c>
      <c r="F9588" s="30">
        <f t="shared" ref="F9588:H9588" si="8552">SUM(F9589)</f>
        <v>0</v>
      </c>
      <c r="G9588" s="30">
        <f t="shared" si="8552"/>
        <v>0</v>
      </c>
      <c r="H9588" s="30">
        <f t="shared" si="8552"/>
        <v>0</v>
      </c>
      <c r="I9588" s="34">
        <v>3</v>
      </c>
      <c r="J9588" s="194"/>
    </row>
    <row r="9589" spans="1:10">
      <c r="A9589" s="212">
        <v>4241</v>
      </c>
      <c r="B9589" s="216" t="s">
        <v>139</v>
      </c>
      <c r="C9589" s="29"/>
      <c r="D9589" s="175">
        <v>0</v>
      </c>
      <c r="F9589" s="175"/>
      <c r="G9589" s="175"/>
      <c r="H9589" s="175"/>
      <c r="I9589" s="34">
        <v>4</v>
      </c>
    </row>
    <row r="9590" spans="1:10" ht="28.5">
      <c r="A9590" s="208">
        <v>45</v>
      </c>
      <c r="B9590" s="209" t="s">
        <v>74</v>
      </c>
      <c r="C9590" s="182">
        <f t="shared" ref="C9590:C9591" si="8553">SUM(C9591)</f>
        <v>0</v>
      </c>
      <c r="D9590" s="32">
        <v>0</v>
      </c>
      <c r="F9590" s="32">
        <f t="shared" ref="F9590:H9591" si="8554">SUM(F9591)</f>
        <v>0</v>
      </c>
      <c r="G9590" s="32">
        <f t="shared" si="8554"/>
        <v>0</v>
      </c>
      <c r="H9590" s="32">
        <f t="shared" si="8554"/>
        <v>0</v>
      </c>
      <c r="I9590" s="34">
        <v>2</v>
      </c>
    </row>
    <row r="9591" spans="1:10">
      <c r="A9591" s="210">
        <v>451</v>
      </c>
      <c r="B9591" s="211" t="s">
        <v>75</v>
      </c>
      <c r="C9591" s="30">
        <f t="shared" si="8553"/>
        <v>0</v>
      </c>
      <c r="D9591" s="30">
        <v>0</v>
      </c>
      <c r="F9591" s="30">
        <f t="shared" si="8554"/>
        <v>0</v>
      </c>
      <c r="G9591" s="30">
        <f t="shared" si="8554"/>
        <v>0</v>
      </c>
      <c r="H9591" s="30">
        <f t="shared" si="8554"/>
        <v>0</v>
      </c>
      <c r="I9591" s="34">
        <v>3</v>
      </c>
    </row>
    <row r="9592" spans="1:10">
      <c r="A9592" s="212">
        <v>4511</v>
      </c>
      <c r="B9592" s="216" t="s">
        <v>75</v>
      </c>
      <c r="C9592" s="29"/>
      <c r="D9592" s="175">
        <v>0</v>
      </c>
      <c r="F9592" s="175"/>
      <c r="G9592" s="175"/>
      <c r="H9592" s="175"/>
      <c r="I9592" s="34">
        <v>4</v>
      </c>
    </row>
    <row r="9593" spans="1:10" ht="28.5">
      <c r="A9593" s="206">
        <v>71</v>
      </c>
      <c r="B9593" s="207" t="s">
        <v>349</v>
      </c>
      <c r="C9593" s="41">
        <f>C9594</f>
        <v>132000</v>
      </c>
      <c r="D9593" s="41">
        <v>123731</v>
      </c>
      <c r="F9593" s="41">
        <f t="shared" ref="F9593:G9593" si="8555">F9594+F9602</f>
        <v>0</v>
      </c>
      <c r="G9593" s="41">
        <f t="shared" si="8555"/>
        <v>0</v>
      </c>
      <c r="H9593" s="41">
        <f t="shared" ref="H9593" si="8556">H9594+H9602</f>
        <v>0</v>
      </c>
      <c r="I9593" s="470" t="s">
        <v>145</v>
      </c>
      <c r="J9593" s="194"/>
    </row>
    <row r="9594" spans="1:10" ht="28.5">
      <c r="A9594" s="208">
        <v>42</v>
      </c>
      <c r="B9594" s="209" t="s">
        <v>30</v>
      </c>
      <c r="C9594" s="77">
        <f>SUM(C9595)</f>
        <v>132000</v>
      </c>
      <c r="D9594" s="665">
        <v>93731</v>
      </c>
      <c r="F9594" s="665">
        <f>SUM(F9595)</f>
        <v>0</v>
      </c>
      <c r="G9594" s="665">
        <f>SUM(G9595)</f>
        <v>0</v>
      </c>
      <c r="H9594" s="665">
        <f>SUM(H9595)</f>
        <v>0</v>
      </c>
      <c r="I9594" s="470">
        <v>2</v>
      </c>
      <c r="J9594" s="194"/>
    </row>
    <row r="9595" spans="1:10">
      <c r="A9595" s="210">
        <v>422</v>
      </c>
      <c r="B9595" s="211" t="s">
        <v>57</v>
      </c>
      <c r="C9595" s="42">
        <f>SUM(C9596:C9601)</f>
        <v>132000</v>
      </c>
      <c r="D9595" s="42">
        <v>93731</v>
      </c>
      <c r="F9595" s="42">
        <f>SUM(F9596:F9601)</f>
        <v>0</v>
      </c>
      <c r="G9595" s="42">
        <f>SUM(G9596:G9601)</f>
        <v>0</v>
      </c>
      <c r="H9595" s="42">
        <f>SUM(H9596:H9601)</f>
        <v>0</v>
      </c>
      <c r="I9595" s="470">
        <v>3</v>
      </c>
      <c r="J9595" s="194"/>
    </row>
    <row r="9596" spans="1:10">
      <c r="A9596" s="212">
        <v>4221</v>
      </c>
      <c r="B9596" s="216" t="s">
        <v>65</v>
      </c>
      <c r="C9596" s="144">
        <v>6095</v>
      </c>
      <c r="D9596" s="175">
        <v>0</v>
      </c>
      <c r="F9596" s="75"/>
      <c r="G9596" s="75"/>
      <c r="H9596" s="75"/>
      <c r="I9596" s="470">
        <v>4</v>
      </c>
      <c r="J9596" s="194"/>
    </row>
    <row r="9597" spans="1:10">
      <c r="A9597" s="212">
        <v>4222</v>
      </c>
      <c r="B9597" s="216" t="s">
        <v>73</v>
      </c>
      <c r="C9597" s="144">
        <v>174</v>
      </c>
      <c r="D9597" s="175">
        <v>0</v>
      </c>
      <c r="F9597" s="75"/>
      <c r="G9597" s="75"/>
      <c r="H9597" s="75"/>
      <c r="I9597" s="470">
        <v>4</v>
      </c>
      <c r="J9597" s="194"/>
    </row>
    <row r="9598" spans="1:10">
      <c r="A9598" s="212">
        <v>4223</v>
      </c>
      <c r="B9598" s="216" t="s">
        <v>86</v>
      </c>
      <c r="C9598" s="144">
        <v>30000</v>
      </c>
      <c r="D9598" s="175">
        <v>0</v>
      </c>
      <c r="F9598" s="75"/>
      <c r="G9598" s="75"/>
      <c r="H9598" s="75"/>
      <c r="I9598" s="470">
        <v>4</v>
      </c>
      <c r="J9598" s="194"/>
    </row>
    <row r="9599" spans="1:10">
      <c r="A9599" s="212">
        <v>4224</v>
      </c>
      <c r="B9599" s="216" t="s">
        <v>58</v>
      </c>
      <c r="C9599" s="144">
        <v>47000</v>
      </c>
      <c r="D9599" s="175">
        <v>47000</v>
      </c>
      <c r="F9599" s="75"/>
      <c r="G9599" s="75"/>
      <c r="H9599" s="75"/>
      <c r="I9599" s="470">
        <v>4</v>
      </c>
      <c r="J9599" s="194"/>
    </row>
    <row r="9600" spans="1:10">
      <c r="A9600" s="212">
        <v>4225</v>
      </c>
      <c r="B9600" s="216" t="s">
        <v>87</v>
      </c>
      <c r="C9600" s="144">
        <v>2000</v>
      </c>
      <c r="D9600" s="175">
        <v>0</v>
      </c>
      <c r="F9600" s="75"/>
      <c r="G9600" s="75"/>
      <c r="H9600" s="75"/>
      <c r="I9600" s="73">
        <v>4</v>
      </c>
      <c r="J9600" s="194"/>
    </row>
    <row r="9601" spans="1:10">
      <c r="A9601" s="212">
        <v>4227</v>
      </c>
      <c r="B9601" s="216" t="s">
        <v>88</v>
      </c>
      <c r="C9601" s="144">
        <v>46731</v>
      </c>
      <c r="D9601" s="175">
        <v>46731</v>
      </c>
      <c r="F9601" s="75"/>
      <c r="G9601" s="75"/>
      <c r="H9601" s="75"/>
      <c r="I9601" s="470">
        <v>4</v>
      </c>
      <c r="J9601" s="194"/>
    </row>
    <row r="9602" spans="1:10" ht="28.5">
      <c r="A9602" s="208">
        <v>45</v>
      </c>
      <c r="B9602" s="901" t="s">
        <v>74</v>
      </c>
      <c r="C9602" s="902"/>
      <c r="D9602" s="861">
        <v>30000</v>
      </c>
      <c r="F9602" s="903">
        <f t="shared" ref="F9602:H9603" si="8557">F9603</f>
        <v>0</v>
      </c>
      <c r="G9602" s="903">
        <f t="shared" si="8557"/>
        <v>0</v>
      </c>
      <c r="H9602" s="903">
        <f t="shared" si="8557"/>
        <v>0</v>
      </c>
      <c r="I9602" s="900">
        <v>2</v>
      </c>
      <c r="J9602" s="194"/>
    </row>
    <row r="9603" spans="1:10">
      <c r="A9603" s="210">
        <v>451</v>
      </c>
      <c r="B9603" s="886" t="s">
        <v>75</v>
      </c>
      <c r="C9603" s="904"/>
      <c r="D9603" s="865">
        <v>30000</v>
      </c>
      <c r="F9603" s="905">
        <f t="shared" si="8557"/>
        <v>0</v>
      </c>
      <c r="G9603" s="905">
        <f t="shared" si="8557"/>
        <v>0</v>
      </c>
      <c r="H9603" s="905">
        <f t="shared" si="8557"/>
        <v>0</v>
      </c>
      <c r="I9603" s="900">
        <v>3</v>
      </c>
      <c r="J9603" s="194"/>
    </row>
    <row r="9604" spans="1:10">
      <c r="A9604" s="212">
        <v>4511</v>
      </c>
      <c r="B9604" s="888" t="s">
        <v>75</v>
      </c>
      <c r="C9604" s="196"/>
      <c r="D9604" s="868">
        <v>30000</v>
      </c>
      <c r="F9604" s="906"/>
      <c r="G9604" s="906"/>
      <c r="H9604" s="906"/>
      <c r="I9604" s="900">
        <v>4</v>
      </c>
      <c r="J9604" s="194"/>
    </row>
    <row r="9605" spans="1:10">
      <c r="A9605" s="203" t="s">
        <v>544</v>
      </c>
      <c r="B9605" s="204" t="s">
        <v>313</v>
      </c>
      <c r="C9605" s="205">
        <f>C9606</f>
        <v>0</v>
      </c>
      <c r="D9605" s="205">
        <v>1127498</v>
      </c>
      <c r="F9605" s="205">
        <f>F9606</f>
        <v>0</v>
      </c>
      <c r="G9605" s="205">
        <f>G9606</f>
        <v>0</v>
      </c>
      <c r="H9605" s="205">
        <f>H9606</f>
        <v>0</v>
      </c>
      <c r="I9605" s="34" t="s">
        <v>8</v>
      </c>
      <c r="J9605" s="194"/>
    </row>
    <row r="9606" spans="1:10">
      <c r="A9606" s="206">
        <v>11</v>
      </c>
      <c r="B9606" s="207" t="s">
        <v>14</v>
      </c>
      <c r="C9606" s="31">
        <f t="shared" ref="C9606:C9608" si="8558">C9607</f>
        <v>0</v>
      </c>
      <c r="D9606" s="31">
        <v>1127498</v>
      </c>
      <c r="F9606" s="31">
        <f t="shared" ref="F9606:H9608" si="8559">F9607</f>
        <v>0</v>
      </c>
      <c r="G9606" s="31">
        <f t="shared" si="8559"/>
        <v>0</v>
      </c>
      <c r="H9606" s="31">
        <f t="shared" si="8559"/>
        <v>0</v>
      </c>
      <c r="I9606" s="34" t="s">
        <v>15</v>
      </c>
      <c r="J9606" s="194"/>
    </row>
    <row r="9607" spans="1:10">
      <c r="A9607" s="208">
        <v>32</v>
      </c>
      <c r="B9607" s="209" t="s">
        <v>16</v>
      </c>
      <c r="C9607" s="32">
        <f t="shared" ref="C9607" si="8560">C9608+C9610</f>
        <v>0</v>
      </c>
      <c r="D9607" s="32">
        <v>1127498</v>
      </c>
      <c r="F9607" s="32">
        <f t="shared" ref="F9607:G9607" si="8561">F9608+F9610</f>
        <v>0</v>
      </c>
      <c r="G9607" s="32">
        <f t="shared" si="8561"/>
        <v>0</v>
      </c>
      <c r="H9607" s="32">
        <f t="shared" ref="H9607" si="8562">H9608+H9610</f>
        <v>0</v>
      </c>
      <c r="I9607" s="34">
        <v>2</v>
      </c>
      <c r="J9607" s="194"/>
    </row>
    <row r="9608" spans="1:10">
      <c r="A9608" s="210">
        <v>322</v>
      </c>
      <c r="B9608" s="211" t="s">
        <v>42</v>
      </c>
      <c r="C9608" s="30">
        <f t="shared" si="8558"/>
        <v>0</v>
      </c>
      <c r="D9608" s="30">
        <v>910465</v>
      </c>
      <c r="F9608" s="30">
        <f t="shared" si="8559"/>
        <v>0</v>
      </c>
      <c r="G9608" s="30">
        <f t="shared" si="8559"/>
        <v>0</v>
      </c>
      <c r="H9608" s="30">
        <f t="shared" si="8559"/>
        <v>0</v>
      </c>
      <c r="I9608" s="34">
        <v>3</v>
      </c>
      <c r="J9608" s="194"/>
    </row>
    <row r="9609" spans="1:10">
      <c r="A9609" s="212">
        <v>3222</v>
      </c>
      <c r="B9609" s="216" t="s">
        <v>91</v>
      </c>
      <c r="C9609" s="29"/>
      <c r="D9609" s="175">
        <v>910465</v>
      </c>
      <c r="F9609" s="175"/>
      <c r="G9609" s="175"/>
      <c r="H9609" s="175"/>
      <c r="I9609" s="34">
        <v>4</v>
      </c>
      <c r="J9609" s="194"/>
    </row>
    <row r="9610" spans="1:10">
      <c r="A9610" s="210">
        <v>329</v>
      </c>
      <c r="B9610" s="211" t="s">
        <v>23</v>
      </c>
      <c r="C9610" s="30">
        <f t="shared" ref="C9610" si="8563">C9611</f>
        <v>0</v>
      </c>
      <c r="D9610" s="30">
        <v>217033</v>
      </c>
      <c r="F9610" s="30">
        <f t="shared" ref="F9610:H9610" si="8564">F9611</f>
        <v>0</v>
      </c>
      <c r="G9610" s="30">
        <f t="shared" si="8564"/>
        <v>0</v>
      </c>
      <c r="H9610" s="30">
        <f t="shared" si="8564"/>
        <v>0</v>
      </c>
      <c r="I9610" s="870">
        <v>3</v>
      </c>
      <c r="J9610" s="194"/>
    </row>
    <row r="9611" spans="1:10">
      <c r="A9611" s="212">
        <v>3292</v>
      </c>
      <c r="B9611" s="216" t="s">
        <v>112</v>
      </c>
      <c r="C9611" s="29"/>
      <c r="D9611" s="175">
        <v>217033</v>
      </c>
      <c r="F9611" s="175"/>
      <c r="G9611" s="175"/>
      <c r="H9611" s="175"/>
      <c r="I9611" s="870">
        <v>4</v>
      </c>
      <c r="J9611" s="194"/>
    </row>
    <row r="9612" spans="1:10">
      <c r="A9612" s="430">
        <v>37847</v>
      </c>
      <c r="B9612" s="431" t="s">
        <v>528</v>
      </c>
      <c r="C9612" s="198">
        <f>SUM(C9613+C9680)</f>
        <v>55122169</v>
      </c>
      <c r="D9612" s="198">
        <v>60958010</v>
      </c>
      <c r="F9612" s="198">
        <f>SUM(F9613+F9680)</f>
        <v>0</v>
      </c>
      <c r="G9612" s="198">
        <f>SUM(G9613+G9680)</f>
        <v>0</v>
      </c>
      <c r="H9612" s="198">
        <f>SUM(H9613+H9680)</f>
        <v>0</v>
      </c>
      <c r="I9612" s="432" t="s">
        <v>5</v>
      </c>
    </row>
    <row r="9613" spans="1:10" ht="28.5">
      <c r="A9613" s="200">
        <v>3602</v>
      </c>
      <c r="B9613" s="201" t="s">
        <v>82</v>
      </c>
      <c r="C9613" s="202">
        <f>SUM(C9614+C9639)</f>
        <v>850000</v>
      </c>
      <c r="D9613" s="202">
        <v>882884</v>
      </c>
      <c r="F9613" s="202">
        <f>SUM(F9614+F9639)</f>
        <v>0</v>
      </c>
      <c r="G9613" s="202">
        <f>SUM(G9614+G9639)</f>
        <v>0</v>
      </c>
      <c r="H9613" s="202">
        <f>SUM(H9614+H9639)</f>
        <v>0</v>
      </c>
      <c r="I9613" s="34" t="s">
        <v>7</v>
      </c>
    </row>
    <row r="9614" spans="1:10" ht="28.5">
      <c r="A9614" s="203" t="s">
        <v>442</v>
      </c>
      <c r="B9614" s="204" t="s">
        <v>515</v>
      </c>
      <c r="C9614" s="205">
        <f>SUM(C9615+C9631)</f>
        <v>850000</v>
      </c>
      <c r="D9614" s="205">
        <v>882884</v>
      </c>
      <c r="F9614" s="205">
        <f>SUM(F9615+F9631)</f>
        <v>0</v>
      </c>
      <c r="G9614" s="205">
        <f>SUM(G9615+G9631)</f>
        <v>0</v>
      </c>
      <c r="H9614" s="205">
        <f>SUM(H9615+H9631)</f>
        <v>0</v>
      </c>
      <c r="I9614" s="34" t="s">
        <v>8</v>
      </c>
      <c r="J9614" s="573"/>
    </row>
    <row r="9615" spans="1:10">
      <c r="A9615" s="206">
        <v>11</v>
      </c>
      <c r="B9615" s="207" t="s">
        <v>14</v>
      </c>
      <c r="C9615" s="31">
        <f>SUM(C9619+C9628)</f>
        <v>850000</v>
      </c>
      <c r="D9615" s="31">
        <v>882884</v>
      </c>
      <c r="F9615" s="31">
        <f t="shared" ref="F9615:G9615" si="8565">SUM(F9619+F9628+F9616)</f>
        <v>0</v>
      </c>
      <c r="G9615" s="31">
        <f t="shared" si="8565"/>
        <v>0</v>
      </c>
      <c r="H9615" s="31">
        <f t="shared" ref="H9615" si="8566">SUM(H9619+H9628+H9616)</f>
        <v>0</v>
      </c>
      <c r="I9615" s="34" t="s">
        <v>15</v>
      </c>
      <c r="J9615" s="194"/>
    </row>
    <row r="9616" spans="1:10" ht="28.5">
      <c r="A9616" s="208">
        <v>41</v>
      </c>
      <c r="B9616" s="898" t="s">
        <v>572</v>
      </c>
      <c r="C9616" s="861"/>
      <c r="D9616" s="861">
        <v>10250</v>
      </c>
      <c r="F9616" s="861">
        <f t="shared" ref="F9616:H9617" si="8567">F9617</f>
        <v>0</v>
      </c>
      <c r="G9616" s="861">
        <f t="shared" si="8567"/>
        <v>0</v>
      </c>
      <c r="H9616" s="861">
        <f t="shared" si="8567"/>
        <v>0</v>
      </c>
      <c r="I9616" s="870">
        <v>2</v>
      </c>
      <c r="J9616" s="194"/>
    </row>
    <row r="9617" spans="1:10">
      <c r="A9617" s="210">
        <v>412</v>
      </c>
      <c r="B9617" s="211" t="s">
        <v>71</v>
      </c>
      <c r="C9617" s="30"/>
      <c r="D9617" s="30">
        <v>10250</v>
      </c>
      <c r="F9617" s="30">
        <f t="shared" si="8567"/>
        <v>0</v>
      </c>
      <c r="G9617" s="30">
        <f t="shared" si="8567"/>
        <v>0</v>
      </c>
      <c r="H9617" s="30">
        <f t="shared" si="8567"/>
        <v>0</v>
      </c>
      <c r="I9617" s="870">
        <v>3</v>
      </c>
      <c r="J9617" s="194"/>
    </row>
    <row r="9618" spans="1:10">
      <c r="A9618" s="212">
        <v>4123</v>
      </c>
      <c r="B9618" s="899" t="s">
        <v>72</v>
      </c>
      <c r="C9618" s="868"/>
      <c r="D9618" s="868">
        <v>10250</v>
      </c>
      <c r="F9618" s="868"/>
      <c r="G9618" s="868"/>
      <c r="H9618" s="868"/>
      <c r="I9618" s="870">
        <v>4</v>
      </c>
      <c r="J9618" s="194"/>
    </row>
    <row r="9619" spans="1:10" ht="28.5">
      <c r="A9619" s="208">
        <v>42</v>
      </c>
      <c r="B9619" s="209" t="s">
        <v>30</v>
      </c>
      <c r="C9619" s="182">
        <f>SUM(C9620)</f>
        <v>350000</v>
      </c>
      <c r="D9619" s="32">
        <v>344750</v>
      </c>
      <c r="F9619" s="32">
        <f t="shared" ref="F9619:G9619" si="8568">SUM(F9620)+F9626</f>
        <v>0</v>
      </c>
      <c r="G9619" s="32">
        <f t="shared" si="8568"/>
        <v>0</v>
      </c>
      <c r="H9619" s="32">
        <f t="shared" ref="H9619" si="8569">SUM(H9620)+H9626</f>
        <v>0</v>
      </c>
      <c r="I9619" s="34">
        <v>2</v>
      </c>
      <c r="J9619" s="96"/>
    </row>
    <row r="9620" spans="1:10">
      <c r="A9620" s="210">
        <v>422</v>
      </c>
      <c r="B9620" s="211" t="s">
        <v>57</v>
      </c>
      <c r="C9620" s="30">
        <f>SUM(C9621:C9624)</f>
        <v>350000</v>
      </c>
      <c r="D9620" s="30">
        <v>336000</v>
      </c>
      <c r="F9620" s="30">
        <f t="shared" ref="F9620:G9620" si="8570">SUM(F9621:F9625)</f>
        <v>0</v>
      </c>
      <c r="G9620" s="30">
        <f t="shared" si="8570"/>
        <v>0</v>
      </c>
      <c r="H9620" s="30">
        <f t="shared" ref="H9620" si="8571">SUM(H9621:H9625)</f>
        <v>0</v>
      </c>
      <c r="I9620" s="34">
        <v>3</v>
      </c>
      <c r="J9620" s="194"/>
    </row>
    <row r="9621" spans="1:10">
      <c r="A9621" s="212">
        <v>4221</v>
      </c>
      <c r="B9621" s="216" t="s">
        <v>65</v>
      </c>
      <c r="C9621" s="29">
        <v>100000</v>
      </c>
      <c r="D9621" s="175">
        <v>86000</v>
      </c>
      <c r="F9621" s="175"/>
      <c r="G9621" s="175"/>
      <c r="H9621" s="175"/>
      <c r="I9621" s="34">
        <v>4</v>
      </c>
      <c r="J9621" s="194"/>
    </row>
    <row r="9622" spans="1:10">
      <c r="A9622" s="212">
        <v>4222</v>
      </c>
      <c r="B9622" s="560" t="s">
        <v>73</v>
      </c>
      <c r="C9622" s="868"/>
      <c r="D9622" s="175">
        <v>0</v>
      </c>
      <c r="F9622" s="868"/>
      <c r="G9622" s="868"/>
      <c r="H9622" s="868"/>
      <c r="I9622" s="870">
        <v>4</v>
      </c>
      <c r="J9622" s="194"/>
    </row>
    <row r="9623" spans="1:10">
      <c r="A9623" s="212">
        <v>4223</v>
      </c>
      <c r="B9623" s="560" t="s">
        <v>86</v>
      </c>
      <c r="C9623" s="868"/>
      <c r="D9623" s="175">
        <v>0</v>
      </c>
      <c r="F9623" s="868"/>
      <c r="G9623" s="868"/>
      <c r="H9623" s="868"/>
      <c r="I9623" s="870">
        <v>4</v>
      </c>
      <c r="J9623" s="194"/>
    </row>
    <row r="9624" spans="1:10">
      <c r="A9624" s="212">
        <v>4224</v>
      </c>
      <c r="B9624" s="216" t="s">
        <v>58</v>
      </c>
      <c r="C9624" s="29">
        <v>250000</v>
      </c>
      <c r="D9624" s="175">
        <v>250000</v>
      </c>
      <c r="F9624" s="175"/>
      <c r="G9624" s="175"/>
      <c r="H9624" s="175"/>
      <c r="I9624" s="34">
        <v>4</v>
      </c>
      <c r="J9624" s="194"/>
    </row>
    <row r="9625" spans="1:10">
      <c r="A9625" s="212">
        <v>4227</v>
      </c>
      <c r="B9625" s="560" t="s">
        <v>88</v>
      </c>
      <c r="C9625" s="868"/>
      <c r="D9625" s="175">
        <v>0</v>
      </c>
      <c r="F9625" s="868"/>
      <c r="G9625" s="868"/>
      <c r="H9625" s="868"/>
      <c r="I9625" s="870">
        <v>4</v>
      </c>
      <c r="J9625" s="194"/>
    </row>
    <row r="9626" spans="1:10">
      <c r="A9626" s="210">
        <v>426</v>
      </c>
      <c r="B9626" s="211" t="s">
        <v>31</v>
      </c>
      <c r="C9626" s="30">
        <f t="shared" ref="C9626" si="8572">SUM(C9627)</f>
        <v>0</v>
      </c>
      <c r="D9626" s="30">
        <v>8750</v>
      </c>
      <c r="F9626" s="30">
        <f t="shared" ref="F9626:H9626" si="8573">SUM(F9627)</f>
        <v>0</v>
      </c>
      <c r="G9626" s="30">
        <f t="shared" si="8573"/>
        <v>0</v>
      </c>
      <c r="H9626" s="30">
        <f t="shared" si="8573"/>
        <v>0</v>
      </c>
      <c r="I9626" s="870">
        <v>3</v>
      </c>
      <c r="J9626" s="194"/>
    </row>
    <row r="9627" spans="1:10">
      <c r="A9627" s="212">
        <v>4262</v>
      </c>
      <c r="B9627" s="216" t="s">
        <v>32</v>
      </c>
      <c r="C9627" s="29"/>
      <c r="D9627" s="175">
        <v>8750</v>
      </c>
      <c r="F9627" s="175"/>
      <c r="G9627" s="175"/>
      <c r="H9627" s="175"/>
      <c r="I9627" s="870">
        <v>4</v>
      </c>
      <c r="J9627" s="194"/>
    </row>
    <row r="9628" spans="1:10" ht="28.5">
      <c r="A9628" s="208">
        <v>45</v>
      </c>
      <c r="B9628" s="209" t="s">
        <v>74</v>
      </c>
      <c r="C9628" s="182">
        <f t="shared" ref="C9628:C9629" si="8574">SUM(C9629)</f>
        <v>500000</v>
      </c>
      <c r="D9628" s="32">
        <v>527884</v>
      </c>
      <c r="F9628" s="32">
        <f t="shared" ref="F9628:H9629" si="8575">SUM(F9629)</f>
        <v>0</v>
      </c>
      <c r="G9628" s="32">
        <f t="shared" si="8575"/>
        <v>0</v>
      </c>
      <c r="H9628" s="32">
        <f t="shared" si="8575"/>
        <v>0</v>
      </c>
      <c r="I9628" s="34">
        <v>2</v>
      </c>
      <c r="J9628" s="194"/>
    </row>
    <row r="9629" spans="1:10">
      <c r="A9629" s="210">
        <v>451</v>
      </c>
      <c r="B9629" s="211" t="s">
        <v>75</v>
      </c>
      <c r="C9629" s="30">
        <f t="shared" si="8574"/>
        <v>500000</v>
      </c>
      <c r="D9629" s="30">
        <v>527884</v>
      </c>
      <c r="F9629" s="30">
        <f t="shared" si="8575"/>
        <v>0</v>
      </c>
      <c r="G9629" s="30">
        <f t="shared" si="8575"/>
        <v>0</v>
      </c>
      <c r="H9629" s="30">
        <f t="shared" si="8575"/>
        <v>0</v>
      </c>
      <c r="I9629" s="34">
        <v>3</v>
      </c>
      <c r="J9629" s="194"/>
    </row>
    <row r="9630" spans="1:10">
      <c r="A9630" s="212">
        <v>4511</v>
      </c>
      <c r="B9630" s="216" t="s">
        <v>75</v>
      </c>
      <c r="C9630" s="29">
        <v>500000</v>
      </c>
      <c r="D9630" s="175">
        <v>527884</v>
      </c>
      <c r="F9630" s="175"/>
      <c r="G9630" s="175"/>
      <c r="H9630" s="175"/>
      <c r="I9630" s="34">
        <v>4</v>
      </c>
      <c r="J9630" s="194"/>
    </row>
    <row r="9631" spans="1:10">
      <c r="A9631" s="206">
        <v>52</v>
      </c>
      <c r="B9631" s="207" t="s">
        <v>319</v>
      </c>
      <c r="C9631" s="31">
        <f>C9632+C9636</f>
        <v>0</v>
      </c>
      <c r="D9631" s="31">
        <v>0</v>
      </c>
      <c r="F9631" s="31">
        <f>F9632+F9636</f>
        <v>0</v>
      </c>
      <c r="G9631" s="31">
        <f>G9632+G9636</f>
        <v>0</v>
      </c>
      <c r="H9631" s="31">
        <f>H9632+H9636</f>
        <v>0</v>
      </c>
      <c r="I9631" s="34" t="s">
        <v>53</v>
      </c>
      <c r="J9631" s="194"/>
    </row>
    <row r="9632" spans="1:10" ht="28.5">
      <c r="A9632" s="208">
        <v>42</v>
      </c>
      <c r="B9632" s="209" t="s">
        <v>30</v>
      </c>
      <c r="C9632" s="182">
        <f>SUM(C9633)</f>
        <v>0</v>
      </c>
      <c r="D9632" s="32">
        <v>0</v>
      </c>
      <c r="F9632" s="32">
        <f>SUM(F9633)</f>
        <v>0</v>
      </c>
      <c r="G9632" s="32">
        <f>SUM(G9633)</f>
        <v>0</v>
      </c>
      <c r="H9632" s="32">
        <f>SUM(H9633)</f>
        <v>0</v>
      </c>
      <c r="I9632" s="34">
        <v>2</v>
      </c>
      <c r="J9632" s="194"/>
    </row>
    <row r="9633" spans="1:10">
      <c r="A9633" s="210">
        <v>422</v>
      </c>
      <c r="B9633" s="211" t="s">
        <v>57</v>
      </c>
      <c r="C9633" s="30">
        <f>SUM(C9634:C9635)</f>
        <v>0</v>
      </c>
      <c r="D9633" s="30">
        <v>0</v>
      </c>
      <c r="F9633" s="30">
        <f>SUM(F9634:F9635)</f>
        <v>0</v>
      </c>
      <c r="G9633" s="30">
        <f>SUM(G9634:G9635)</f>
        <v>0</v>
      </c>
      <c r="H9633" s="30">
        <f>SUM(H9634:H9635)</f>
        <v>0</v>
      </c>
      <c r="I9633" s="34">
        <v>3</v>
      </c>
      <c r="J9633" s="194"/>
    </row>
    <row r="9634" spans="1:10">
      <c r="A9634" s="212">
        <v>4221</v>
      </c>
      <c r="B9634" s="216" t="s">
        <v>65</v>
      </c>
      <c r="C9634" s="29"/>
      <c r="D9634" s="175">
        <v>0</v>
      </c>
      <c r="F9634" s="175"/>
      <c r="G9634" s="175"/>
      <c r="H9634" s="175"/>
      <c r="I9634" s="34">
        <v>4</v>
      </c>
      <c r="J9634" s="194"/>
    </row>
    <row r="9635" spans="1:10">
      <c r="A9635" s="212">
        <v>4224</v>
      </c>
      <c r="B9635" s="216" t="s">
        <v>58</v>
      </c>
      <c r="C9635" s="29">
        <v>0</v>
      </c>
      <c r="D9635" s="175">
        <v>0</v>
      </c>
      <c r="F9635" s="175"/>
      <c r="G9635" s="175"/>
      <c r="H9635" s="175"/>
      <c r="I9635" s="34">
        <v>4</v>
      </c>
      <c r="J9635" s="194"/>
    </row>
    <row r="9636" spans="1:10" ht="28.5">
      <c r="A9636" s="208">
        <v>45</v>
      </c>
      <c r="B9636" s="209" t="s">
        <v>74</v>
      </c>
      <c r="C9636" s="182">
        <f t="shared" ref="C9636" si="8576">C9637</f>
        <v>0</v>
      </c>
      <c r="D9636" s="32">
        <v>0</v>
      </c>
      <c r="F9636" s="32">
        <f t="shared" ref="F9636:H9636" si="8577">F9637</f>
        <v>0</v>
      </c>
      <c r="G9636" s="32">
        <f t="shared" si="8577"/>
        <v>0</v>
      </c>
      <c r="H9636" s="32">
        <f t="shared" si="8577"/>
        <v>0</v>
      </c>
      <c r="I9636" s="34">
        <v>2</v>
      </c>
      <c r="J9636" s="194"/>
    </row>
    <row r="9637" spans="1:10">
      <c r="A9637" s="210">
        <v>451</v>
      </c>
      <c r="B9637" s="211" t="s">
        <v>75</v>
      </c>
      <c r="C9637" s="30">
        <f>C9638</f>
        <v>0</v>
      </c>
      <c r="D9637" s="30">
        <v>0</v>
      </c>
      <c r="F9637" s="30">
        <f>F9638</f>
        <v>0</v>
      </c>
      <c r="G9637" s="30">
        <f>G9638</f>
        <v>0</v>
      </c>
      <c r="H9637" s="30">
        <f>H9638</f>
        <v>0</v>
      </c>
      <c r="I9637" s="34">
        <v>3</v>
      </c>
      <c r="J9637" s="194"/>
    </row>
    <row r="9638" spans="1:10">
      <c r="A9638" s="212">
        <v>4511</v>
      </c>
      <c r="B9638" s="216" t="s">
        <v>75</v>
      </c>
      <c r="C9638" s="29">
        <v>0</v>
      </c>
      <c r="D9638" s="175">
        <v>0</v>
      </c>
      <c r="F9638" s="175"/>
      <c r="G9638" s="175"/>
      <c r="H9638" s="175"/>
      <c r="I9638" s="34">
        <v>4</v>
      </c>
      <c r="J9638" s="194"/>
    </row>
    <row r="9639" spans="1:10" ht="28.5">
      <c r="A9639" s="203" t="s">
        <v>329</v>
      </c>
      <c r="B9639" s="204" t="s">
        <v>176</v>
      </c>
      <c r="C9639" s="205">
        <f t="shared" ref="C9639" si="8578">SUM(C9640+C9660)</f>
        <v>0</v>
      </c>
      <c r="D9639" s="205">
        <v>0</v>
      </c>
      <c r="F9639" s="205">
        <f t="shared" ref="F9639:G9639" si="8579">SUM(F9640+F9660)</f>
        <v>0</v>
      </c>
      <c r="G9639" s="205">
        <f t="shared" si="8579"/>
        <v>0</v>
      </c>
      <c r="H9639" s="205">
        <f t="shared" ref="H9639" si="8580">SUM(H9640+H9660)</f>
        <v>0</v>
      </c>
      <c r="I9639" s="34" t="s">
        <v>8</v>
      </c>
      <c r="J9639" s="194"/>
    </row>
    <row r="9640" spans="1:10">
      <c r="A9640" s="206">
        <v>12</v>
      </c>
      <c r="B9640" s="207" t="s">
        <v>61</v>
      </c>
      <c r="C9640" s="31">
        <f t="shared" ref="C9640" si="8581">SUM(C9641+C9646+C9655)</f>
        <v>0</v>
      </c>
      <c r="D9640" s="31">
        <v>0</v>
      </c>
      <c r="F9640" s="31">
        <f t="shared" ref="F9640:G9640" si="8582">SUM(F9641+F9646+F9655)</f>
        <v>0</v>
      </c>
      <c r="G9640" s="31">
        <f t="shared" si="8582"/>
        <v>0</v>
      </c>
      <c r="H9640" s="31">
        <f t="shared" ref="H9640" si="8583">SUM(H9641+H9646+H9655)</f>
        <v>0</v>
      </c>
      <c r="I9640" s="34" t="s">
        <v>62</v>
      </c>
      <c r="J9640" s="194"/>
    </row>
    <row r="9641" spans="1:10">
      <c r="A9641" s="208">
        <v>31</v>
      </c>
      <c r="B9641" s="209" t="s">
        <v>44</v>
      </c>
      <c r="C9641" s="182">
        <f t="shared" ref="C9641" si="8584">SUM(C9642+C9644)</f>
        <v>0</v>
      </c>
      <c r="D9641" s="32">
        <v>0</v>
      </c>
      <c r="F9641" s="32">
        <f t="shared" ref="F9641:G9641" si="8585">SUM(F9642+F9644)</f>
        <v>0</v>
      </c>
      <c r="G9641" s="32">
        <f t="shared" si="8585"/>
        <v>0</v>
      </c>
      <c r="H9641" s="32">
        <f t="shared" ref="H9641" si="8586">SUM(H9642+H9644)</f>
        <v>0</v>
      </c>
      <c r="I9641" s="34">
        <v>2</v>
      </c>
      <c r="J9641" s="194"/>
    </row>
    <row r="9642" spans="1:10">
      <c r="A9642" s="210">
        <v>311</v>
      </c>
      <c r="B9642" s="211" t="s">
        <v>45</v>
      </c>
      <c r="C9642" s="30">
        <f t="shared" ref="C9642" si="8587">SUM(C9643)</f>
        <v>0</v>
      </c>
      <c r="D9642" s="30">
        <v>0</v>
      </c>
      <c r="F9642" s="30">
        <f t="shared" ref="F9642:H9642" si="8588">SUM(F9643)</f>
        <v>0</v>
      </c>
      <c r="G9642" s="30">
        <f t="shared" si="8588"/>
        <v>0</v>
      </c>
      <c r="H9642" s="30">
        <f t="shared" si="8588"/>
        <v>0</v>
      </c>
      <c r="I9642" s="34">
        <v>3</v>
      </c>
      <c r="J9642" s="194"/>
    </row>
    <row r="9643" spans="1:10">
      <c r="A9643" s="212">
        <v>3111</v>
      </c>
      <c r="B9643" s="216" t="s">
        <v>46</v>
      </c>
      <c r="C9643" s="29"/>
      <c r="D9643" s="175">
        <v>0</v>
      </c>
      <c r="F9643" s="175"/>
      <c r="G9643" s="175"/>
      <c r="H9643" s="175"/>
      <c r="I9643" s="34">
        <v>4</v>
      </c>
      <c r="J9643" s="194"/>
    </row>
    <row r="9644" spans="1:10">
      <c r="A9644" s="210">
        <v>313</v>
      </c>
      <c r="B9644" s="211" t="s">
        <v>48</v>
      </c>
      <c r="C9644" s="30">
        <f t="shared" ref="C9644" si="8589">SUM(C9645)</f>
        <v>0</v>
      </c>
      <c r="D9644" s="30">
        <v>0</v>
      </c>
      <c r="F9644" s="30">
        <f t="shared" ref="F9644:H9644" si="8590">SUM(F9645)</f>
        <v>0</v>
      </c>
      <c r="G9644" s="30">
        <f t="shared" si="8590"/>
        <v>0</v>
      </c>
      <c r="H9644" s="30">
        <f t="shared" si="8590"/>
        <v>0</v>
      </c>
      <c r="I9644" s="34">
        <v>3</v>
      </c>
      <c r="J9644" s="194"/>
    </row>
    <row r="9645" spans="1:10">
      <c r="A9645" s="212">
        <v>3132</v>
      </c>
      <c r="B9645" s="216" t="s">
        <v>49</v>
      </c>
      <c r="C9645" s="29"/>
      <c r="D9645" s="175">
        <v>0</v>
      </c>
      <c r="F9645" s="175"/>
      <c r="G9645" s="175"/>
      <c r="H9645" s="175"/>
      <c r="I9645" s="34">
        <v>4</v>
      </c>
      <c r="J9645" s="194"/>
    </row>
    <row r="9646" spans="1:10">
      <c r="A9646" s="208">
        <v>32</v>
      </c>
      <c r="B9646" s="209" t="s">
        <v>16</v>
      </c>
      <c r="C9646" s="182">
        <f t="shared" ref="C9646" si="8591">SUM(C9647+C9649+C9653)</f>
        <v>0</v>
      </c>
      <c r="D9646" s="32">
        <v>0</v>
      </c>
      <c r="F9646" s="32">
        <f t="shared" ref="F9646:G9646" si="8592">SUM(F9647+F9649+F9653)</f>
        <v>0</v>
      </c>
      <c r="G9646" s="32">
        <f t="shared" si="8592"/>
        <v>0</v>
      </c>
      <c r="H9646" s="32">
        <f t="shared" ref="H9646" si="8593">SUM(H9647+H9649+H9653)</f>
        <v>0</v>
      </c>
      <c r="I9646" s="34">
        <v>2</v>
      </c>
      <c r="J9646" s="194"/>
    </row>
    <row r="9647" spans="1:10">
      <c r="A9647" s="210">
        <v>322</v>
      </c>
      <c r="B9647" s="211" t="s">
        <v>42</v>
      </c>
      <c r="C9647" s="30">
        <f t="shared" ref="C9647" si="8594">SUM(C9648)</f>
        <v>0</v>
      </c>
      <c r="D9647" s="30">
        <v>0</v>
      </c>
      <c r="F9647" s="30">
        <f t="shared" ref="F9647:H9647" si="8595">SUM(F9648)</f>
        <v>0</v>
      </c>
      <c r="G9647" s="30">
        <f t="shared" si="8595"/>
        <v>0</v>
      </c>
      <c r="H9647" s="30">
        <f t="shared" si="8595"/>
        <v>0</v>
      </c>
      <c r="I9647" s="34">
        <v>3</v>
      </c>
      <c r="J9647" s="194"/>
    </row>
    <row r="9648" spans="1:10">
      <c r="A9648" s="212">
        <v>3225</v>
      </c>
      <c r="B9648" s="216" t="s">
        <v>92</v>
      </c>
      <c r="C9648" s="29"/>
      <c r="D9648" s="175">
        <v>0</v>
      </c>
      <c r="F9648" s="175"/>
      <c r="G9648" s="175"/>
      <c r="H9648" s="175"/>
      <c r="I9648" s="34">
        <v>4</v>
      </c>
      <c r="J9648" s="194"/>
    </row>
    <row r="9649" spans="1:10">
      <c r="A9649" s="210">
        <v>323</v>
      </c>
      <c r="B9649" s="211" t="s">
        <v>17</v>
      </c>
      <c r="C9649" s="30">
        <f t="shared" ref="C9649" si="8596">SUM(C9650:C9652)</f>
        <v>0</v>
      </c>
      <c r="D9649" s="30">
        <v>0</v>
      </c>
      <c r="F9649" s="30">
        <f t="shared" ref="F9649:G9649" si="8597">SUM(F9650:F9652)</f>
        <v>0</v>
      </c>
      <c r="G9649" s="30">
        <f t="shared" si="8597"/>
        <v>0</v>
      </c>
      <c r="H9649" s="30">
        <f t="shared" ref="H9649" si="8598">SUM(H9650:H9652)</f>
        <v>0</v>
      </c>
      <c r="I9649" s="34">
        <v>3</v>
      </c>
      <c r="J9649" s="194"/>
    </row>
    <row r="9650" spans="1:10">
      <c r="A9650" s="212">
        <v>3233</v>
      </c>
      <c r="B9650" s="216" t="s">
        <v>19</v>
      </c>
      <c r="C9650" s="29"/>
      <c r="D9650" s="175">
        <v>0</v>
      </c>
      <c r="F9650" s="175"/>
      <c r="G9650" s="175"/>
      <c r="H9650" s="175"/>
      <c r="I9650" s="34">
        <v>4</v>
      </c>
      <c r="J9650" s="194"/>
    </row>
    <row r="9651" spans="1:10">
      <c r="A9651" s="212">
        <v>3237</v>
      </c>
      <c r="B9651" s="216" t="s">
        <v>20</v>
      </c>
      <c r="C9651" s="29"/>
      <c r="D9651" s="175">
        <v>0</v>
      </c>
      <c r="F9651" s="175"/>
      <c r="G9651" s="175"/>
      <c r="H9651" s="175"/>
      <c r="I9651" s="34">
        <v>4</v>
      </c>
      <c r="J9651" s="194"/>
    </row>
    <row r="9652" spans="1:10">
      <c r="A9652" s="212">
        <v>3239</v>
      </c>
      <c r="B9652" s="216" t="s">
        <v>21</v>
      </c>
      <c r="C9652" s="29"/>
      <c r="D9652" s="175">
        <v>0</v>
      </c>
      <c r="F9652" s="175"/>
      <c r="G9652" s="175"/>
      <c r="H9652" s="175"/>
      <c r="I9652" s="34">
        <v>4</v>
      </c>
      <c r="J9652" s="194"/>
    </row>
    <row r="9653" spans="1:10">
      <c r="A9653" s="210">
        <v>329</v>
      </c>
      <c r="B9653" s="211" t="s">
        <v>23</v>
      </c>
      <c r="C9653" s="30">
        <f t="shared" ref="C9653" si="8599">SUM(C9654)</f>
        <v>0</v>
      </c>
      <c r="D9653" s="30">
        <v>0</v>
      </c>
      <c r="F9653" s="30">
        <f t="shared" ref="F9653:H9653" si="8600">SUM(F9654)</f>
        <v>0</v>
      </c>
      <c r="G9653" s="30">
        <f t="shared" si="8600"/>
        <v>0</v>
      </c>
      <c r="H9653" s="30">
        <f t="shared" si="8600"/>
        <v>0</v>
      </c>
      <c r="I9653" s="34">
        <v>3</v>
      </c>
      <c r="J9653" s="194"/>
    </row>
    <row r="9654" spans="1:10">
      <c r="A9654" s="212">
        <v>3293</v>
      </c>
      <c r="B9654" s="216" t="s">
        <v>29</v>
      </c>
      <c r="C9654" s="29"/>
      <c r="D9654" s="175">
        <v>0</v>
      </c>
      <c r="F9654" s="175"/>
      <c r="G9654" s="175"/>
      <c r="H9654" s="175"/>
      <c r="I9654" s="34">
        <v>4</v>
      </c>
      <c r="J9654" s="194"/>
    </row>
    <row r="9655" spans="1:10" ht="28.5">
      <c r="A9655" s="208">
        <v>42</v>
      </c>
      <c r="B9655" s="209" t="s">
        <v>30</v>
      </c>
      <c r="C9655" s="182">
        <f t="shared" ref="C9655" si="8601">SUM(C9656)</f>
        <v>0</v>
      </c>
      <c r="D9655" s="32">
        <v>0</v>
      </c>
      <c r="F9655" s="32">
        <f t="shared" ref="F9655:H9655" si="8602">SUM(F9656)</f>
        <v>0</v>
      </c>
      <c r="G9655" s="32">
        <f t="shared" si="8602"/>
        <v>0</v>
      </c>
      <c r="H9655" s="32">
        <f t="shared" si="8602"/>
        <v>0</v>
      </c>
      <c r="I9655" s="34">
        <v>2</v>
      </c>
      <c r="J9655" s="194"/>
    </row>
    <row r="9656" spans="1:10">
      <c r="A9656" s="210">
        <v>422</v>
      </c>
      <c r="B9656" s="211" t="s">
        <v>57</v>
      </c>
      <c r="C9656" s="30">
        <f t="shared" ref="C9656" si="8603">SUM(C9657:C9659)</f>
        <v>0</v>
      </c>
      <c r="D9656" s="30">
        <v>0</v>
      </c>
      <c r="F9656" s="30">
        <f t="shared" ref="F9656:G9656" si="8604">SUM(F9657:F9659)</f>
        <v>0</v>
      </c>
      <c r="G9656" s="30">
        <f t="shared" si="8604"/>
        <v>0</v>
      </c>
      <c r="H9656" s="30">
        <f t="shared" ref="H9656" si="8605">SUM(H9657:H9659)</f>
        <v>0</v>
      </c>
      <c r="I9656" s="34">
        <v>3</v>
      </c>
      <c r="J9656" s="194"/>
    </row>
    <row r="9657" spans="1:10">
      <c r="A9657" s="212">
        <v>4221</v>
      </c>
      <c r="B9657" s="216" t="s">
        <v>65</v>
      </c>
      <c r="C9657" s="29"/>
      <c r="D9657" s="175">
        <v>0</v>
      </c>
      <c r="F9657" s="175"/>
      <c r="G9657" s="175"/>
      <c r="H9657" s="175"/>
      <c r="I9657" s="34">
        <v>4</v>
      </c>
      <c r="J9657" s="194"/>
    </row>
    <row r="9658" spans="1:10">
      <c r="A9658" s="212">
        <v>4223</v>
      </c>
      <c r="B9658" s="216" t="s">
        <v>86</v>
      </c>
      <c r="C9658" s="29"/>
      <c r="D9658" s="175">
        <v>0</v>
      </c>
      <c r="F9658" s="175"/>
      <c r="G9658" s="175"/>
      <c r="H9658" s="175"/>
      <c r="I9658" s="34">
        <v>4</v>
      </c>
      <c r="J9658" s="194"/>
    </row>
    <row r="9659" spans="1:10">
      <c r="A9659" s="212">
        <v>4224</v>
      </c>
      <c r="B9659" s="216" t="s">
        <v>58</v>
      </c>
      <c r="C9659" s="29"/>
      <c r="D9659" s="175">
        <v>0</v>
      </c>
      <c r="F9659" s="175"/>
      <c r="G9659" s="175"/>
      <c r="H9659" s="175"/>
      <c r="I9659" s="34">
        <v>4</v>
      </c>
      <c r="J9659" s="194"/>
    </row>
    <row r="9660" spans="1:10">
      <c r="A9660" s="206">
        <v>563</v>
      </c>
      <c r="B9660" s="207" t="s">
        <v>326</v>
      </c>
      <c r="C9660" s="31">
        <f t="shared" ref="C9660" si="8606">SUM(C9661+C9666+C9675)</f>
        <v>0</v>
      </c>
      <c r="D9660" s="31">
        <v>0</v>
      </c>
      <c r="F9660" s="31">
        <f t="shared" ref="F9660:G9660" si="8607">SUM(F9661+F9666+F9675)</f>
        <v>0</v>
      </c>
      <c r="G9660" s="31">
        <f t="shared" si="8607"/>
        <v>0</v>
      </c>
      <c r="H9660" s="31">
        <f t="shared" ref="H9660" si="8608">SUM(H9661+H9666+H9675)</f>
        <v>0</v>
      </c>
      <c r="I9660" s="34" t="s">
        <v>104</v>
      </c>
      <c r="J9660" s="194"/>
    </row>
    <row r="9661" spans="1:10">
      <c r="A9661" s="208">
        <v>31</v>
      </c>
      <c r="B9661" s="209" t="s">
        <v>44</v>
      </c>
      <c r="C9661" s="182">
        <f t="shared" ref="C9661" si="8609">SUM(C9662+C9664)</f>
        <v>0</v>
      </c>
      <c r="D9661" s="32">
        <v>0</v>
      </c>
      <c r="F9661" s="32">
        <f t="shared" ref="F9661:G9661" si="8610">SUM(F9662+F9664)</f>
        <v>0</v>
      </c>
      <c r="G9661" s="32">
        <f t="shared" si="8610"/>
        <v>0</v>
      </c>
      <c r="H9661" s="32">
        <f t="shared" ref="H9661" si="8611">SUM(H9662+H9664)</f>
        <v>0</v>
      </c>
      <c r="I9661" s="34">
        <v>2</v>
      </c>
      <c r="J9661" s="194"/>
    </row>
    <row r="9662" spans="1:10">
      <c r="A9662" s="210">
        <v>311</v>
      </c>
      <c r="B9662" s="211" t="s">
        <v>45</v>
      </c>
      <c r="C9662" s="30">
        <f t="shared" ref="C9662" si="8612">SUM(C9663)</f>
        <v>0</v>
      </c>
      <c r="D9662" s="30">
        <v>0</v>
      </c>
      <c r="F9662" s="30">
        <f t="shared" ref="F9662:H9662" si="8613">SUM(F9663)</f>
        <v>0</v>
      </c>
      <c r="G9662" s="30">
        <f t="shared" si="8613"/>
        <v>0</v>
      </c>
      <c r="H9662" s="30">
        <f t="shared" si="8613"/>
        <v>0</v>
      </c>
      <c r="I9662" s="34">
        <v>3</v>
      </c>
      <c r="J9662" s="194"/>
    </row>
    <row r="9663" spans="1:10">
      <c r="A9663" s="212">
        <v>3111</v>
      </c>
      <c r="B9663" s="216" t="s">
        <v>46</v>
      </c>
      <c r="C9663" s="29"/>
      <c r="D9663" s="175">
        <v>0</v>
      </c>
      <c r="F9663" s="175"/>
      <c r="G9663" s="175"/>
      <c r="H9663" s="175"/>
      <c r="I9663" s="34">
        <v>4</v>
      </c>
      <c r="J9663" s="194"/>
    </row>
    <row r="9664" spans="1:10">
      <c r="A9664" s="210">
        <v>313</v>
      </c>
      <c r="B9664" s="211" t="s">
        <v>48</v>
      </c>
      <c r="C9664" s="30">
        <f t="shared" ref="C9664" si="8614">SUM(C9665)</f>
        <v>0</v>
      </c>
      <c r="D9664" s="30">
        <v>0</v>
      </c>
      <c r="F9664" s="30">
        <f t="shared" ref="F9664:H9664" si="8615">SUM(F9665)</f>
        <v>0</v>
      </c>
      <c r="G9664" s="30">
        <f t="shared" si="8615"/>
        <v>0</v>
      </c>
      <c r="H9664" s="30">
        <f t="shared" si="8615"/>
        <v>0</v>
      </c>
      <c r="I9664" s="34">
        <v>3</v>
      </c>
      <c r="J9664" s="194"/>
    </row>
    <row r="9665" spans="1:10">
      <c r="A9665" s="212">
        <v>3132</v>
      </c>
      <c r="B9665" s="216" t="s">
        <v>49</v>
      </c>
      <c r="C9665" s="29"/>
      <c r="D9665" s="175">
        <v>0</v>
      </c>
      <c r="F9665" s="175"/>
      <c r="G9665" s="175"/>
      <c r="H9665" s="175"/>
      <c r="I9665" s="34">
        <v>4</v>
      </c>
      <c r="J9665" s="194"/>
    </row>
    <row r="9666" spans="1:10">
      <c r="A9666" s="208">
        <v>32</v>
      </c>
      <c r="B9666" s="209" t="s">
        <v>16</v>
      </c>
      <c r="C9666" s="182">
        <f t="shared" ref="C9666" si="8616">SUM(C9667+C9669+C9673)</f>
        <v>0</v>
      </c>
      <c r="D9666" s="32">
        <v>0</v>
      </c>
      <c r="F9666" s="32">
        <f t="shared" ref="F9666:G9666" si="8617">SUM(F9667+F9669+F9673)</f>
        <v>0</v>
      </c>
      <c r="G9666" s="32">
        <f t="shared" si="8617"/>
        <v>0</v>
      </c>
      <c r="H9666" s="32">
        <f t="shared" ref="H9666" si="8618">SUM(H9667+H9669+H9673)</f>
        <v>0</v>
      </c>
      <c r="I9666" s="34">
        <v>2</v>
      </c>
      <c r="J9666" s="194"/>
    </row>
    <row r="9667" spans="1:10">
      <c r="A9667" s="210">
        <v>322</v>
      </c>
      <c r="B9667" s="211" t="s">
        <v>42</v>
      </c>
      <c r="C9667" s="30">
        <f t="shared" ref="C9667" si="8619">SUM(C9668)</f>
        <v>0</v>
      </c>
      <c r="D9667" s="30">
        <v>0</v>
      </c>
      <c r="F9667" s="30">
        <f t="shared" ref="F9667:H9667" si="8620">SUM(F9668)</f>
        <v>0</v>
      </c>
      <c r="G9667" s="30">
        <f t="shared" si="8620"/>
        <v>0</v>
      </c>
      <c r="H9667" s="30">
        <f t="shared" si="8620"/>
        <v>0</v>
      </c>
      <c r="I9667" s="34">
        <v>3</v>
      </c>
      <c r="J9667" s="194"/>
    </row>
    <row r="9668" spans="1:10">
      <c r="A9668" s="212">
        <v>3225</v>
      </c>
      <c r="B9668" s="216" t="s">
        <v>92</v>
      </c>
      <c r="C9668" s="29"/>
      <c r="D9668" s="175">
        <v>0</v>
      </c>
      <c r="F9668" s="175"/>
      <c r="G9668" s="175"/>
      <c r="H9668" s="175"/>
      <c r="I9668" s="34">
        <v>4</v>
      </c>
      <c r="J9668" s="194"/>
    </row>
    <row r="9669" spans="1:10">
      <c r="A9669" s="210">
        <v>323</v>
      </c>
      <c r="B9669" s="211" t="s">
        <v>17</v>
      </c>
      <c r="C9669" s="30">
        <f t="shared" ref="C9669" si="8621">SUM(C9670:C9672)</f>
        <v>0</v>
      </c>
      <c r="D9669" s="30">
        <v>0</v>
      </c>
      <c r="F9669" s="30">
        <f t="shared" ref="F9669:G9669" si="8622">SUM(F9670:F9672)</f>
        <v>0</v>
      </c>
      <c r="G9669" s="30">
        <f t="shared" si="8622"/>
        <v>0</v>
      </c>
      <c r="H9669" s="30">
        <f t="shared" ref="H9669" si="8623">SUM(H9670:H9672)</f>
        <v>0</v>
      </c>
      <c r="I9669" s="34">
        <v>3</v>
      </c>
      <c r="J9669" s="194"/>
    </row>
    <row r="9670" spans="1:10">
      <c r="A9670" s="212">
        <v>3233</v>
      </c>
      <c r="B9670" s="216" t="s">
        <v>19</v>
      </c>
      <c r="C9670" s="29"/>
      <c r="D9670" s="175">
        <v>0</v>
      </c>
      <c r="F9670" s="175"/>
      <c r="G9670" s="175"/>
      <c r="H9670" s="175"/>
      <c r="I9670" s="34">
        <v>4</v>
      </c>
      <c r="J9670" s="194"/>
    </row>
    <row r="9671" spans="1:10">
      <c r="A9671" s="212">
        <v>3237</v>
      </c>
      <c r="B9671" s="216" t="s">
        <v>20</v>
      </c>
      <c r="C9671" s="29"/>
      <c r="D9671" s="175">
        <v>0</v>
      </c>
      <c r="F9671" s="175"/>
      <c r="G9671" s="175"/>
      <c r="H9671" s="175"/>
      <c r="I9671" s="34">
        <v>4</v>
      </c>
    </row>
    <row r="9672" spans="1:10">
      <c r="A9672" s="212">
        <v>3239</v>
      </c>
      <c r="B9672" s="216" t="s">
        <v>21</v>
      </c>
      <c r="C9672" s="29"/>
      <c r="D9672" s="175">
        <v>0</v>
      </c>
      <c r="F9672" s="175"/>
      <c r="G9672" s="175"/>
      <c r="H9672" s="175"/>
      <c r="I9672" s="34">
        <v>4</v>
      </c>
    </row>
    <row r="9673" spans="1:10">
      <c r="A9673" s="210">
        <v>329</v>
      </c>
      <c r="B9673" s="211" t="s">
        <v>23</v>
      </c>
      <c r="C9673" s="30">
        <f t="shared" ref="C9673" si="8624">SUM(C9674)</f>
        <v>0</v>
      </c>
      <c r="D9673" s="30">
        <v>0</v>
      </c>
      <c r="F9673" s="30">
        <f t="shared" ref="F9673:H9673" si="8625">SUM(F9674)</f>
        <v>0</v>
      </c>
      <c r="G9673" s="30">
        <f t="shared" si="8625"/>
        <v>0</v>
      </c>
      <c r="H9673" s="30">
        <f t="shared" si="8625"/>
        <v>0</v>
      </c>
      <c r="I9673" s="34">
        <v>3</v>
      </c>
    </row>
    <row r="9674" spans="1:10">
      <c r="A9674" s="212">
        <v>3293</v>
      </c>
      <c r="B9674" s="216" t="s">
        <v>29</v>
      </c>
      <c r="C9674" s="29"/>
      <c r="D9674" s="175">
        <v>0</v>
      </c>
      <c r="F9674" s="175"/>
      <c r="G9674" s="175"/>
      <c r="H9674" s="175"/>
      <c r="I9674" s="34">
        <v>4</v>
      </c>
    </row>
    <row r="9675" spans="1:10" ht="28.5">
      <c r="A9675" s="208">
        <v>42</v>
      </c>
      <c r="B9675" s="209" t="s">
        <v>30</v>
      </c>
      <c r="C9675" s="182">
        <f t="shared" ref="C9675" si="8626">SUM(C9676)</f>
        <v>0</v>
      </c>
      <c r="D9675" s="32">
        <v>0</v>
      </c>
      <c r="F9675" s="32">
        <f t="shared" ref="F9675:H9675" si="8627">SUM(F9676)</f>
        <v>0</v>
      </c>
      <c r="G9675" s="32">
        <f t="shared" si="8627"/>
        <v>0</v>
      </c>
      <c r="H9675" s="32">
        <f t="shared" si="8627"/>
        <v>0</v>
      </c>
      <c r="I9675" s="34">
        <v>2</v>
      </c>
    </row>
    <row r="9676" spans="1:10">
      <c r="A9676" s="210">
        <v>422</v>
      </c>
      <c r="B9676" s="211" t="s">
        <v>57</v>
      </c>
      <c r="C9676" s="30">
        <f t="shared" ref="C9676" si="8628">SUM(C9677:C9679)</f>
        <v>0</v>
      </c>
      <c r="D9676" s="30">
        <v>0</v>
      </c>
      <c r="F9676" s="30">
        <f t="shared" ref="F9676:G9676" si="8629">SUM(F9677:F9679)</f>
        <v>0</v>
      </c>
      <c r="G9676" s="30">
        <f t="shared" si="8629"/>
        <v>0</v>
      </c>
      <c r="H9676" s="30">
        <f t="shared" ref="H9676" si="8630">SUM(H9677:H9679)</f>
        <v>0</v>
      </c>
      <c r="I9676" s="34">
        <v>3</v>
      </c>
    </row>
    <row r="9677" spans="1:10">
      <c r="A9677" s="212">
        <v>4221</v>
      </c>
      <c r="B9677" s="216" t="s">
        <v>65</v>
      </c>
      <c r="C9677" s="29"/>
      <c r="D9677" s="175">
        <v>0</v>
      </c>
      <c r="F9677" s="175"/>
      <c r="G9677" s="175"/>
      <c r="H9677" s="175"/>
      <c r="I9677" s="34">
        <v>4</v>
      </c>
    </row>
    <row r="9678" spans="1:10">
      <c r="A9678" s="212">
        <v>4223</v>
      </c>
      <c r="B9678" s="216" t="s">
        <v>86</v>
      </c>
      <c r="C9678" s="29"/>
      <c r="D9678" s="175">
        <v>0</v>
      </c>
      <c r="F9678" s="175"/>
      <c r="G9678" s="175"/>
      <c r="H9678" s="175"/>
      <c r="I9678" s="34">
        <v>4</v>
      </c>
    </row>
    <row r="9679" spans="1:10">
      <c r="A9679" s="212">
        <v>4224</v>
      </c>
      <c r="B9679" s="216" t="s">
        <v>58</v>
      </c>
      <c r="C9679" s="29"/>
      <c r="D9679" s="175">
        <v>0</v>
      </c>
      <c r="F9679" s="175"/>
      <c r="G9679" s="175"/>
      <c r="H9679" s="175"/>
      <c r="I9679" s="34">
        <v>4</v>
      </c>
    </row>
    <row r="9680" spans="1:10" ht="28.5">
      <c r="A9680" s="200">
        <v>3605</v>
      </c>
      <c r="B9680" s="201" t="s">
        <v>125</v>
      </c>
      <c r="C9680" s="202">
        <f>C9681</f>
        <v>54272169</v>
      </c>
      <c r="D9680" s="202">
        <v>60075126</v>
      </c>
      <c r="F9680" s="202">
        <f t="shared" ref="F9680:G9680" si="8631">F9681+F9881</f>
        <v>0</v>
      </c>
      <c r="G9680" s="202">
        <f t="shared" si="8631"/>
        <v>0</v>
      </c>
      <c r="H9680" s="202">
        <f t="shared" ref="H9680" si="8632">H9681+H9881</f>
        <v>0</v>
      </c>
      <c r="I9680" s="34" t="s">
        <v>7</v>
      </c>
    </row>
    <row r="9681" spans="1:10" ht="28.5">
      <c r="A9681" s="203" t="s">
        <v>441</v>
      </c>
      <c r="B9681" s="204" t="s">
        <v>137</v>
      </c>
      <c r="C9681" s="205">
        <f>SUM(C9686+C9749+C9811+C9839+C9682+C9877)</f>
        <v>54272169</v>
      </c>
      <c r="D9681" s="205">
        <v>59677089</v>
      </c>
      <c r="F9681" s="205">
        <f t="shared" ref="F9681:G9681" si="8633">SUM(F9686+F9749+F9811+F9839+F9682+F9877)</f>
        <v>0</v>
      </c>
      <c r="G9681" s="205">
        <f t="shared" si="8633"/>
        <v>0</v>
      </c>
      <c r="H9681" s="205">
        <f t="shared" ref="H9681" si="8634">SUM(H9686+H9749+H9811+H9839+H9682+H9877)</f>
        <v>0</v>
      </c>
      <c r="I9681" s="34" t="s">
        <v>8</v>
      </c>
      <c r="J9681" s="573"/>
    </row>
    <row r="9682" spans="1:10">
      <c r="A9682" s="206">
        <v>11</v>
      </c>
      <c r="B9682" s="207" t="s">
        <v>14</v>
      </c>
      <c r="C9682" s="31">
        <f t="shared" ref="C9682:C9684" si="8635">C9683</f>
        <v>0</v>
      </c>
      <c r="D9682" s="31">
        <v>0</v>
      </c>
      <c r="F9682" s="31">
        <f t="shared" ref="F9682:H9684" si="8636">F9683</f>
        <v>0</v>
      </c>
      <c r="G9682" s="31">
        <f t="shared" si="8636"/>
        <v>0</v>
      </c>
      <c r="H9682" s="31">
        <f t="shared" si="8636"/>
        <v>0</v>
      </c>
      <c r="I9682" s="34" t="s">
        <v>15</v>
      </c>
    </row>
    <row r="9683" spans="1:10">
      <c r="A9683" s="208">
        <v>32</v>
      </c>
      <c r="B9683" s="209" t="s">
        <v>16</v>
      </c>
      <c r="C9683" s="182">
        <f t="shared" si="8635"/>
        <v>0</v>
      </c>
      <c r="D9683" s="32">
        <v>0</v>
      </c>
      <c r="F9683" s="32">
        <f t="shared" si="8636"/>
        <v>0</v>
      </c>
      <c r="G9683" s="32">
        <f t="shared" si="8636"/>
        <v>0</v>
      </c>
      <c r="H9683" s="32">
        <f t="shared" si="8636"/>
        <v>0</v>
      </c>
      <c r="I9683" s="34">
        <v>2</v>
      </c>
    </row>
    <row r="9684" spans="1:10">
      <c r="A9684" s="210">
        <v>322</v>
      </c>
      <c r="B9684" s="211" t="s">
        <v>42</v>
      </c>
      <c r="C9684" s="30">
        <f t="shared" si="8635"/>
        <v>0</v>
      </c>
      <c r="D9684" s="30">
        <v>0</v>
      </c>
      <c r="F9684" s="30">
        <f t="shared" si="8636"/>
        <v>0</v>
      </c>
      <c r="G9684" s="30">
        <f t="shared" si="8636"/>
        <v>0</v>
      </c>
      <c r="H9684" s="30">
        <f t="shared" si="8636"/>
        <v>0</v>
      </c>
      <c r="I9684" s="34">
        <v>3</v>
      </c>
    </row>
    <row r="9685" spans="1:10">
      <c r="A9685" s="212">
        <v>3222</v>
      </c>
      <c r="B9685" s="216" t="s">
        <v>91</v>
      </c>
      <c r="C9685" s="29"/>
      <c r="D9685" s="175">
        <v>0</v>
      </c>
      <c r="F9685" s="175"/>
      <c r="G9685" s="175"/>
      <c r="H9685" s="175"/>
      <c r="I9685" s="34">
        <v>4</v>
      </c>
    </row>
    <row r="9686" spans="1:10">
      <c r="A9686" s="206">
        <v>31</v>
      </c>
      <c r="B9686" s="207" t="s">
        <v>63</v>
      </c>
      <c r="C9686" s="31">
        <f t="shared" ref="C9686" si="8637">SUM(C9687+C9694+C9722+C9726+C9732)</f>
        <v>1414771</v>
      </c>
      <c r="D9686" s="31">
        <v>1014648</v>
      </c>
      <c r="F9686" s="31">
        <f t="shared" ref="F9686:G9686" si="8638">SUM(F9687+F9694+F9722+F9726+F9732+F9746+F9729)</f>
        <v>0</v>
      </c>
      <c r="G9686" s="31">
        <f t="shared" si="8638"/>
        <v>0</v>
      </c>
      <c r="H9686" s="31">
        <f t="shared" ref="H9686" si="8639">SUM(H9687+H9694+H9722+H9726+H9732+H9746+H9729)</f>
        <v>0</v>
      </c>
      <c r="I9686" s="34" t="s">
        <v>64</v>
      </c>
    </row>
    <row r="9687" spans="1:10">
      <c r="A9687" s="208">
        <v>31</v>
      </c>
      <c r="B9687" s="209" t="s">
        <v>44</v>
      </c>
      <c r="C9687" s="182">
        <f t="shared" ref="C9687" si="8640">SUM(C9688+C9690+C9692)</f>
        <v>850840</v>
      </c>
      <c r="D9687" s="32">
        <v>0</v>
      </c>
      <c r="F9687" s="32">
        <f t="shared" ref="F9687:G9687" si="8641">SUM(F9688+F9690+F9692)</f>
        <v>0</v>
      </c>
      <c r="G9687" s="32">
        <f t="shared" si="8641"/>
        <v>0</v>
      </c>
      <c r="H9687" s="32">
        <f t="shared" ref="H9687" si="8642">SUM(H9688+H9690+H9692)</f>
        <v>0</v>
      </c>
      <c r="I9687" s="34">
        <v>2</v>
      </c>
      <c r="J9687" s="194"/>
    </row>
    <row r="9688" spans="1:10">
      <c r="A9688" s="210">
        <v>311</v>
      </c>
      <c r="B9688" s="211" t="s">
        <v>45</v>
      </c>
      <c r="C9688" s="30">
        <f t="shared" ref="C9688" si="8643">SUM(C9689)</f>
        <v>356254</v>
      </c>
      <c r="D9688" s="30">
        <v>0</v>
      </c>
      <c r="F9688" s="30">
        <f t="shared" ref="F9688:H9688" si="8644">SUM(F9689)</f>
        <v>0</v>
      </c>
      <c r="G9688" s="30">
        <f t="shared" si="8644"/>
        <v>0</v>
      </c>
      <c r="H9688" s="30">
        <f t="shared" si="8644"/>
        <v>0</v>
      </c>
      <c r="I9688" s="34">
        <v>3</v>
      </c>
      <c r="J9688" s="194"/>
    </row>
    <row r="9689" spans="1:10">
      <c r="A9689" s="212">
        <v>3111</v>
      </c>
      <c r="B9689" s="216" t="s">
        <v>46</v>
      </c>
      <c r="C9689" s="29">
        <v>356254</v>
      </c>
      <c r="D9689" s="175">
        <v>0</v>
      </c>
      <c r="F9689" s="175"/>
      <c r="G9689" s="175"/>
      <c r="H9689" s="175"/>
      <c r="I9689" s="34">
        <v>4</v>
      </c>
      <c r="J9689" s="194"/>
    </row>
    <row r="9690" spans="1:10">
      <c r="A9690" s="210">
        <v>312</v>
      </c>
      <c r="B9690" s="211" t="s">
        <v>67</v>
      </c>
      <c r="C9690" s="30">
        <f t="shared" ref="C9690" si="8645">SUM(C9691)</f>
        <v>204563</v>
      </c>
      <c r="D9690" s="30">
        <v>0</v>
      </c>
      <c r="F9690" s="30">
        <f t="shared" ref="F9690:H9690" si="8646">SUM(F9691)</f>
        <v>0</v>
      </c>
      <c r="G9690" s="30">
        <f t="shared" si="8646"/>
        <v>0</v>
      </c>
      <c r="H9690" s="30">
        <f t="shared" si="8646"/>
        <v>0</v>
      </c>
      <c r="I9690" s="34">
        <v>3</v>
      </c>
      <c r="J9690" s="194"/>
    </row>
    <row r="9691" spans="1:10">
      <c r="A9691" s="212">
        <v>3121</v>
      </c>
      <c r="B9691" s="216" t="s">
        <v>67</v>
      </c>
      <c r="C9691" s="29">
        <v>204563</v>
      </c>
      <c r="D9691" s="175">
        <v>0</v>
      </c>
      <c r="F9691" s="175"/>
      <c r="G9691" s="175"/>
      <c r="H9691" s="175"/>
      <c r="I9691" s="34">
        <v>4</v>
      </c>
      <c r="J9691" s="194"/>
    </row>
    <row r="9692" spans="1:10">
      <c r="A9692" s="210">
        <v>313</v>
      </c>
      <c r="B9692" s="211" t="s">
        <v>48</v>
      </c>
      <c r="C9692" s="30">
        <f t="shared" ref="C9692" si="8647">SUM(C9693:C9693)</f>
        <v>290023</v>
      </c>
      <c r="D9692" s="30">
        <v>0</v>
      </c>
      <c r="F9692" s="30">
        <f t="shared" ref="F9692:H9692" si="8648">SUM(F9693:F9693)</f>
        <v>0</v>
      </c>
      <c r="G9692" s="30">
        <f t="shared" si="8648"/>
        <v>0</v>
      </c>
      <c r="H9692" s="30">
        <f t="shared" si="8648"/>
        <v>0</v>
      </c>
      <c r="I9692" s="34">
        <v>3</v>
      </c>
      <c r="J9692" s="194"/>
    </row>
    <row r="9693" spans="1:10">
      <c r="A9693" s="212">
        <v>3132</v>
      </c>
      <c r="B9693" s="216" t="s">
        <v>49</v>
      </c>
      <c r="C9693" s="29">
        <v>290023</v>
      </c>
      <c r="D9693" s="175">
        <v>0</v>
      </c>
      <c r="F9693" s="175"/>
      <c r="G9693" s="175"/>
      <c r="H9693" s="175"/>
      <c r="I9693" s="34">
        <v>4</v>
      </c>
      <c r="J9693" s="194"/>
    </row>
    <row r="9694" spans="1:10">
      <c r="A9694" s="208">
        <v>32</v>
      </c>
      <c r="B9694" s="209" t="s">
        <v>16</v>
      </c>
      <c r="C9694" s="182">
        <f t="shared" ref="C9694" si="8649">SUM(C9695+C9699+C9704+C9713+C9715)</f>
        <v>448533</v>
      </c>
      <c r="D9694" s="32">
        <v>183392</v>
      </c>
      <c r="F9694" s="32">
        <f t="shared" ref="F9694:G9694" si="8650">SUM(F9695+F9699+F9704+F9713+F9715)</f>
        <v>0</v>
      </c>
      <c r="G9694" s="32">
        <f t="shared" si="8650"/>
        <v>0</v>
      </c>
      <c r="H9694" s="32">
        <f t="shared" ref="H9694" si="8651">SUM(H9695+H9699+H9704+H9713+H9715)</f>
        <v>0</v>
      </c>
      <c r="I9694" s="34">
        <v>2</v>
      </c>
      <c r="J9694" s="194"/>
    </row>
    <row r="9695" spans="1:10">
      <c r="A9695" s="210">
        <v>321</v>
      </c>
      <c r="B9695" s="211" t="s">
        <v>27</v>
      </c>
      <c r="C9695" s="30">
        <f t="shared" ref="C9695" si="8652">SUM(C9696:C9698)</f>
        <v>7779</v>
      </c>
      <c r="D9695" s="30">
        <v>0</v>
      </c>
      <c r="F9695" s="30">
        <f>SUM(F9696:F9698)</f>
        <v>0</v>
      </c>
      <c r="G9695" s="30">
        <f>SUM(G9696:G9698)</f>
        <v>0</v>
      </c>
      <c r="H9695" s="30">
        <f>SUM(H9696:H9698)</f>
        <v>0</v>
      </c>
      <c r="I9695" s="34">
        <v>3</v>
      </c>
      <c r="J9695" s="194"/>
    </row>
    <row r="9696" spans="1:10">
      <c r="A9696" s="212">
        <v>3211</v>
      </c>
      <c r="B9696" s="216" t="s">
        <v>28</v>
      </c>
      <c r="C9696" s="29">
        <v>2534</v>
      </c>
      <c r="D9696" s="175">
        <v>0</v>
      </c>
      <c r="F9696" s="175"/>
      <c r="G9696" s="175"/>
      <c r="H9696" s="175"/>
      <c r="I9696" s="34">
        <v>4</v>
      </c>
      <c r="J9696" s="194"/>
    </row>
    <row r="9697" spans="1:10" ht="28.5">
      <c r="A9697" s="212">
        <v>3212</v>
      </c>
      <c r="B9697" s="560" t="s">
        <v>50</v>
      </c>
      <c r="C9697" s="868"/>
      <c r="D9697" s="868"/>
      <c r="F9697" s="868"/>
      <c r="G9697" s="868"/>
      <c r="H9697" s="868"/>
      <c r="I9697" s="870">
        <v>4</v>
      </c>
      <c r="J9697" s="194"/>
    </row>
    <row r="9698" spans="1:10">
      <c r="A9698" s="212">
        <v>3213</v>
      </c>
      <c r="B9698" s="216" t="s">
        <v>54</v>
      </c>
      <c r="C9698" s="29">
        <v>5245</v>
      </c>
      <c r="D9698" s="175">
        <v>0</v>
      </c>
      <c r="F9698" s="175"/>
      <c r="G9698" s="175"/>
      <c r="H9698" s="175"/>
      <c r="I9698" s="34">
        <v>4</v>
      </c>
      <c r="J9698" s="194"/>
    </row>
    <row r="9699" spans="1:10">
      <c r="A9699" s="210">
        <v>322</v>
      </c>
      <c r="B9699" s="211" t="s">
        <v>42</v>
      </c>
      <c r="C9699" s="30">
        <f t="shared" ref="C9699" si="8653">SUM(C9700:C9703)</f>
        <v>210006</v>
      </c>
      <c r="D9699" s="30">
        <v>106365</v>
      </c>
      <c r="F9699" s="30">
        <f t="shared" ref="F9699:G9699" si="8654">SUM(F9700:F9703)</f>
        <v>0</v>
      </c>
      <c r="G9699" s="30">
        <f t="shared" si="8654"/>
        <v>0</v>
      </c>
      <c r="H9699" s="30">
        <f t="shared" ref="H9699" si="8655">SUM(H9700:H9703)</f>
        <v>0</v>
      </c>
      <c r="I9699" s="34">
        <v>3</v>
      </c>
      <c r="J9699" s="194"/>
    </row>
    <row r="9700" spans="1:10">
      <c r="A9700" s="212">
        <v>3221</v>
      </c>
      <c r="B9700" s="216" t="s">
        <v>43</v>
      </c>
      <c r="C9700" s="29">
        <v>15425</v>
      </c>
      <c r="D9700" s="175">
        <v>0</v>
      </c>
      <c r="F9700" s="175"/>
      <c r="G9700" s="175"/>
      <c r="H9700" s="175"/>
      <c r="I9700" s="34">
        <v>4</v>
      </c>
      <c r="J9700" s="194"/>
    </row>
    <row r="9701" spans="1:10">
      <c r="A9701" s="212">
        <v>3222</v>
      </c>
      <c r="B9701" s="216" t="s">
        <v>91</v>
      </c>
      <c r="C9701" s="29">
        <v>124365</v>
      </c>
      <c r="D9701" s="175">
        <v>100365</v>
      </c>
      <c r="F9701" s="175"/>
      <c r="G9701" s="175"/>
      <c r="H9701" s="175"/>
      <c r="I9701" s="34">
        <v>4</v>
      </c>
      <c r="J9701" s="194"/>
    </row>
    <row r="9702" spans="1:10">
      <c r="A9702" s="212">
        <v>3223</v>
      </c>
      <c r="B9702" s="216" t="s">
        <v>109</v>
      </c>
      <c r="C9702" s="29">
        <v>56195</v>
      </c>
      <c r="D9702" s="175">
        <v>6000</v>
      </c>
      <c r="F9702" s="175"/>
      <c r="G9702" s="175"/>
      <c r="H9702" s="175"/>
      <c r="I9702" s="34">
        <v>4</v>
      </c>
      <c r="J9702" s="194"/>
    </row>
    <row r="9703" spans="1:10">
      <c r="A9703" s="212">
        <v>3225</v>
      </c>
      <c r="B9703" s="216" t="s">
        <v>92</v>
      </c>
      <c r="C9703" s="29">
        <v>14021</v>
      </c>
      <c r="D9703" s="175">
        <v>0</v>
      </c>
      <c r="F9703" s="175"/>
      <c r="G9703" s="175"/>
      <c r="H9703" s="175"/>
      <c r="I9703" s="34">
        <v>4</v>
      </c>
      <c r="J9703" s="194"/>
    </row>
    <row r="9704" spans="1:10">
      <c r="A9704" s="210">
        <v>323</v>
      </c>
      <c r="B9704" s="211" t="s">
        <v>17</v>
      </c>
      <c r="C9704" s="30">
        <f t="shared" ref="C9704" si="8656">SUM(C9705:C9712)</f>
        <v>220091</v>
      </c>
      <c r="D9704" s="30">
        <v>77027</v>
      </c>
      <c r="F9704" s="30">
        <f t="shared" ref="F9704:G9704" si="8657">SUM(F9705:F9712)</f>
        <v>0</v>
      </c>
      <c r="G9704" s="30">
        <f t="shared" si="8657"/>
        <v>0</v>
      </c>
      <c r="H9704" s="30">
        <f t="shared" ref="H9704" si="8658">SUM(H9705:H9712)</f>
        <v>0</v>
      </c>
      <c r="I9704" s="34">
        <v>3</v>
      </c>
      <c r="J9704" s="194"/>
    </row>
    <row r="9705" spans="1:10">
      <c r="A9705" s="212">
        <v>3231</v>
      </c>
      <c r="B9705" s="216" t="s">
        <v>18</v>
      </c>
      <c r="C9705" s="29">
        <v>4692</v>
      </c>
      <c r="D9705" s="175">
        <v>0</v>
      </c>
      <c r="F9705" s="175"/>
      <c r="G9705" s="175"/>
      <c r="H9705" s="175"/>
      <c r="I9705" s="34">
        <v>4</v>
      </c>
      <c r="J9705" s="194"/>
    </row>
    <row r="9706" spans="1:10">
      <c r="A9706" s="212">
        <v>3232</v>
      </c>
      <c r="B9706" s="216" t="s">
        <v>105</v>
      </c>
      <c r="C9706" s="29">
        <v>84566</v>
      </c>
      <c r="D9706" s="175">
        <v>52566</v>
      </c>
      <c r="F9706" s="175"/>
      <c r="G9706" s="175"/>
      <c r="H9706" s="175"/>
      <c r="I9706" s="34">
        <v>4</v>
      </c>
      <c r="J9706" s="194"/>
    </row>
    <row r="9707" spans="1:10">
      <c r="A9707" s="212">
        <v>3234</v>
      </c>
      <c r="B9707" s="216" t="s">
        <v>111</v>
      </c>
      <c r="C9707" s="29">
        <v>29546</v>
      </c>
      <c r="D9707" s="175">
        <v>0</v>
      </c>
      <c r="F9707" s="175"/>
      <c r="G9707" s="175"/>
      <c r="H9707" s="175"/>
      <c r="I9707" s="34">
        <v>4</v>
      </c>
      <c r="J9707" s="194"/>
    </row>
    <row r="9708" spans="1:10">
      <c r="A9708" s="212">
        <v>3235</v>
      </c>
      <c r="B9708" s="216" t="s">
        <v>68</v>
      </c>
      <c r="C9708" s="29">
        <v>3416</v>
      </c>
      <c r="D9708" s="175">
        <v>3416</v>
      </c>
      <c r="F9708" s="175"/>
      <c r="G9708" s="175"/>
      <c r="H9708" s="175"/>
      <c r="I9708" s="34">
        <v>4</v>
      </c>
      <c r="J9708" s="194"/>
    </row>
    <row r="9709" spans="1:10">
      <c r="A9709" s="212">
        <v>3236</v>
      </c>
      <c r="B9709" s="216" t="s">
        <v>56</v>
      </c>
      <c r="C9709" s="29">
        <v>39734</v>
      </c>
      <c r="D9709" s="175">
        <v>0</v>
      </c>
      <c r="F9709" s="175"/>
      <c r="G9709" s="175"/>
      <c r="H9709" s="175"/>
      <c r="I9709" s="34">
        <v>4</v>
      </c>
      <c r="J9709" s="194"/>
    </row>
    <row r="9710" spans="1:10">
      <c r="A9710" s="212">
        <v>3237</v>
      </c>
      <c r="B9710" s="216" t="s">
        <v>20</v>
      </c>
      <c r="C9710" s="29">
        <v>27528</v>
      </c>
      <c r="D9710" s="175">
        <v>0</v>
      </c>
      <c r="F9710" s="175"/>
      <c r="G9710" s="175"/>
      <c r="H9710" s="175"/>
      <c r="I9710" s="34">
        <v>4</v>
      </c>
      <c r="J9710" s="194"/>
    </row>
    <row r="9711" spans="1:10">
      <c r="A9711" s="212">
        <v>3238</v>
      </c>
      <c r="B9711" s="216" t="s">
        <v>51</v>
      </c>
      <c r="C9711" s="29">
        <v>9564</v>
      </c>
      <c r="D9711" s="175">
        <v>0</v>
      </c>
      <c r="F9711" s="175"/>
      <c r="G9711" s="175"/>
      <c r="H9711" s="175"/>
      <c r="I9711" s="34">
        <v>4</v>
      </c>
      <c r="J9711" s="194"/>
    </row>
    <row r="9712" spans="1:10">
      <c r="A9712" s="212">
        <v>3239</v>
      </c>
      <c r="B9712" s="216" t="s">
        <v>21</v>
      </c>
      <c r="C9712" s="29">
        <v>21045</v>
      </c>
      <c r="D9712" s="175">
        <v>21045</v>
      </c>
      <c r="F9712" s="175"/>
      <c r="G9712" s="175"/>
      <c r="H9712" s="175"/>
      <c r="I9712" s="34">
        <v>4</v>
      </c>
      <c r="J9712" s="194"/>
    </row>
    <row r="9713" spans="1:10" ht="28.5">
      <c r="A9713" s="210">
        <v>324</v>
      </c>
      <c r="B9713" s="211" t="s">
        <v>22</v>
      </c>
      <c r="C9713" s="30">
        <f t="shared" ref="C9713" si="8659">SUM(C9714)</f>
        <v>0</v>
      </c>
      <c r="D9713" s="30">
        <v>0</v>
      </c>
      <c r="F9713" s="30">
        <f t="shared" ref="F9713:H9713" si="8660">SUM(F9714)</f>
        <v>0</v>
      </c>
      <c r="G9713" s="30">
        <f t="shared" si="8660"/>
        <v>0</v>
      </c>
      <c r="H9713" s="30">
        <f t="shared" si="8660"/>
        <v>0</v>
      </c>
      <c r="I9713" s="34">
        <v>3</v>
      </c>
      <c r="J9713" s="194"/>
    </row>
    <row r="9714" spans="1:10" ht="28.5">
      <c r="A9714" s="212">
        <v>3241</v>
      </c>
      <c r="B9714" s="216" t="s">
        <v>22</v>
      </c>
      <c r="C9714" s="29"/>
      <c r="D9714" s="175">
        <v>0</v>
      </c>
      <c r="F9714" s="175"/>
      <c r="G9714" s="175"/>
      <c r="H9714" s="175"/>
      <c r="I9714" s="34">
        <v>4</v>
      </c>
      <c r="J9714" s="194"/>
    </row>
    <row r="9715" spans="1:10">
      <c r="A9715" s="210">
        <v>329</v>
      </c>
      <c r="B9715" s="211" t="s">
        <v>23</v>
      </c>
      <c r="C9715" s="30">
        <f t="shared" ref="C9715" si="8661">SUM(C9716:C9721)</f>
        <v>10657</v>
      </c>
      <c r="D9715" s="30">
        <v>0</v>
      </c>
      <c r="F9715" s="30">
        <f t="shared" ref="F9715:G9715" si="8662">SUM(F9716:F9721)</f>
        <v>0</v>
      </c>
      <c r="G9715" s="30">
        <f t="shared" si="8662"/>
        <v>0</v>
      </c>
      <c r="H9715" s="30">
        <f t="shared" ref="H9715" si="8663">SUM(H9716:H9721)</f>
        <v>0</v>
      </c>
      <c r="I9715" s="34">
        <v>3</v>
      </c>
      <c r="J9715" s="194"/>
    </row>
    <row r="9716" spans="1:10">
      <c r="A9716" s="212">
        <v>3292</v>
      </c>
      <c r="B9716" s="216" t="s">
        <v>112</v>
      </c>
      <c r="C9716" s="29">
        <v>1456</v>
      </c>
      <c r="D9716" s="175">
        <v>0</v>
      </c>
      <c r="F9716" s="175"/>
      <c r="G9716" s="175"/>
      <c r="H9716" s="175"/>
      <c r="I9716" s="34">
        <v>4</v>
      </c>
      <c r="J9716" s="194"/>
    </row>
    <row r="9717" spans="1:10">
      <c r="A9717" s="212">
        <v>3293</v>
      </c>
      <c r="B9717" s="216" t="s">
        <v>29</v>
      </c>
      <c r="C9717" s="29">
        <v>0</v>
      </c>
      <c r="D9717" s="175">
        <v>0</v>
      </c>
      <c r="F9717" s="175"/>
      <c r="G9717" s="175"/>
      <c r="H9717" s="175"/>
      <c r="I9717" s="34">
        <v>4</v>
      </c>
      <c r="J9717" s="194"/>
    </row>
    <row r="9718" spans="1:10">
      <c r="A9718" s="212">
        <v>3294</v>
      </c>
      <c r="B9718" s="216" t="s">
        <v>55</v>
      </c>
      <c r="C9718" s="29">
        <v>256</v>
      </c>
      <c r="D9718" s="175">
        <v>0</v>
      </c>
      <c r="F9718" s="175"/>
      <c r="G9718" s="175"/>
      <c r="H9718" s="175"/>
      <c r="I9718" s="34">
        <v>4</v>
      </c>
      <c r="J9718" s="194"/>
    </row>
    <row r="9719" spans="1:10">
      <c r="A9719" s="212">
        <v>3295</v>
      </c>
      <c r="B9719" s="216" t="s">
        <v>113</v>
      </c>
      <c r="C9719" s="29">
        <v>1178</v>
      </c>
      <c r="D9719" s="175">
        <v>0</v>
      </c>
      <c r="F9719" s="175"/>
      <c r="G9719" s="175"/>
      <c r="H9719" s="175"/>
      <c r="I9719" s="34">
        <v>4</v>
      </c>
      <c r="J9719" s="194"/>
    </row>
    <row r="9720" spans="1:10">
      <c r="A9720" s="212">
        <v>3296</v>
      </c>
      <c r="B9720" s="216" t="s">
        <v>120</v>
      </c>
      <c r="C9720" s="29">
        <v>4789</v>
      </c>
      <c r="D9720" s="175">
        <v>0</v>
      </c>
      <c r="F9720" s="175"/>
      <c r="G9720" s="175"/>
      <c r="H9720" s="175"/>
      <c r="I9720" s="34">
        <v>4</v>
      </c>
      <c r="J9720" s="194"/>
    </row>
    <row r="9721" spans="1:10">
      <c r="A9721" s="212">
        <v>3299</v>
      </c>
      <c r="B9721" s="216" t="s">
        <v>23</v>
      </c>
      <c r="C9721" s="29">
        <v>2978</v>
      </c>
      <c r="D9721" s="175">
        <v>0</v>
      </c>
      <c r="F9721" s="175"/>
      <c r="G9721" s="175"/>
      <c r="H9721" s="175"/>
      <c r="I9721" s="34">
        <v>4</v>
      </c>
      <c r="J9721" s="194"/>
    </row>
    <row r="9722" spans="1:10">
      <c r="A9722" s="208">
        <v>34</v>
      </c>
      <c r="B9722" s="209" t="s">
        <v>114</v>
      </c>
      <c r="C9722" s="182">
        <f t="shared" ref="C9722" si="8664">SUM(C9723)</f>
        <v>4142</v>
      </c>
      <c r="D9722" s="32">
        <v>0</v>
      </c>
      <c r="F9722" s="32">
        <f t="shared" ref="F9722:H9722" si="8665">SUM(F9723)</f>
        <v>0</v>
      </c>
      <c r="G9722" s="32">
        <f t="shared" si="8665"/>
        <v>0</v>
      </c>
      <c r="H9722" s="32">
        <f t="shared" si="8665"/>
        <v>0</v>
      </c>
      <c r="I9722" s="34">
        <v>2</v>
      </c>
      <c r="J9722" s="194"/>
    </row>
    <row r="9723" spans="1:10">
      <c r="A9723" s="210">
        <v>343</v>
      </c>
      <c r="B9723" s="211" t="s">
        <v>115</v>
      </c>
      <c r="C9723" s="30">
        <f t="shared" ref="C9723" si="8666">SUM(C9724:C9725)</f>
        <v>4142</v>
      </c>
      <c r="D9723" s="30">
        <v>0</v>
      </c>
      <c r="F9723" s="30">
        <f t="shared" ref="F9723:G9723" si="8667">SUM(F9724:F9725)</f>
        <v>0</v>
      </c>
      <c r="G9723" s="30">
        <f t="shared" si="8667"/>
        <v>0</v>
      </c>
      <c r="H9723" s="30">
        <f t="shared" ref="H9723" si="8668">SUM(H9724:H9725)</f>
        <v>0</v>
      </c>
      <c r="I9723" s="34">
        <v>3</v>
      </c>
      <c r="J9723" s="194"/>
    </row>
    <row r="9724" spans="1:10">
      <c r="A9724" s="212">
        <v>3431</v>
      </c>
      <c r="B9724" s="216" t="s">
        <v>116</v>
      </c>
      <c r="C9724" s="29">
        <v>2177</v>
      </c>
      <c r="D9724" s="175">
        <v>0</v>
      </c>
      <c r="F9724" s="175"/>
      <c r="G9724" s="175"/>
      <c r="H9724" s="175"/>
      <c r="I9724" s="34">
        <v>4</v>
      </c>
      <c r="J9724" s="194"/>
    </row>
    <row r="9725" spans="1:10">
      <c r="A9725" s="212">
        <v>3433</v>
      </c>
      <c r="B9725" s="216" t="s">
        <v>117</v>
      </c>
      <c r="C9725" s="29">
        <v>1965</v>
      </c>
      <c r="D9725" s="175">
        <v>0</v>
      </c>
      <c r="F9725" s="175"/>
      <c r="G9725" s="175"/>
      <c r="H9725" s="175"/>
      <c r="I9725" s="34">
        <v>4</v>
      </c>
      <c r="J9725" s="194"/>
    </row>
    <row r="9726" spans="1:10">
      <c r="A9726" s="208">
        <v>38</v>
      </c>
      <c r="B9726" s="209" t="s">
        <v>11</v>
      </c>
      <c r="C9726" s="182">
        <f t="shared" ref="C9726:C9727" si="8669">SUM(C9727)</f>
        <v>0</v>
      </c>
      <c r="D9726" s="32">
        <v>0</v>
      </c>
      <c r="F9726" s="32">
        <f t="shared" ref="F9726:H9727" si="8670">SUM(F9727)</f>
        <v>0</v>
      </c>
      <c r="G9726" s="32">
        <f t="shared" si="8670"/>
        <v>0</v>
      </c>
      <c r="H9726" s="32">
        <f t="shared" si="8670"/>
        <v>0</v>
      </c>
      <c r="I9726" s="34">
        <v>2</v>
      </c>
      <c r="J9726" s="194"/>
    </row>
    <row r="9727" spans="1:10">
      <c r="A9727" s="210">
        <v>383</v>
      </c>
      <c r="B9727" s="211" t="s">
        <v>121</v>
      </c>
      <c r="C9727" s="30">
        <f t="shared" si="8669"/>
        <v>0</v>
      </c>
      <c r="D9727" s="30">
        <v>0</v>
      </c>
      <c r="F9727" s="30">
        <f t="shared" si="8670"/>
        <v>0</v>
      </c>
      <c r="G9727" s="30">
        <f t="shared" si="8670"/>
        <v>0</v>
      </c>
      <c r="H9727" s="30">
        <f t="shared" si="8670"/>
        <v>0</v>
      </c>
      <c r="I9727" s="34">
        <v>3</v>
      </c>
      <c r="J9727" s="194"/>
    </row>
    <row r="9728" spans="1:10">
      <c r="A9728" s="212">
        <v>3834</v>
      </c>
      <c r="B9728" s="216" t="s">
        <v>123</v>
      </c>
      <c r="C9728" s="29"/>
      <c r="D9728" s="175">
        <v>0</v>
      </c>
      <c r="F9728" s="175"/>
      <c r="G9728" s="175"/>
      <c r="H9728" s="175"/>
      <c r="I9728" s="34">
        <v>4</v>
      </c>
      <c r="J9728" s="194"/>
    </row>
    <row r="9729" spans="1:10" ht="28.5">
      <c r="A9729" s="208">
        <v>41</v>
      </c>
      <c r="B9729" s="898" t="s">
        <v>572</v>
      </c>
      <c r="C9729" s="861"/>
      <c r="D9729" s="861">
        <v>80000</v>
      </c>
      <c r="F9729" s="861">
        <f t="shared" ref="F9729:H9730" si="8671">F9730</f>
        <v>0</v>
      </c>
      <c r="G9729" s="861">
        <f t="shared" si="8671"/>
        <v>0</v>
      </c>
      <c r="H9729" s="861">
        <f t="shared" si="8671"/>
        <v>0</v>
      </c>
      <c r="I9729" s="870">
        <v>2</v>
      </c>
      <c r="J9729" s="194"/>
    </row>
    <row r="9730" spans="1:10">
      <c r="A9730" s="210">
        <v>412</v>
      </c>
      <c r="B9730" s="211" t="s">
        <v>71</v>
      </c>
      <c r="C9730" s="30"/>
      <c r="D9730" s="30">
        <v>80000</v>
      </c>
      <c r="F9730" s="30">
        <f t="shared" si="8671"/>
        <v>0</v>
      </c>
      <c r="G9730" s="30">
        <f t="shared" si="8671"/>
        <v>0</v>
      </c>
      <c r="H9730" s="30">
        <f t="shared" si="8671"/>
        <v>0</v>
      </c>
      <c r="I9730" s="870">
        <v>3</v>
      </c>
      <c r="J9730" s="194"/>
    </row>
    <row r="9731" spans="1:10">
      <c r="A9731" s="212">
        <v>4123</v>
      </c>
      <c r="B9731" s="899" t="s">
        <v>72</v>
      </c>
      <c r="C9731" s="868"/>
      <c r="D9731" s="868">
        <v>80000</v>
      </c>
      <c r="F9731" s="868"/>
      <c r="G9731" s="868"/>
      <c r="H9731" s="868"/>
      <c r="I9731" s="870">
        <v>4</v>
      </c>
      <c r="J9731" s="194"/>
    </row>
    <row r="9732" spans="1:10" ht="28.5">
      <c r="A9732" s="208">
        <v>42</v>
      </c>
      <c r="B9732" s="209" t="s">
        <v>30</v>
      </c>
      <c r="C9732" s="182">
        <f t="shared" ref="C9732" si="8672">SUM(C9733+C9735+C9742+C9744)</f>
        <v>111256</v>
      </c>
      <c r="D9732" s="32">
        <v>676256</v>
      </c>
      <c r="F9732" s="32">
        <f t="shared" ref="F9732:G9732" si="8673">SUM(F9733+F9735+F9742+F9744)</f>
        <v>0</v>
      </c>
      <c r="G9732" s="32">
        <f t="shared" si="8673"/>
        <v>0</v>
      </c>
      <c r="H9732" s="32">
        <f t="shared" ref="H9732" si="8674">SUM(H9733+H9735+H9742+H9744)</f>
        <v>0</v>
      </c>
      <c r="I9732" s="34">
        <v>2</v>
      </c>
      <c r="J9732" s="194"/>
    </row>
    <row r="9733" spans="1:10">
      <c r="A9733" s="210">
        <v>421</v>
      </c>
      <c r="B9733" s="211" t="s">
        <v>96</v>
      </c>
      <c r="C9733" s="30">
        <f t="shared" ref="C9733" si="8675">SUM(C9734)</f>
        <v>0</v>
      </c>
      <c r="D9733" s="30">
        <v>0</v>
      </c>
      <c r="F9733" s="30">
        <f t="shared" ref="F9733:H9733" si="8676">SUM(F9734)</f>
        <v>0</v>
      </c>
      <c r="G9733" s="30">
        <f t="shared" si="8676"/>
        <v>0</v>
      </c>
      <c r="H9733" s="30">
        <f t="shared" si="8676"/>
        <v>0</v>
      </c>
      <c r="I9733" s="34">
        <v>3</v>
      </c>
      <c r="J9733" s="194"/>
    </row>
    <row r="9734" spans="1:10">
      <c r="A9734" s="212">
        <v>4212</v>
      </c>
      <c r="B9734" s="216" t="s">
        <v>97</v>
      </c>
      <c r="C9734" s="29"/>
      <c r="D9734" s="175">
        <v>0</v>
      </c>
      <c r="F9734" s="175"/>
      <c r="G9734" s="175"/>
      <c r="H9734" s="175"/>
      <c r="I9734" s="34">
        <v>4</v>
      </c>
      <c r="J9734" s="194"/>
    </row>
    <row r="9735" spans="1:10">
      <c r="A9735" s="210">
        <v>422</v>
      </c>
      <c r="B9735" s="211" t="s">
        <v>57</v>
      </c>
      <c r="C9735" s="30">
        <f t="shared" ref="C9735" si="8677">SUM(C9736:C9741)</f>
        <v>111256</v>
      </c>
      <c r="D9735" s="30">
        <v>676256</v>
      </c>
      <c r="F9735" s="30">
        <f t="shared" ref="F9735:G9735" si="8678">SUM(F9736:F9741)</f>
        <v>0</v>
      </c>
      <c r="G9735" s="30">
        <f t="shared" si="8678"/>
        <v>0</v>
      </c>
      <c r="H9735" s="30">
        <f t="shared" ref="H9735" si="8679">SUM(H9736:H9741)</f>
        <v>0</v>
      </c>
      <c r="I9735" s="34">
        <v>3</v>
      </c>
      <c r="J9735" s="194"/>
    </row>
    <row r="9736" spans="1:10">
      <c r="A9736" s="212">
        <v>4221</v>
      </c>
      <c r="B9736" s="216" t="s">
        <v>65</v>
      </c>
      <c r="C9736" s="29">
        <v>12860</v>
      </c>
      <c r="D9736" s="175">
        <v>27860</v>
      </c>
      <c r="F9736" s="175"/>
      <c r="G9736" s="175"/>
      <c r="H9736" s="175"/>
      <c r="I9736" s="34">
        <v>4</v>
      </c>
      <c r="J9736" s="194"/>
    </row>
    <row r="9737" spans="1:10">
      <c r="A9737" s="212">
        <v>4222</v>
      </c>
      <c r="B9737" s="216" t="s">
        <v>73</v>
      </c>
      <c r="C9737" s="29">
        <v>904</v>
      </c>
      <c r="D9737" s="175">
        <v>10904</v>
      </c>
      <c r="F9737" s="175"/>
      <c r="G9737" s="175"/>
      <c r="H9737" s="175"/>
      <c r="I9737" s="34">
        <v>4</v>
      </c>
      <c r="J9737" s="194"/>
    </row>
    <row r="9738" spans="1:10">
      <c r="A9738" s="212">
        <v>4223</v>
      </c>
      <c r="B9738" s="216" t="s">
        <v>86</v>
      </c>
      <c r="C9738" s="29">
        <v>973</v>
      </c>
      <c r="D9738" s="175">
        <v>20973</v>
      </c>
      <c r="F9738" s="175"/>
      <c r="G9738" s="175"/>
      <c r="H9738" s="175"/>
      <c r="I9738" s="34">
        <v>4</v>
      </c>
      <c r="J9738" s="194"/>
    </row>
    <row r="9739" spans="1:10">
      <c r="A9739" s="212">
        <v>4224</v>
      </c>
      <c r="B9739" s="216" t="s">
        <v>58</v>
      </c>
      <c r="C9739" s="29">
        <v>56325</v>
      </c>
      <c r="D9739" s="175">
        <v>456325</v>
      </c>
      <c r="F9739" s="175"/>
      <c r="G9739" s="175"/>
      <c r="H9739" s="175"/>
      <c r="I9739" s="34">
        <v>4</v>
      </c>
    </row>
    <row r="9740" spans="1:10">
      <c r="A9740" s="212">
        <v>4225</v>
      </c>
      <c r="B9740" s="216" t="s">
        <v>87</v>
      </c>
      <c r="C9740" s="29">
        <v>25631</v>
      </c>
      <c r="D9740" s="175">
        <v>45631</v>
      </c>
      <c r="F9740" s="175"/>
      <c r="G9740" s="175"/>
      <c r="H9740" s="175"/>
      <c r="I9740" s="34">
        <v>4</v>
      </c>
    </row>
    <row r="9741" spans="1:10">
      <c r="A9741" s="212">
        <v>4227</v>
      </c>
      <c r="B9741" s="216" t="s">
        <v>88</v>
      </c>
      <c r="C9741" s="29">
        <v>14563</v>
      </c>
      <c r="D9741" s="175">
        <v>114563</v>
      </c>
      <c r="F9741" s="175"/>
      <c r="G9741" s="175"/>
      <c r="H9741" s="175"/>
      <c r="I9741" s="34">
        <v>4</v>
      </c>
    </row>
    <row r="9742" spans="1:10" ht="28.5">
      <c r="A9742" s="210">
        <v>424</v>
      </c>
      <c r="B9742" s="211" t="s">
        <v>138</v>
      </c>
      <c r="C9742" s="30">
        <f t="shared" ref="C9742" si="8680">SUM(C9743)</f>
        <v>0</v>
      </c>
      <c r="D9742" s="30">
        <v>0</v>
      </c>
      <c r="F9742" s="30">
        <f t="shared" ref="F9742:H9742" si="8681">SUM(F9743)</f>
        <v>0</v>
      </c>
      <c r="G9742" s="30">
        <f t="shared" si="8681"/>
        <v>0</v>
      </c>
      <c r="H9742" s="30">
        <f t="shared" si="8681"/>
        <v>0</v>
      </c>
      <c r="I9742" s="34">
        <v>3</v>
      </c>
    </row>
    <row r="9743" spans="1:10">
      <c r="A9743" s="212">
        <v>4241</v>
      </c>
      <c r="B9743" s="216" t="s">
        <v>139</v>
      </c>
      <c r="C9743" s="29"/>
      <c r="D9743" s="175">
        <v>0</v>
      </c>
      <c r="F9743" s="175"/>
      <c r="G9743" s="175"/>
      <c r="H9743" s="175"/>
      <c r="I9743" s="34">
        <v>4</v>
      </c>
    </row>
    <row r="9744" spans="1:10">
      <c r="A9744" s="210">
        <v>426</v>
      </c>
      <c r="B9744" s="211" t="s">
        <v>31</v>
      </c>
      <c r="C9744" s="30">
        <f t="shared" ref="C9744" si="8682">SUM(C9745)</f>
        <v>0</v>
      </c>
      <c r="D9744" s="30">
        <v>0</v>
      </c>
      <c r="F9744" s="30">
        <f t="shared" ref="F9744:H9744" si="8683">SUM(F9745)</f>
        <v>0</v>
      </c>
      <c r="G9744" s="30">
        <f t="shared" si="8683"/>
        <v>0</v>
      </c>
      <c r="H9744" s="30">
        <f t="shared" si="8683"/>
        <v>0</v>
      </c>
      <c r="I9744" s="34">
        <v>3</v>
      </c>
    </row>
    <row r="9745" spans="1:10">
      <c r="A9745" s="212">
        <v>4262</v>
      </c>
      <c r="B9745" s="216" t="s">
        <v>32</v>
      </c>
      <c r="C9745" s="29"/>
      <c r="D9745" s="175">
        <v>0</v>
      </c>
      <c r="F9745" s="175"/>
      <c r="G9745" s="175"/>
      <c r="H9745" s="175"/>
      <c r="I9745" s="34">
        <v>4</v>
      </c>
    </row>
    <row r="9746" spans="1:10" ht="28.5">
      <c r="A9746" s="208">
        <v>45</v>
      </c>
      <c r="B9746" s="209" t="s">
        <v>74</v>
      </c>
      <c r="C9746" s="877">
        <f t="shared" ref="C9746" si="8684">C9747</f>
        <v>0</v>
      </c>
      <c r="D9746" s="877">
        <v>75000</v>
      </c>
      <c r="F9746" s="877">
        <f t="shared" ref="F9746:H9746" si="8685">F9747</f>
        <v>0</v>
      </c>
      <c r="G9746" s="877">
        <f t="shared" si="8685"/>
        <v>0</v>
      </c>
      <c r="H9746" s="877">
        <f t="shared" si="8685"/>
        <v>0</v>
      </c>
      <c r="I9746" s="870">
        <v>2</v>
      </c>
    </row>
    <row r="9747" spans="1:10">
      <c r="A9747" s="210">
        <v>451</v>
      </c>
      <c r="B9747" s="211" t="s">
        <v>75</v>
      </c>
      <c r="C9747" s="878">
        <f>C9748</f>
        <v>0</v>
      </c>
      <c r="D9747" s="878">
        <v>75000</v>
      </c>
      <c r="F9747" s="878">
        <f>F9748</f>
        <v>0</v>
      </c>
      <c r="G9747" s="878">
        <f>G9748</f>
        <v>0</v>
      </c>
      <c r="H9747" s="878">
        <f>H9748</f>
        <v>0</v>
      </c>
      <c r="I9747" s="870">
        <v>3</v>
      </c>
    </row>
    <row r="9748" spans="1:10">
      <c r="A9748" s="212">
        <v>4511</v>
      </c>
      <c r="B9748" s="216" t="s">
        <v>75</v>
      </c>
      <c r="C9748" s="868">
        <v>0</v>
      </c>
      <c r="D9748" s="868">
        <v>75000</v>
      </c>
      <c r="F9748" s="868"/>
      <c r="G9748" s="868"/>
      <c r="H9748" s="868"/>
      <c r="I9748" s="870">
        <v>4</v>
      </c>
    </row>
    <row r="9749" spans="1:10">
      <c r="A9749" s="206">
        <v>43</v>
      </c>
      <c r="B9749" s="207" t="s">
        <v>40</v>
      </c>
      <c r="C9749" s="31">
        <f>C9750+C9761+C9793+C9801+C9804+C9808</f>
        <v>52664898</v>
      </c>
      <c r="D9749" s="31">
        <v>54430398</v>
      </c>
      <c r="E9749" s="575">
        <v>52664898</v>
      </c>
      <c r="F9749" s="31">
        <f>F9750+F9761+F9793+F9801+F9804+F9808</f>
        <v>0</v>
      </c>
      <c r="G9749" s="31">
        <f>G9750+G9761+G9793+G9801+G9804+G9808</f>
        <v>0</v>
      </c>
      <c r="H9749" s="31">
        <f>H9750+H9761+H9793+H9801+H9804+H9808</f>
        <v>0</v>
      </c>
      <c r="I9749" s="34" t="s">
        <v>41</v>
      </c>
      <c r="J9749" s="574"/>
    </row>
    <row r="9750" spans="1:10">
      <c r="A9750" s="208">
        <v>31</v>
      </c>
      <c r="B9750" s="209" t="s">
        <v>44</v>
      </c>
      <c r="C9750" s="182">
        <f>SUM(C9751+C9755+C9757)</f>
        <v>32903849</v>
      </c>
      <c r="D9750" s="32">
        <v>36208349</v>
      </c>
      <c r="F9750" s="32">
        <f>SUM(F9751+F9755+F9757)</f>
        <v>0</v>
      </c>
      <c r="G9750" s="32">
        <f>SUM(G9751+G9755+G9757)</f>
        <v>0</v>
      </c>
      <c r="H9750" s="32">
        <f>SUM(H9751+H9755+H9757)</f>
        <v>0</v>
      </c>
      <c r="I9750" s="34">
        <v>2</v>
      </c>
    </row>
    <row r="9751" spans="1:10">
      <c r="A9751" s="210">
        <v>311</v>
      </c>
      <c r="B9751" s="211" t="s">
        <v>45</v>
      </c>
      <c r="C9751" s="30">
        <f t="shared" ref="C9751" si="8686">SUM(C9752:C9754)</f>
        <v>28330734</v>
      </c>
      <c r="D9751" s="30">
        <v>29830734</v>
      </c>
      <c r="F9751" s="30">
        <f t="shared" ref="F9751:G9751" si="8687">SUM(F9752:F9754)</f>
        <v>0</v>
      </c>
      <c r="G9751" s="30">
        <f t="shared" si="8687"/>
        <v>0</v>
      </c>
      <c r="H9751" s="30">
        <f t="shared" ref="H9751" si="8688">SUM(H9752:H9754)</f>
        <v>0</v>
      </c>
      <c r="I9751" s="34">
        <v>3</v>
      </c>
    </row>
    <row r="9752" spans="1:10">
      <c r="A9752" s="212">
        <v>3111</v>
      </c>
      <c r="B9752" s="216" t="s">
        <v>46</v>
      </c>
      <c r="C9752" s="29">
        <v>22112752</v>
      </c>
      <c r="D9752" s="175">
        <v>25112752</v>
      </c>
      <c r="F9752" s="175"/>
      <c r="G9752" s="175"/>
      <c r="H9752" s="175"/>
      <c r="I9752" s="34">
        <v>4</v>
      </c>
    </row>
    <row r="9753" spans="1:10">
      <c r="A9753" s="212">
        <v>3113</v>
      </c>
      <c r="B9753" s="216" t="s">
        <v>66</v>
      </c>
      <c r="C9753" s="29">
        <v>3253859</v>
      </c>
      <c r="D9753" s="175">
        <v>3753859</v>
      </c>
      <c r="F9753" s="175"/>
      <c r="G9753" s="175"/>
      <c r="H9753" s="175"/>
      <c r="I9753" s="34">
        <v>4</v>
      </c>
    </row>
    <row r="9754" spans="1:10">
      <c r="A9754" s="212">
        <v>3114</v>
      </c>
      <c r="B9754" s="216" t="s">
        <v>47</v>
      </c>
      <c r="C9754" s="29">
        <v>2964123</v>
      </c>
      <c r="D9754" s="175">
        <v>964123</v>
      </c>
      <c r="F9754" s="175"/>
      <c r="G9754" s="175"/>
      <c r="H9754" s="175"/>
      <c r="I9754" s="34">
        <v>4</v>
      </c>
    </row>
    <row r="9755" spans="1:10">
      <c r="A9755" s="210">
        <v>312</v>
      </c>
      <c r="B9755" s="211" t="s">
        <v>67</v>
      </c>
      <c r="C9755" s="30">
        <f t="shared" ref="C9755" si="8689">SUM(C9756)</f>
        <v>803872</v>
      </c>
      <c r="D9755" s="30">
        <v>603872</v>
      </c>
      <c r="F9755" s="30">
        <f t="shared" ref="F9755:H9755" si="8690">SUM(F9756)</f>
        <v>0</v>
      </c>
      <c r="G9755" s="30">
        <f t="shared" si="8690"/>
        <v>0</v>
      </c>
      <c r="H9755" s="30">
        <f t="shared" si="8690"/>
        <v>0</v>
      </c>
      <c r="I9755" s="34">
        <v>3</v>
      </c>
    </row>
    <row r="9756" spans="1:10">
      <c r="A9756" s="212">
        <v>3121</v>
      </c>
      <c r="B9756" s="216" t="s">
        <v>67</v>
      </c>
      <c r="C9756" s="29">
        <v>803872</v>
      </c>
      <c r="D9756" s="175">
        <v>603872</v>
      </c>
      <c r="F9756" s="175"/>
      <c r="G9756" s="175"/>
      <c r="H9756" s="175"/>
      <c r="I9756" s="34">
        <v>4</v>
      </c>
    </row>
    <row r="9757" spans="1:10">
      <c r="A9757" s="210">
        <v>313</v>
      </c>
      <c r="B9757" s="211" t="s">
        <v>48</v>
      </c>
      <c r="C9757" s="30">
        <f>SUM(C9758:C9760)</f>
        <v>3769243</v>
      </c>
      <c r="D9757" s="30">
        <v>5773743</v>
      </c>
      <c r="F9757" s="30">
        <f>SUM(F9758:F9760)</f>
        <v>0</v>
      </c>
      <c r="G9757" s="30">
        <f>SUM(G9758:G9760)</f>
        <v>0</v>
      </c>
      <c r="H9757" s="30">
        <f>SUM(H9758:H9760)</f>
        <v>0</v>
      </c>
      <c r="I9757" s="34">
        <v>3</v>
      </c>
    </row>
    <row r="9758" spans="1:10">
      <c r="A9758" s="212">
        <v>3131</v>
      </c>
      <c r="B9758" s="216" t="s">
        <v>180</v>
      </c>
      <c r="C9758" s="29">
        <v>5558</v>
      </c>
      <c r="D9758" s="175">
        <v>10558</v>
      </c>
      <c r="F9758" s="175"/>
      <c r="G9758" s="175"/>
      <c r="H9758" s="175"/>
      <c r="I9758" s="34">
        <v>4</v>
      </c>
      <c r="J9758" s="194"/>
    </row>
    <row r="9759" spans="1:10">
      <c r="A9759" s="212">
        <v>3132</v>
      </c>
      <c r="B9759" s="216" t="s">
        <v>49</v>
      </c>
      <c r="C9759" s="29">
        <v>3763015</v>
      </c>
      <c r="D9759" s="175">
        <v>5763015</v>
      </c>
      <c r="F9759" s="175"/>
      <c r="G9759" s="175"/>
      <c r="H9759" s="175"/>
      <c r="I9759" s="34">
        <v>4</v>
      </c>
      <c r="J9759" s="194"/>
    </row>
    <row r="9760" spans="1:10" ht="28.5">
      <c r="A9760" s="212">
        <v>3133</v>
      </c>
      <c r="B9760" s="216" t="s">
        <v>119</v>
      </c>
      <c r="C9760" s="29">
        <v>670</v>
      </c>
      <c r="D9760" s="175">
        <v>170</v>
      </c>
      <c r="F9760" s="175"/>
      <c r="G9760" s="175"/>
      <c r="H9760" s="175"/>
      <c r="I9760" s="34">
        <v>4</v>
      </c>
      <c r="J9760" s="194"/>
    </row>
    <row r="9761" spans="1:10">
      <c r="A9761" s="208">
        <v>32</v>
      </c>
      <c r="B9761" s="209" t="s">
        <v>16</v>
      </c>
      <c r="C9761" s="182">
        <f>SUM(C9762+C9767+C9773+C9783+C9785)</f>
        <v>18962531</v>
      </c>
      <c r="D9761" s="32">
        <v>17347531</v>
      </c>
      <c r="F9761" s="32">
        <f>SUM(F9762+F9767+F9773+F9783+F9785)</f>
        <v>0</v>
      </c>
      <c r="G9761" s="32">
        <f>SUM(G9762+G9767+G9773+G9783+G9785)</f>
        <v>0</v>
      </c>
      <c r="H9761" s="32">
        <f>SUM(H9762+H9767+H9773+H9783+H9785)</f>
        <v>0</v>
      </c>
      <c r="I9761" s="34">
        <v>2</v>
      </c>
      <c r="J9761" s="194"/>
    </row>
    <row r="9762" spans="1:10">
      <c r="A9762" s="210">
        <v>321</v>
      </c>
      <c r="B9762" s="211" t="s">
        <v>27</v>
      </c>
      <c r="C9762" s="30">
        <f t="shared" ref="C9762" si="8691">SUM(C9763:C9766)</f>
        <v>749968</v>
      </c>
      <c r="D9762" s="30">
        <v>949968</v>
      </c>
      <c r="F9762" s="30">
        <f t="shared" ref="F9762:G9762" si="8692">SUM(F9763:F9766)</f>
        <v>0</v>
      </c>
      <c r="G9762" s="30">
        <f t="shared" si="8692"/>
        <v>0</v>
      </c>
      <c r="H9762" s="30">
        <f t="shared" ref="H9762" si="8693">SUM(H9763:H9766)</f>
        <v>0</v>
      </c>
      <c r="I9762" s="34">
        <v>3</v>
      </c>
      <c r="J9762" s="194"/>
    </row>
    <row r="9763" spans="1:10">
      <c r="A9763" s="212">
        <v>3211</v>
      </c>
      <c r="B9763" s="216" t="s">
        <v>28</v>
      </c>
      <c r="C9763" s="29">
        <v>30406</v>
      </c>
      <c r="D9763" s="175">
        <v>60406</v>
      </c>
      <c r="F9763" s="175"/>
      <c r="G9763" s="175"/>
      <c r="H9763" s="175"/>
      <c r="I9763" s="34">
        <v>4</v>
      </c>
      <c r="J9763" s="194"/>
    </row>
    <row r="9764" spans="1:10" ht="28.5">
      <c r="A9764" s="212">
        <v>3212</v>
      </c>
      <c r="B9764" s="216" t="s">
        <v>50</v>
      </c>
      <c r="C9764" s="29">
        <v>656069</v>
      </c>
      <c r="D9764" s="175">
        <v>826069</v>
      </c>
      <c r="F9764" s="175"/>
      <c r="G9764" s="175"/>
      <c r="H9764" s="175"/>
      <c r="I9764" s="34">
        <v>4</v>
      </c>
      <c r="J9764" s="194"/>
    </row>
    <row r="9765" spans="1:10">
      <c r="A9765" s="212">
        <v>3213</v>
      </c>
      <c r="B9765" s="216" t="s">
        <v>54</v>
      </c>
      <c r="C9765" s="29">
        <v>62945</v>
      </c>
      <c r="D9765" s="175">
        <v>62945</v>
      </c>
      <c r="F9765" s="175"/>
      <c r="G9765" s="175"/>
      <c r="H9765" s="175"/>
      <c r="I9765" s="34">
        <v>4</v>
      </c>
      <c r="J9765" s="194"/>
    </row>
    <row r="9766" spans="1:10">
      <c r="A9766" s="212">
        <v>3214</v>
      </c>
      <c r="B9766" s="216" t="s">
        <v>108</v>
      </c>
      <c r="C9766" s="29">
        <v>548</v>
      </c>
      <c r="D9766" s="175">
        <v>548</v>
      </c>
      <c r="F9766" s="175"/>
      <c r="G9766" s="175"/>
      <c r="H9766" s="175"/>
      <c r="I9766" s="34">
        <v>4</v>
      </c>
      <c r="J9766" s="194"/>
    </row>
    <row r="9767" spans="1:10">
      <c r="A9767" s="210">
        <v>322</v>
      </c>
      <c r="B9767" s="211" t="s">
        <v>42</v>
      </c>
      <c r="C9767" s="30">
        <f t="shared" ref="C9767" si="8694">SUM(C9768:C9772)</f>
        <v>15091192</v>
      </c>
      <c r="D9767" s="30">
        <v>12476192</v>
      </c>
      <c r="F9767" s="30">
        <f t="shared" ref="F9767:G9767" si="8695">SUM(F9768:F9772)</f>
        <v>0</v>
      </c>
      <c r="G9767" s="30">
        <f t="shared" si="8695"/>
        <v>0</v>
      </c>
      <c r="H9767" s="30">
        <f t="shared" ref="H9767" si="8696">SUM(H9768:H9772)</f>
        <v>0</v>
      </c>
      <c r="I9767" s="34">
        <v>3</v>
      </c>
      <c r="J9767" s="194"/>
    </row>
    <row r="9768" spans="1:10">
      <c r="A9768" s="212">
        <v>3221</v>
      </c>
      <c r="B9768" s="216" t="s">
        <v>43</v>
      </c>
      <c r="C9768" s="29">
        <v>185102</v>
      </c>
      <c r="D9768" s="175">
        <v>185102</v>
      </c>
      <c r="F9768" s="175"/>
      <c r="G9768" s="175"/>
      <c r="H9768" s="175"/>
      <c r="I9768" s="34">
        <v>4</v>
      </c>
      <c r="J9768" s="194"/>
    </row>
    <row r="9769" spans="1:10">
      <c r="A9769" s="212">
        <v>3222</v>
      </c>
      <c r="B9769" s="216" t="s">
        <v>91</v>
      </c>
      <c r="C9769" s="29">
        <v>14081057</v>
      </c>
      <c r="D9769" s="175">
        <v>11081057</v>
      </c>
      <c r="F9769" s="175"/>
      <c r="G9769" s="175"/>
      <c r="H9769" s="175"/>
      <c r="I9769" s="34">
        <v>4</v>
      </c>
      <c r="J9769" s="194"/>
    </row>
    <row r="9770" spans="1:10">
      <c r="A9770" s="212">
        <v>3223</v>
      </c>
      <c r="B9770" s="216" t="s">
        <v>109</v>
      </c>
      <c r="C9770" s="29">
        <v>574336</v>
      </c>
      <c r="D9770" s="175">
        <v>774336</v>
      </c>
      <c r="F9770" s="175"/>
      <c r="G9770" s="175"/>
      <c r="H9770" s="175"/>
      <c r="I9770" s="34">
        <v>4</v>
      </c>
      <c r="J9770" s="194"/>
    </row>
    <row r="9771" spans="1:10" ht="28.5">
      <c r="A9771" s="212">
        <v>3224</v>
      </c>
      <c r="B9771" s="216" t="s">
        <v>350</v>
      </c>
      <c r="C9771" s="29">
        <v>82435</v>
      </c>
      <c r="D9771" s="175">
        <v>107435</v>
      </c>
      <c r="F9771" s="175"/>
      <c r="G9771" s="175"/>
      <c r="H9771" s="175"/>
      <c r="I9771" s="34">
        <v>4</v>
      </c>
      <c r="J9771" s="194"/>
    </row>
    <row r="9772" spans="1:10">
      <c r="A9772" s="212">
        <v>3225</v>
      </c>
      <c r="B9772" s="216" t="s">
        <v>92</v>
      </c>
      <c r="C9772" s="29">
        <v>168262</v>
      </c>
      <c r="D9772" s="175">
        <v>328262</v>
      </c>
      <c r="F9772" s="175"/>
      <c r="G9772" s="175"/>
      <c r="H9772" s="175"/>
      <c r="I9772" s="34">
        <v>4</v>
      </c>
      <c r="J9772" s="194"/>
    </row>
    <row r="9773" spans="1:10">
      <c r="A9773" s="210">
        <v>323</v>
      </c>
      <c r="B9773" s="211" t="s">
        <v>17</v>
      </c>
      <c r="C9773" s="30">
        <f>SUM(C9774:C9782)</f>
        <v>2957109</v>
      </c>
      <c r="D9773" s="30">
        <v>3732109</v>
      </c>
      <c r="F9773" s="30">
        <f>SUM(F9774:F9782)</f>
        <v>0</v>
      </c>
      <c r="G9773" s="30">
        <f>SUM(G9774:G9782)</f>
        <v>0</v>
      </c>
      <c r="H9773" s="30">
        <f>SUM(H9774:H9782)</f>
        <v>0</v>
      </c>
      <c r="I9773" s="34">
        <v>3</v>
      </c>
      <c r="J9773" s="194"/>
    </row>
    <row r="9774" spans="1:10">
      <c r="A9774" s="212">
        <v>3231</v>
      </c>
      <c r="B9774" s="216" t="s">
        <v>18</v>
      </c>
      <c r="C9774" s="29">
        <v>56300</v>
      </c>
      <c r="D9774" s="175">
        <v>81300</v>
      </c>
      <c r="F9774" s="175"/>
      <c r="G9774" s="175"/>
      <c r="H9774" s="175"/>
      <c r="I9774" s="34">
        <v>4</v>
      </c>
      <c r="J9774" s="194"/>
    </row>
    <row r="9775" spans="1:10">
      <c r="A9775" s="212">
        <v>3232</v>
      </c>
      <c r="B9775" s="216" t="s">
        <v>105</v>
      </c>
      <c r="C9775" s="29">
        <v>814797</v>
      </c>
      <c r="D9775" s="175">
        <v>914797</v>
      </c>
      <c r="F9775" s="175"/>
      <c r="G9775" s="175"/>
      <c r="H9775" s="175"/>
      <c r="I9775" s="34">
        <v>4</v>
      </c>
      <c r="J9775" s="194"/>
    </row>
    <row r="9776" spans="1:10">
      <c r="A9776" s="212">
        <v>3233</v>
      </c>
      <c r="B9776" s="216" t="s">
        <v>19</v>
      </c>
      <c r="C9776" s="29">
        <v>3243</v>
      </c>
      <c r="D9776" s="175">
        <v>43243</v>
      </c>
      <c r="F9776" s="175"/>
      <c r="G9776" s="175"/>
      <c r="H9776" s="175"/>
      <c r="I9776" s="34">
        <v>4</v>
      </c>
      <c r="J9776" s="194"/>
    </row>
    <row r="9777" spans="1:10">
      <c r="A9777" s="212">
        <v>3234</v>
      </c>
      <c r="B9777" s="216" t="s">
        <v>111</v>
      </c>
      <c r="C9777" s="29">
        <v>354560</v>
      </c>
      <c r="D9777" s="175">
        <v>504560</v>
      </c>
      <c r="F9777" s="175"/>
      <c r="G9777" s="175"/>
      <c r="H9777" s="175"/>
      <c r="I9777" s="34">
        <v>4</v>
      </c>
      <c r="J9777" s="194"/>
    </row>
    <row r="9778" spans="1:10">
      <c r="A9778" s="212">
        <v>3235</v>
      </c>
      <c r="B9778" s="216" t="s">
        <v>68</v>
      </c>
      <c r="C9778" s="29">
        <v>40991</v>
      </c>
      <c r="D9778" s="175">
        <v>130991</v>
      </c>
      <c r="F9778" s="175"/>
      <c r="G9778" s="175"/>
      <c r="H9778" s="175"/>
      <c r="I9778" s="34">
        <v>4</v>
      </c>
      <c r="J9778" s="194"/>
    </row>
    <row r="9779" spans="1:10">
      <c r="A9779" s="212">
        <v>3236</v>
      </c>
      <c r="B9779" s="216" t="s">
        <v>56</v>
      </c>
      <c r="C9779" s="29">
        <v>356818</v>
      </c>
      <c r="D9779" s="175">
        <v>856818</v>
      </c>
      <c r="F9779" s="175"/>
      <c r="G9779" s="175"/>
      <c r="H9779" s="175"/>
      <c r="I9779" s="34">
        <v>4</v>
      </c>
      <c r="J9779" s="194"/>
    </row>
    <row r="9780" spans="1:10">
      <c r="A9780" s="212">
        <v>3237</v>
      </c>
      <c r="B9780" s="216" t="s">
        <v>20</v>
      </c>
      <c r="C9780" s="29">
        <v>330343</v>
      </c>
      <c r="D9780" s="175">
        <v>330343</v>
      </c>
      <c r="F9780" s="175"/>
      <c r="G9780" s="175"/>
      <c r="H9780" s="175"/>
      <c r="I9780" s="34">
        <v>4</v>
      </c>
      <c r="J9780" s="194"/>
    </row>
    <row r="9781" spans="1:10">
      <c r="A9781" s="212">
        <v>3238</v>
      </c>
      <c r="B9781" s="216" t="s">
        <v>51</v>
      </c>
      <c r="C9781" s="29">
        <v>286597</v>
      </c>
      <c r="D9781" s="175">
        <v>336597</v>
      </c>
      <c r="F9781" s="175"/>
      <c r="G9781" s="175"/>
      <c r="H9781" s="175"/>
      <c r="I9781" s="34">
        <v>4</v>
      </c>
      <c r="J9781" s="194"/>
    </row>
    <row r="9782" spans="1:10">
      <c r="A9782" s="212">
        <v>3239</v>
      </c>
      <c r="B9782" s="216" t="s">
        <v>21</v>
      </c>
      <c r="C9782" s="29">
        <v>713460</v>
      </c>
      <c r="D9782" s="175">
        <v>533460</v>
      </c>
      <c r="F9782" s="175"/>
      <c r="G9782" s="175"/>
      <c r="H9782" s="175"/>
      <c r="I9782" s="34">
        <v>4</v>
      </c>
      <c r="J9782" s="194"/>
    </row>
    <row r="9783" spans="1:10" ht="28.5">
      <c r="A9783" s="210">
        <v>324</v>
      </c>
      <c r="B9783" s="211" t="s">
        <v>22</v>
      </c>
      <c r="C9783" s="30">
        <f t="shared" ref="C9783" si="8697">SUM(C9784)</f>
        <v>3675</v>
      </c>
      <c r="D9783" s="30">
        <v>3675</v>
      </c>
      <c r="F9783" s="30">
        <f t="shared" ref="F9783:H9783" si="8698">SUM(F9784)</f>
        <v>0</v>
      </c>
      <c r="G9783" s="30">
        <f t="shared" si="8698"/>
        <v>0</v>
      </c>
      <c r="H9783" s="30">
        <f t="shared" si="8698"/>
        <v>0</v>
      </c>
      <c r="I9783" s="34">
        <v>3</v>
      </c>
      <c r="J9783" s="194"/>
    </row>
    <row r="9784" spans="1:10" ht="28.5">
      <c r="A9784" s="212">
        <v>3241</v>
      </c>
      <c r="B9784" s="216" t="s">
        <v>22</v>
      </c>
      <c r="C9784" s="29">
        <v>3675</v>
      </c>
      <c r="D9784" s="175">
        <v>3675</v>
      </c>
      <c r="F9784" s="175"/>
      <c r="G9784" s="175"/>
      <c r="H9784" s="175"/>
      <c r="I9784" s="34">
        <v>4</v>
      </c>
      <c r="J9784" s="194"/>
    </row>
    <row r="9785" spans="1:10">
      <c r="A9785" s="210">
        <v>329</v>
      </c>
      <c r="B9785" s="211" t="s">
        <v>23</v>
      </c>
      <c r="C9785" s="30">
        <f t="shared" ref="C9785" si="8699">SUM(C9786:C9792)</f>
        <v>160587</v>
      </c>
      <c r="D9785" s="30">
        <v>185587</v>
      </c>
      <c r="F9785" s="30">
        <f t="shared" ref="F9785:G9785" si="8700">SUM(F9786:F9792)</f>
        <v>0</v>
      </c>
      <c r="G9785" s="30">
        <f t="shared" si="8700"/>
        <v>0</v>
      </c>
      <c r="H9785" s="30">
        <f t="shared" ref="H9785" si="8701">SUM(H9786:H9792)</f>
        <v>0</v>
      </c>
      <c r="I9785" s="34">
        <v>3</v>
      </c>
      <c r="J9785" s="194"/>
    </row>
    <row r="9786" spans="1:10" ht="28.5">
      <c r="A9786" s="212">
        <v>3291</v>
      </c>
      <c r="B9786" s="216" t="s">
        <v>24</v>
      </c>
      <c r="C9786" s="29">
        <v>11470</v>
      </c>
      <c r="D9786" s="175">
        <v>11470</v>
      </c>
      <c r="F9786" s="175"/>
      <c r="G9786" s="175"/>
      <c r="H9786" s="175"/>
      <c r="I9786" s="34">
        <v>4</v>
      </c>
      <c r="J9786" s="194"/>
    </row>
    <row r="9787" spans="1:10">
      <c r="A9787" s="212">
        <v>3292</v>
      </c>
      <c r="B9787" s="216" t="s">
        <v>112</v>
      </c>
      <c r="C9787" s="29">
        <v>9667</v>
      </c>
      <c r="D9787" s="175">
        <v>109667</v>
      </c>
      <c r="F9787" s="175"/>
      <c r="G9787" s="175"/>
      <c r="H9787" s="175"/>
      <c r="I9787" s="34">
        <v>4</v>
      </c>
      <c r="J9787" s="194"/>
    </row>
    <row r="9788" spans="1:10">
      <c r="A9788" s="212">
        <v>3293</v>
      </c>
      <c r="B9788" s="216" t="s">
        <v>29</v>
      </c>
      <c r="C9788" s="29">
        <v>0</v>
      </c>
      <c r="D9788" s="175">
        <v>0</v>
      </c>
      <c r="F9788" s="175"/>
      <c r="G9788" s="175"/>
      <c r="H9788" s="175"/>
      <c r="I9788" s="34">
        <v>4</v>
      </c>
      <c r="J9788" s="194"/>
    </row>
    <row r="9789" spans="1:10">
      <c r="A9789" s="212">
        <v>3294</v>
      </c>
      <c r="B9789" s="216" t="s">
        <v>55</v>
      </c>
      <c r="C9789" s="29">
        <v>5045</v>
      </c>
      <c r="D9789" s="175">
        <v>10045</v>
      </c>
      <c r="F9789" s="175"/>
      <c r="G9789" s="175"/>
      <c r="H9789" s="175"/>
      <c r="I9789" s="34">
        <v>4</v>
      </c>
      <c r="J9789" s="194"/>
    </row>
    <row r="9790" spans="1:10">
      <c r="A9790" s="212">
        <v>3295</v>
      </c>
      <c r="B9790" s="216" t="s">
        <v>113</v>
      </c>
      <c r="C9790" s="29">
        <v>14196</v>
      </c>
      <c r="D9790" s="175">
        <v>21196</v>
      </c>
      <c r="F9790" s="175"/>
      <c r="G9790" s="175"/>
      <c r="H9790" s="175"/>
      <c r="I9790" s="34">
        <v>4</v>
      </c>
      <c r="J9790" s="194"/>
    </row>
    <row r="9791" spans="1:10">
      <c r="A9791" s="212">
        <v>3296</v>
      </c>
      <c r="B9791" s="216" t="s">
        <v>120</v>
      </c>
      <c r="C9791" s="29">
        <v>98615</v>
      </c>
      <c r="D9791" s="175">
        <v>29615</v>
      </c>
      <c r="F9791" s="175"/>
      <c r="G9791" s="175"/>
      <c r="H9791" s="175"/>
      <c r="I9791" s="34">
        <v>4</v>
      </c>
      <c r="J9791" s="194"/>
    </row>
    <row r="9792" spans="1:10">
      <c r="A9792" s="212">
        <v>3299</v>
      </c>
      <c r="B9792" s="216" t="s">
        <v>23</v>
      </c>
      <c r="C9792" s="29">
        <v>21594</v>
      </c>
      <c r="D9792" s="175">
        <v>3594</v>
      </c>
      <c r="F9792" s="175"/>
      <c r="G9792" s="175"/>
      <c r="H9792" s="175"/>
      <c r="I9792" s="34">
        <v>4</v>
      </c>
      <c r="J9792" s="194"/>
    </row>
    <row r="9793" spans="1:10">
      <c r="A9793" s="208">
        <v>34</v>
      </c>
      <c r="B9793" s="209" t="s">
        <v>114</v>
      </c>
      <c r="C9793" s="182">
        <f>SUM(C9794+C9797)</f>
        <v>156956</v>
      </c>
      <c r="D9793" s="32">
        <v>182956</v>
      </c>
      <c r="F9793" s="32">
        <f>SUM(F9794+F9797)</f>
        <v>0</v>
      </c>
      <c r="G9793" s="32">
        <f>SUM(G9794+G9797)</f>
        <v>0</v>
      </c>
      <c r="H9793" s="32">
        <f>SUM(H9794+H9797)</f>
        <v>0</v>
      </c>
      <c r="I9793" s="34">
        <v>2</v>
      </c>
      <c r="J9793" s="194"/>
    </row>
    <row r="9794" spans="1:10">
      <c r="A9794" s="210">
        <v>342</v>
      </c>
      <c r="B9794" s="211" t="s">
        <v>155</v>
      </c>
      <c r="C9794" s="30">
        <f>SUM(C9795:C9796)</f>
        <v>107242</v>
      </c>
      <c r="D9794" s="30">
        <v>107242</v>
      </c>
      <c r="F9794" s="30">
        <f>SUM(F9795:F9796)</f>
        <v>0</v>
      </c>
      <c r="G9794" s="30">
        <f>SUM(G9795:G9796)</f>
        <v>0</v>
      </c>
      <c r="H9794" s="30">
        <f>SUM(H9795:H9796)</f>
        <v>0</v>
      </c>
      <c r="I9794" s="34">
        <v>3</v>
      </c>
      <c r="J9794" s="194"/>
    </row>
    <row r="9795" spans="1:10" ht="42.75">
      <c r="A9795" s="212">
        <v>3422</v>
      </c>
      <c r="B9795" s="213" t="s">
        <v>156</v>
      </c>
      <c r="C9795" s="225"/>
      <c r="D9795" s="175">
        <v>0</v>
      </c>
      <c r="F9795" s="627"/>
      <c r="G9795" s="627"/>
      <c r="H9795" s="627"/>
      <c r="I9795" s="34">
        <v>4</v>
      </c>
      <c r="J9795" s="194"/>
    </row>
    <row r="9796" spans="1:10" ht="42.75">
      <c r="A9796" s="212">
        <v>3423</v>
      </c>
      <c r="B9796" s="213" t="s">
        <v>157</v>
      </c>
      <c r="C9796" s="225">
        <v>107242</v>
      </c>
      <c r="D9796" s="175">
        <v>107242</v>
      </c>
      <c r="F9796" s="627"/>
      <c r="G9796" s="627"/>
      <c r="H9796" s="627"/>
      <c r="I9796" s="34">
        <v>4</v>
      </c>
      <c r="J9796" s="194"/>
    </row>
    <row r="9797" spans="1:10">
      <c r="A9797" s="210">
        <v>343</v>
      </c>
      <c r="B9797" s="211" t="s">
        <v>115</v>
      </c>
      <c r="C9797" s="30">
        <f t="shared" ref="C9797" si="8702">SUM(C9798:C9800)</f>
        <v>49714</v>
      </c>
      <c r="D9797" s="30">
        <v>75714</v>
      </c>
      <c r="F9797" s="30">
        <f t="shared" ref="F9797:G9797" si="8703">SUM(F9798:F9800)</f>
        <v>0</v>
      </c>
      <c r="G9797" s="30">
        <f t="shared" si="8703"/>
        <v>0</v>
      </c>
      <c r="H9797" s="30">
        <f t="shared" ref="H9797" si="8704">SUM(H9798:H9800)</f>
        <v>0</v>
      </c>
      <c r="I9797" s="34">
        <v>3</v>
      </c>
      <c r="J9797" s="194"/>
    </row>
    <row r="9798" spans="1:10">
      <c r="A9798" s="212">
        <v>3431</v>
      </c>
      <c r="B9798" s="216" t="s">
        <v>116</v>
      </c>
      <c r="C9798" s="29">
        <v>26127</v>
      </c>
      <c r="D9798" s="175">
        <v>22127</v>
      </c>
      <c r="F9798" s="175"/>
      <c r="G9798" s="175"/>
      <c r="H9798" s="175"/>
      <c r="I9798" s="34">
        <v>4</v>
      </c>
      <c r="J9798" s="194"/>
    </row>
    <row r="9799" spans="1:10" ht="28.5">
      <c r="A9799" s="212">
        <v>3432</v>
      </c>
      <c r="B9799" s="216" t="s">
        <v>135</v>
      </c>
      <c r="C9799" s="29">
        <v>0</v>
      </c>
      <c r="D9799" s="175">
        <v>0</v>
      </c>
      <c r="F9799" s="175"/>
      <c r="G9799" s="175"/>
      <c r="H9799" s="175"/>
      <c r="I9799" s="34">
        <v>4</v>
      </c>
      <c r="J9799" s="194"/>
    </row>
    <row r="9800" spans="1:10">
      <c r="A9800" s="212">
        <v>3433</v>
      </c>
      <c r="B9800" s="216" t="s">
        <v>117</v>
      </c>
      <c r="C9800" s="29">
        <v>23587</v>
      </c>
      <c r="D9800" s="175">
        <v>53587</v>
      </c>
      <c r="F9800" s="175"/>
      <c r="G9800" s="175"/>
      <c r="H9800" s="175"/>
      <c r="I9800" s="34">
        <v>4</v>
      </c>
      <c r="J9800" s="194"/>
    </row>
    <row r="9801" spans="1:10">
      <c r="A9801" s="208">
        <v>37</v>
      </c>
      <c r="B9801" s="209" t="s">
        <v>351</v>
      </c>
      <c r="C9801" s="188">
        <f t="shared" ref="C9801:C9802" si="8705">SUM(C9802)</f>
        <v>48471</v>
      </c>
      <c r="D9801" s="630">
        <v>98471</v>
      </c>
      <c r="F9801" s="630">
        <f t="shared" ref="F9801:H9802" si="8706">SUM(F9802)</f>
        <v>0</v>
      </c>
      <c r="G9801" s="630">
        <f t="shared" si="8706"/>
        <v>0</v>
      </c>
      <c r="H9801" s="630">
        <f t="shared" si="8706"/>
        <v>0</v>
      </c>
      <c r="I9801" s="34">
        <v>2</v>
      </c>
      <c r="J9801" s="194"/>
    </row>
    <row r="9802" spans="1:10" ht="28.5">
      <c r="A9802" s="210" t="s">
        <v>391</v>
      </c>
      <c r="B9802" s="211" t="s">
        <v>35</v>
      </c>
      <c r="C9802" s="28">
        <f t="shared" si="8705"/>
        <v>48471</v>
      </c>
      <c r="D9802" s="28">
        <v>98471</v>
      </c>
      <c r="F9802" s="28">
        <f t="shared" si="8706"/>
        <v>0</v>
      </c>
      <c r="G9802" s="28">
        <f t="shared" si="8706"/>
        <v>0</v>
      </c>
      <c r="H9802" s="28">
        <f t="shared" si="8706"/>
        <v>0</v>
      </c>
      <c r="I9802" s="34">
        <v>3</v>
      </c>
      <c r="J9802" s="194"/>
    </row>
    <row r="9803" spans="1:10">
      <c r="A9803" s="212">
        <v>3721</v>
      </c>
      <c r="B9803" s="216" t="s">
        <v>352</v>
      </c>
      <c r="C9803" s="29">
        <v>48471</v>
      </c>
      <c r="D9803" s="175">
        <v>98471</v>
      </c>
      <c r="F9803" s="175"/>
      <c r="G9803" s="175"/>
      <c r="H9803" s="175"/>
      <c r="I9803" s="34">
        <v>4</v>
      </c>
      <c r="J9803" s="194"/>
    </row>
    <row r="9804" spans="1:10">
      <c r="A9804" s="208">
        <v>38</v>
      </c>
      <c r="B9804" s="209" t="s">
        <v>11</v>
      </c>
      <c r="C9804" s="188">
        <f>SUM(C9805)</f>
        <v>495</v>
      </c>
      <c r="D9804" s="630">
        <v>495</v>
      </c>
      <c r="F9804" s="630">
        <f>SUM(F9805)</f>
        <v>0</v>
      </c>
      <c r="G9804" s="630">
        <f>SUM(G9805)</f>
        <v>0</v>
      </c>
      <c r="H9804" s="630">
        <f>SUM(H9805)</f>
        <v>0</v>
      </c>
      <c r="I9804" s="34">
        <v>2</v>
      </c>
      <c r="J9804" s="194"/>
    </row>
    <row r="9805" spans="1:10">
      <c r="A9805" s="210">
        <v>383</v>
      </c>
      <c r="B9805" s="211" t="s">
        <v>121</v>
      </c>
      <c r="C9805" s="30">
        <f>SUM(C9806:C9807)</f>
        <v>495</v>
      </c>
      <c r="D9805" s="30">
        <v>495</v>
      </c>
      <c r="F9805" s="30">
        <f>SUM(F9806:F9807)</f>
        <v>0</v>
      </c>
      <c r="G9805" s="30">
        <f>SUM(G9806:G9807)</f>
        <v>0</v>
      </c>
      <c r="H9805" s="30">
        <f>SUM(H9806:H9807)</f>
        <v>0</v>
      </c>
      <c r="I9805" s="34">
        <v>3</v>
      </c>
      <c r="J9805" s="194"/>
    </row>
    <row r="9806" spans="1:10" ht="28.5">
      <c r="A9806" s="212">
        <v>3831</v>
      </c>
      <c r="B9806" s="216" t="s">
        <v>353</v>
      </c>
      <c r="C9806" s="576">
        <v>495</v>
      </c>
      <c r="D9806" s="175">
        <v>495</v>
      </c>
      <c r="F9806" s="576"/>
      <c r="G9806" s="576"/>
      <c r="H9806" s="576"/>
      <c r="I9806" s="34">
        <v>4</v>
      </c>
      <c r="J9806" s="194"/>
    </row>
    <row r="9807" spans="1:10">
      <c r="A9807" s="212">
        <v>3834</v>
      </c>
      <c r="B9807" s="216" t="s">
        <v>123</v>
      </c>
      <c r="C9807" s="29">
        <v>0</v>
      </c>
      <c r="D9807" s="175">
        <v>0</v>
      </c>
      <c r="F9807" s="175"/>
      <c r="G9807" s="175"/>
      <c r="H9807" s="175"/>
      <c r="I9807" s="34">
        <v>4</v>
      </c>
      <c r="J9807" s="194"/>
    </row>
    <row r="9808" spans="1:10" ht="28.5">
      <c r="A9808" s="208">
        <v>54</v>
      </c>
      <c r="B9808" s="209" t="s">
        <v>160</v>
      </c>
      <c r="C9808" s="188">
        <f t="shared" ref="C9808:C9809" si="8707">SUM(C9809)</f>
        <v>592596</v>
      </c>
      <c r="D9808" s="630">
        <v>592596</v>
      </c>
      <c r="F9808" s="630">
        <f t="shared" ref="F9808:H9809" si="8708">SUM(F9809)</f>
        <v>0</v>
      </c>
      <c r="G9808" s="630">
        <f t="shared" si="8708"/>
        <v>0</v>
      </c>
      <c r="H9808" s="630">
        <f t="shared" si="8708"/>
        <v>0</v>
      </c>
      <c r="I9808" s="34">
        <v>2</v>
      </c>
      <c r="J9808" s="194"/>
    </row>
    <row r="9809" spans="1:10">
      <c r="A9809" s="210">
        <v>544</v>
      </c>
      <c r="B9809" s="211" t="s">
        <v>354</v>
      </c>
      <c r="C9809" s="28">
        <f t="shared" si="8707"/>
        <v>592596</v>
      </c>
      <c r="D9809" s="28">
        <v>592596</v>
      </c>
      <c r="F9809" s="28">
        <f t="shared" si="8708"/>
        <v>0</v>
      </c>
      <c r="G9809" s="28">
        <f t="shared" si="8708"/>
        <v>0</v>
      </c>
      <c r="H9809" s="28">
        <f t="shared" si="8708"/>
        <v>0</v>
      </c>
      <c r="I9809" s="34">
        <v>3</v>
      </c>
      <c r="J9809" s="194"/>
    </row>
    <row r="9810" spans="1:10" ht="28.5">
      <c r="A9810" s="212">
        <v>5443</v>
      </c>
      <c r="B9810" s="216" t="s">
        <v>355</v>
      </c>
      <c r="C9810" s="29">
        <v>592596</v>
      </c>
      <c r="D9810" s="175">
        <v>592596</v>
      </c>
      <c r="F9810" s="175"/>
      <c r="G9810" s="175"/>
      <c r="H9810" s="175"/>
      <c r="I9810" s="34">
        <v>4</v>
      </c>
      <c r="J9810" s="194"/>
    </row>
    <row r="9811" spans="1:10">
      <c r="A9811" s="206">
        <v>52</v>
      </c>
      <c r="B9811" s="207" t="s">
        <v>52</v>
      </c>
      <c r="C9811" s="31">
        <f>SUM(C9812+C9819+C9832)</f>
        <v>100000</v>
      </c>
      <c r="D9811" s="31">
        <v>4121343</v>
      </c>
      <c r="F9811" s="31">
        <f t="shared" ref="F9811:G9811" si="8709">SUM(F9812+F9819+F9832+F9836)</f>
        <v>0</v>
      </c>
      <c r="G9811" s="31">
        <f t="shared" si="8709"/>
        <v>0</v>
      </c>
      <c r="H9811" s="31">
        <f t="shared" ref="H9811" si="8710">SUM(H9812+H9819+H9832+H9836)</f>
        <v>0</v>
      </c>
      <c r="I9811" s="34" t="s">
        <v>53</v>
      </c>
      <c r="J9811" s="194"/>
    </row>
    <row r="9812" spans="1:10">
      <c r="A9812" s="208">
        <v>31</v>
      </c>
      <c r="B9812" s="209" t="s">
        <v>44</v>
      </c>
      <c r="C9812" s="182">
        <f t="shared" ref="C9812" si="8711">SUM(C9813+C9815+C9817)</f>
        <v>0</v>
      </c>
      <c r="D9812" s="32">
        <v>140000</v>
      </c>
      <c r="F9812" s="32">
        <f t="shared" ref="F9812:G9812" si="8712">SUM(F9813+F9815+F9817)</f>
        <v>0</v>
      </c>
      <c r="G9812" s="32">
        <f t="shared" si="8712"/>
        <v>0</v>
      </c>
      <c r="H9812" s="32">
        <f t="shared" ref="H9812" si="8713">SUM(H9813+H9815+H9817)</f>
        <v>0</v>
      </c>
      <c r="I9812" s="34">
        <v>2</v>
      </c>
      <c r="J9812" s="194"/>
    </row>
    <row r="9813" spans="1:10">
      <c r="A9813" s="210">
        <v>311</v>
      </c>
      <c r="B9813" s="211" t="s">
        <v>45</v>
      </c>
      <c r="C9813" s="30">
        <f t="shared" ref="C9813" si="8714">SUM(C9814)</f>
        <v>0</v>
      </c>
      <c r="D9813" s="30">
        <v>140000</v>
      </c>
      <c r="F9813" s="30">
        <f t="shared" ref="F9813:H9813" si="8715">SUM(F9814)</f>
        <v>0</v>
      </c>
      <c r="G9813" s="30">
        <f t="shared" si="8715"/>
        <v>0</v>
      </c>
      <c r="H9813" s="30">
        <f t="shared" si="8715"/>
        <v>0</v>
      </c>
      <c r="I9813" s="34">
        <v>3</v>
      </c>
      <c r="J9813" s="194"/>
    </row>
    <row r="9814" spans="1:10">
      <c r="A9814" s="212">
        <v>3111</v>
      </c>
      <c r="B9814" s="216" t="s">
        <v>46</v>
      </c>
      <c r="C9814" s="465">
        <v>0</v>
      </c>
      <c r="D9814" s="175">
        <v>140000</v>
      </c>
      <c r="F9814" s="551"/>
      <c r="G9814" s="551"/>
      <c r="H9814" s="551"/>
      <c r="I9814" s="34">
        <v>4</v>
      </c>
      <c r="J9814" s="194"/>
    </row>
    <row r="9815" spans="1:10">
      <c r="A9815" s="210">
        <v>312</v>
      </c>
      <c r="B9815" s="211" t="s">
        <v>67</v>
      </c>
      <c r="C9815" s="30">
        <f t="shared" ref="C9815" si="8716">SUM(C9816)</f>
        <v>0</v>
      </c>
      <c r="D9815" s="30">
        <v>0</v>
      </c>
      <c r="F9815" s="30">
        <f t="shared" ref="F9815:H9815" si="8717">SUM(F9816)</f>
        <v>0</v>
      </c>
      <c r="G9815" s="30">
        <f t="shared" si="8717"/>
        <v>0</v>
      </c>
      <c r="H9815" s="30">
        <f t="shared" si="8717"/>
        <v>0</v>
      </c>
      <c r="I9815" s="34">
        <v>3</v>
      </c>
      <c r="J9815" s="194"/>
    </row>
    <row r="9816" spans="1:10">
      <c r="A9816" s="212">
        <v>3121</v>
      </c>
      <c r="B9816" s="216" t="s">
        <v>67</v>
      </c>
      <c r="C9816" s="465">
        <v>0</v>
      </c>
      <c r="D9816" s="175">
        <v>0</v>
      </c>
      <c r="F9816" s="551"/>
      <c r="G9816" s="551"/>
      <c r="H9816" s="551"/>
      <c r="I9816" s="34">
        <v>4</v>
      </c>
      <c r="J9816" s="194"/>
    </row>
    <row r="9817" spans="1:10">
      <c r="A9817" s="210">
        <v>313</v>
      </c>
      <c r="B9817" s="211" t="s">
        <v>48</v>
      </c>
      <c r="C9817" s="30">
        <f t="shared" ref="C9817" si="8718">SUM(C9818)</f>
        <v>0</v>
      </c>
      <c r="D9817" s="30">
        <v>0</v>
      </c>
      <c r="F9817" s="30">
        <f t="shared" ref="F9817:H9817" si="8719">SUM(F9818)</f>
        <v>0</v>
      </c>
      <c r="G9817" s="30">
        <f t="shared" si="8719"/>
        <v>0</v>
      </c>
      <c r="H9817" s="30">
        <f t="shared" si="8719"/>
        <v>0</v>
      </c>
      <c r="I9817" s="34">
        <v>3</v>
      </c>
      <c r="J9817" s="194"/>
    </row>
    <row r="9818" spans="1:10">
      <c r="A9818" s="212">
        <v>3132</v>
      </c>
      <c r="B9818" s="216" t="s">
        <v>49</v>
      </c>
      <c r="C9818" s="465">
        <v>0</v>
      </c>
      <c r="D9818" s="175">
        <v>0</v>
      </c>
      <c r="F9818" s="551"/>
      <c r="G9818" s="551"/>
      <c r="H9818" s="551"/>
      <c r="I9818" s="34">
        <v>4</v>
      </c>
      <c r="J9818" s="194"/>
    </row>
    <row r="9819" spans="1:10">
      <c r="A9819" s="208">
        <v>32</v>
      </c>
      <c r="B9819" s="209" t="s">
        <v>16</v>
      </c>
      <c r="C9819" s="182">
        <f>SUM(C9820+C9823+C9828)</f>
        <v>0</v>
      </c>
      <c r="D9819" s="32">
        <v>3012800</v>
      </c>
      <c r="F9819" s="32">
        <f t="shared" ref="F9819:G9819" si="8720">SUM(F9820+F9823+F9828+F9825+F9830)</f>
        <v>0</v>
      </c>
      <c r="G9819" s="32">
        <f t="shared" si="8720"/>
        <v>0</v>
      </c>
      <c r="H9819" s="32">
        <f t="shared" ref="H9819" si="8721">SUM(H9820+H9823+H9828+H9825+H9830)</f>
        <v>0</v>
      </c>
      <c r="I9819" s="34">
        <v>2</v>
      </c>
      <c r="J9819" s="194"/>
    </row>
    <row r="9820" spans="1:10">
      <c r="A9820" s="210">
        <v>321</v>
      </c>
      <c r="B9820" s="211" t="s">
        <v>27</v>
      </c>
      <c r="C9820" s="30">
        <f t="shared" ref="C9820" si="8722">SUM(C9821)</f>
        <v>0</v>
      </c>
      <c r="D9820" s="30">
        <v>1200</v>
      </c>
      <c r="F9820" s="30">
        <f t="shared" ref="F9820:G9820" si="8723">SUM(F9821:F9822)</f>
        <v>0</v>
      </c>
      <c r="G9820" s="30">
        <f t="shared" si="8723"/>
        <v>0</v>
      </c>
      <c r="H9820" s="30">
        <f t="shared" ref="H9820" si="8724">SUM(H9821:H9822)</f>
        <v>0</v>
      </c>
      <c r="I9820" s="34">
        <v>3</v>
      </c>
      <c r="J9820" s="194"/>
    </row>
    <row r="9821" spans="1:10" ht="28.5">
      <c r="A9821" s="212">
        <v>3212</v>
      </c>
      <c r="B9821" s="216" t="s">
        <v>50</v>
      </c>
      <c r="C9821" s="465">
        <v>0</v>
      </c>
      <c r="D9821" s="175">
        <v>200</v>
      </c>
      <c r="F9821" s="551"/>
      <c r="G9821" s="551"/>
      <c r="H9821" s="551"/>
      <c r="I9821" s="34">
        <v>4</v>
      </c>
      <c r="J9821" s="194"/>
    </row>
    <row r="9822" spans="1:10">
      <c r="A9822" s="212">
        <v>3214</v>
      </c>
      <c r="B9822" s="216" t="s">
        <v>573</v>
      </c>
      <c r="C9822" s="152"/>
      <c r="D9822" s="175">
        <v>1000</v>
      </c>
      <c r="F9822" s="684"/>
      <c r="G9822" s="684"/>
      <c r="H9822" s="684"/>
      <c r="I9822" s="870">
        <v>4</v>
      </c>
      <c r="J9822" s="194"/>
    </row>
    <row r="9823" spans="1:10">
      <c r="A9823" s="210">
        <v>322</v>
      </c>
      <c r="B9823" s="211" t="s">
        <v>42</v>
      </c>
      <c r="C9823" s="30">
        <f t="shared" ref="C9823" si="8725">SUM(C9824)</f>
        <v>0</v>
      </c>
      <c r="D9823" s="30">
        <v>3000000</v>
      </c>
      <c r="F9823" s="30">
        <f t="shared" ref="F9823:H9823" si="8726">SUM(F9824)</f>
        <v>0</v>
      </c>
      <c r="G9823" s="30">
        <f t="shared" si="8726"/>
        <v>0</v>
      </c>
      <c r="H9823" s="30">
        <f t="shared" si="8726"/>
        <v>0</v>
      </c>
      <c r="I9823" s="34">
        <v>3</v>
      </c>
    </row>
    <row r="9824" spans="1:10">
      <c r="A9824" s="212">
        <v>3222</v>
      </c>
      <c r="B9824" s="216" t="s">
        <v>91</v>
      </c>
      <c r="C9824" s="465"/>
      <c r="D9824" s="175">
        <v>3000000</v>
      </c>
      <c r="F9824" s="551"/>
      <c r="G9824" s="551"/>
      <c r="H9824" s="551"/>
      <c r="I9824" s="34">
        <v>4</v>
      </c>
    </row>
    <row r="9825" spans="1:9">
      <c r="A9825" s="210">
        <v>323</v>
      </c>
      <c r="B9825" s="907" t="s">
        <v>105</v>
      </c>
      <c r="C9825" s="908"/>
      <c r="D9825" s="865">
        <v>11500</v>
      </c>
      <c r="F9825" s="865"/>
      <c r="G9825" s="865"/>
      <c r="H9825" s="865"/>
      <c r="I9825" s="870">
        <v>3</v>
      </c>
    </row>
    <row r="9826" spans="1:9">
      <c r="A9826" s="212">
        <v>3232</v>
      </c>
      <c r="B9826" s="909" t="s">
        <v>105</v>
      </c>
      <c r="C9826" s="910"/>
      <c r="D9826" s="911">
        <v>10000</v>
      </c>
      <c r="F9826" s="911"/>
      <c r="G9826" s="911"/>
      <c r="H9826" s="911"/>
      <c r="I9826" s="870">
        <v>4</v>
      </c>
    </row>
    <row r="9827" spans="1:9">
      <c r="A9827" s="212">
        <v>3234</v>
      </c>
      <c r="B9827" s="909" t="s">
        <v>574</v>
      </c>
      <c r="C9827" s="910"/>
      <c r="D9827" s="911">
        <v>1500</v>
      </c>
      <c r="F9827" s="911"/>
      <c r="G9827" s="911"/>
      <c r="H9827" s="911"/>
      <c r="I9827" s="870">
        <v>4</v>
      </c>
    </row>
    <row r="9828" spans="1:9" ht="28.5">
      <c r="A9828" s="210">
        <v>324</v>
      </c>
      <c r="B9828" s="211" t="s">
        <v>22</v>
      </c>
      <c r="C9828" s="30">
        <f t="shared" ref="C9828" si="8727">SUM(C9829)</f>
        <v>0</v>
      </c>
      <c r="D9828" s="30">
        <v>0</v>
      </c>
      <c r="F9828" s="30">
        <f t="shared" ref="F9828:H9828" si="8728">SUM(F9829)</f>
        <v>0</v>
      </c>
      <c r="G9828" s="30">
        <f t="shared" si="8728"/>
        <v>0</v>
      </c>
      <c r="H9828" s="30">
        <f t="shared" si="8728"/>
        <v>0</v>
      </c>
      <c r="I9828" s="34">
        <v>3</v>
      </c>
    </row>
    <row r="9829" spans="1:9" ht="28.5">
      <c r="A9829" s="212">
        <v>3241</v>
      </c>
      <c r="B9829" s="216" t="s">
        <v>22</v>
      </c>
      <c r="C9829" s="29">
        <v>0</v>
      </c>
      <c r="D9829" s="175">
        <v>0</v>
      </c>
      <c r="F9829" s="175"/>
      <c r="G9829" s="175"/>
      <c r="H9829" s="175"/>
      <c r="I9829" s="34">
        <v>4</v>
      </c>
    </row>
    <row r="9830" spans="1:9">
      <c r="A9830" s="210">
        <v>343</v>
      </c>
      <c r="B9830" s="907" t="s">
        <v>575</v>
      </c>
      <c r="C9830" s="865"/>
      <c r="D9830" s="865">
        <v>100</v>
      </c>
      <c r="F9830" s="865"/>
      <c r="G9830" s="865"/>
      <c r="H9830" s="865"/>
      <c r="I9830" s="870">
        <v>3</v>
      </c>
    </row>
    <row r="9831" spans="1:9">
      <c r="A9831" s="212">
        <v>3433</v>
      </c>
      <c r="B9831" s="909" t="s">
        <v>575</v>
      </c>
      <c r="C9831" s="911"/>
      <c r="D9831" s="911">
        <v>100</v>
      </c>
      <c r="F9831" s="911"/>
      <c r="G9831" s="911"/>
      <c r="H9831" s="911"/>
      <c r="I9831" s="870">
        <v>4</v>
      </c>
    </row>
    <row r="9832" spans="1:9" ht="28.5">
      <c r="A9832" s="208">
        <v>42</v>
      </c>
      <c r="B9832" s="209" t="s">
        <v>30</v>
      </c>
      <c r="C9832" s="182">
        <f>C9833</f>
        <v>100000</v>
      </c>
      <c r="D9832" s="32">
        <v>132450</v>
      </c>
      <c r="F9832" s="32">
        <f>F9833</f>
        <v>0</v>
      </c>
      <c r="G9832" s="32">
        <f>G9833</f>
        <v>0</v>
      </c>
      <c r="H9832" s="32">
        <f>H9833</f>
        <v>0</v>
      </c>
      <c r="I9832" s="34">
        <v>2</v>
      </c>
    </row>
    <row r="9833" spans="1:9">
      <c r="A9833" s="210">
        <v>422</v>
      </c>
      <c r="B9833" s="211" t="s">
        <v>57</v>
      </c>
      <c r="C9833" s="30">
        <f t="shared" ref="C9833" si="8729">SUM(C9834)</f>
        <v>100000</v>
      </c>
      <c r="D9833" s="30">
        <v>132450</v>
      </c>
      <c r="F9833" s="30">
        <f t="shared" ref="F9833:G9833" si="8730">SUM(F9834:F9835)</f>
        <v>0</v>
      </c>
      <c r="G9833" s="30">
        <f t="shared" si="8730"/>
        <v>0</v>
      </c>
      <c r="H9833" s="30">
        <f t="shared" ref="H9833" si="8731">SUM(H9834:H9835)</f>
        <v>0</v>
      </c>
      <c r="I9833" s="34">
        <v>3</v>
      </c>
    </row>
    <row r="9834" spans="1:9">
      <c r="A9834" s="212">
        <v>4224</v>
      </c>
      <c r="B9834" s="216" t="s">
        <v>58</v>
      </c>
      <c r="C9834" s="29">
        <v>100000</v>
      </c>
      <c r="D9834" s="175">
        <v>100000</v>
      </c>
      <c r="F9834" s="175"/>
      <c r="G9834" s="175"/>
      <c r="H9834" s="175"/>
      <c r="I9834" s="34">
        <v>4</v>
      </c>
    </row>
    <row r="9835" spans="1:9">
      <c r="A9835" s="212">
        <v>4227</v>
      </c>
      <c r="B9835" s="560" t="s">
        <v>88</v>
      </c>
      <c r="C9835" s="868"/>
      <c r="D9835" s="868">
        <v>32450</v>
      </c>
      <c r="F9835" s="868"/>
      <c r="G9835" s="868"/>
      <c r="H9835" s="868"/>
      <c r="I9835" s="870">
        <v>4</v>
      </c>
    </row>
    <row r="9836" spans="1:9" ht="28.5">
      <c r="A9836" s="208">
        <v>45</v>
      </c>
      <c r="B9836" s="209" t="s">
        <v>74</v>
      </c>
      <c r="C9836" s="877">
        <f t="shared" ref="C9836" si="8732">C9837</f>
        <v>0</v>
      </c>
      <c r="D9836" s="877">
        <v>836093</v>
      </c>
      <c r="F9836" s="877">
        <f t="shared" ref="F9836:H9836" si="8733">F9837</f>
        <v>0</v>
      </c>
      <c r="G9836" s="877">
        <f t="shared" si="8733"/>
        <v>0</v>
      </c>
      <c r="H9836" s="877">
        <f t="shared" si="8733"/>
        <v>0</v>
      </c>
      <c r="I9836" s="870">
        <v>2</v>
      </c>
    </row>
    <row r="9837" spans="1:9">
      <c r="A9837" s="210">
        <v>451</v>
      </c>
      <c r="B9837" s="211" t="s">
        <v>75</v>
      </c>
      <c r="C9837" s="878">
        <f>C9838</f>
        <v>0</v>
      </c>
      <c r="D9837" s="878">
        <v>836093</v>
      </c>
      <c r="F9837" s="878">
        <f>F9838</f>
        <v>0</v>
      </c>
      <c r="G9837" s="878">
        <f>G9838</f>
        <v>0</v>
      </c>
      <c r="H9837" s="878">
        <f>H9838</f>
        <v>0</v>
      </c>
      <c r="I9837" s="870">
        <v>3</v>
      </c>
    </row>
    <row r="9838" spans="1:9">
      <c r="A9838" s="212">
        <v>4511</v>
      </c>
      <c r="B9838" s="216" t="s">
        <v>75</v>
      </c>
      <c r="C9838" s="868">
        <v>0</v>
      </c>
      <c r="D9838" s="868">
        <v>836093</v>
      </c>
      <c r="F9838" s="868"/>
      <c r="G9838" s="868"/>
      <c r="H9838" s="868"/>
      <c r="I9838" s="870">
        <v>4</v>
      </c>
    </row>
    <row r="9839" spans="1:9">
      <c r="A9839" s="206">
        <v>61</v>
      </c>
      <c r="B9839" s="207" t="s">
        <v>80</v>
      </c>
      <c r="C9839" s="31">
        <f>SUM(C9840+C9847+C9861+C9874)</f>
        <v>85000</v>
      </c>
      <c r="D9839" s="31">
        <v>110200</v>
      </c>
      <c r="F9839" s="31">
        <f>SUM(F9840+F9847+F9861+F9874)</f>
        <v>0</v>
      </c>
      <c r="G9839" s="31">
        <f>SUM(G9840+G9847+G9861+G9874)</f>
        <v>0</v>
      </c>
      <c r="H9839" s="31">
        <f>SUM(H9840+H9847+H9861+H9874)</f>
        <v>0</v>
      </c>
      <c r="I9839" s="34" t="s">
        <v>81</v>
      </c>
    </row>
    <row r="9840" spans="1:9">
      <c r="A9840" s="208">
        <v>31</v>
      </c>
      <c r="B9840" s="209" t="s">
        <v>44</v>
      </c>
      <c r="C9840" s="182">
        <f t="shared" ref="C9840" si="8734">SUM(C9841+C9843+C9845)</f>
        <v>0</v>
      </c>
      <c r="D9840" s="32">
        <v>0</v>
      </c>
      <c r="F9840" s="32">
        <f t="shared" ref="F9840:G9840" si="8735">SUM(F9841+F9843+F9845)</f>
        <v>0</v>
      </c>
      <c r="G9840" s="32">
        <f t="shared" si="8735"/>
        <v>0</v>
      </c>
      <c r="H9840" s="32">
        <f t="shared" ref="H9840" si="8736">SUM(H9841+H9843+H9845)</f>
        <v>0</v>
      </c>
      <c r="I9840" s="34">
        <v>2</v>
      </c>
    </row>
    <row r="9841" spans="1:10">
      <c r="A9841" s="210">
        <v>311</v>
      </c>
      <c r="B9841" s="211" t="s">
        <v>45</v>
      </c>
      <c r="C9841" s="30">
        <f t="shared" ref="C9841" si="8737">SUM(C9842)</f>
        <v>0</v>
      </c>
      <c r="D9841" s="30">
        <v>0</v>
      </c>
      <c r="F9841" s="30">
        <f t="shared" ref="F9841:H9841" si="8738">SUM(F9842)</f>
        <v>0</v>
      </c>
      <c r="G9841" s="30">
        <f t="shared" si="8738"/>
        <v>0</v>
      </c>
      <c r="H9841" s="30">
        <f t="shared" si="8738"/>
        <v>0</v>
      </c>
      <c r="I9841" s="34">
        <v>3</v>
      </c>
    </row>
    <row r="9842" spans="1:10">
      <c r="A9842" s="212">
        <v>3111</v>
      </c>
      <c r="B9842" s="216" t="s">
        <v>46</v>
      </c>
      <c r="C9842" s="29"/>
      <c r="D9842" s="175">
        <v>0</v>
      </c>
      <c r="F9842" s="175"/>
      <c r="G9842" s="175"/>
      <c r="H9842" s="175"/>
      <c r="I9842" s="34">
        <v>4</v>
      </c>
    </row>
    <row r="9843" spans="1:10">
      <c r="A9843" s="210">
        <v>312</v>
      </c>
      <c r="B9843" s="211" t="s">
        <v>67</v>
      </c>
      <c r="C9843" s="30">
        <f t="shared" ref="C9843" si="8739">SUM(C9844)</f>
        <v>0</v>
      </c>
      <c r="D9843" s="30">
        <v>0</v>
      </c>
      <c r="F9843" s="30">
        <f t="shared" ref="F9843:H9843" si="8740">SUM(F9844)</f>
        <v>0</v>
      </c>
      <c r="G9843" s="30">
        <f t="shared" si="8740"/>
        <v>0</v>
      </c>
      <c r="H9843" s="30">
        <f t="shared" si="8740"/>
        <v>0</v>
      </c>
      <c r="I9843" s="34">
        <v>3</v>
      </c>
    </row>
    <row r="9844" spans="1:10">
      <c r="A9844" s="212">
        <v>3121</v>
      </c>
      <c r="B9844" s="216" t="s">
        <v>67</v>
      </c>
      <c r="C9844" s="29"/>
      <c r="D9844" s="175">
        <v>0</v>
      </c>
      <c r="F9844" s="175"/>
      <c r="G9844" s="175"/>
      <c r="H9844" s="175"/>
      <c r="I9844" s="34">
        <v>4</v>
      </c>
    </row>
    <row r="9845" spans="1:10">
      <c r="A9845" s="210">
        <v>313</v>
      </c>
      <c r="B9845" s="211" t="s">
        <v>48</v>
      </c>
      <c r="C9845" s="30">
        <f t="shared" ref="C9845" si="8741">SUM(C9846)</f>
        <v>0</v>
      </c>
      <c r="D9845" s="30">
        <v>0</v>
      </c>
      <c r="F9845" s="30">
        <f t="shared" ref="F9845:H9845" si="8742">SUM(F9846)</f>
        <v>0</v>
      </c>
      <c r="G9845" s="30">
        <f t="shared" si="8742"/>
        <v>0</v>
      </c>
      <c r="H9845" s="30">
        <f t="shared" si="8742"/>
        <v>0</v>
      </c>
      <c r="I9845" s="34">
        <v>3</v>
      </c>
    </row>
    <row r="9846" spans="1:10">
      <c r="A9846" s="212">
        <v>3132</v>
      </c>
      <c r="B9846" s="216" t="s">
        <v>49</v>
      </c>
      <c r="C9846" s="29"/>
      <c r="D9846" s="175">
        <v>0</v>
      </c>
      <c r="F9846" s="175"/>
      <c r="G9846" s="175"/>
      <c r="H9846" s="175"/>
      <c r="I9846" s="34">
        <v>4</v>
      </c>
    </row>
    <row r="9847" spans="1:10">
      <c r="A9847" s="208">
        <v>32</v>
      </c>
      <c r="B9847" s="209" t="s">
        <v>16</v>
      </c>
      <c r="C9847" s="182">
        <f t="shared" ref="C9847" si="8743">SUM(C9848+C9852+C9856)</f>
        <v>85000</v>
      </c>
      <c r="D9847" s="32">
        <v>65000</v>
      </c>
      <c r="F9847" s="32">
        <f t="shared" ref="F9847:G9847" si="8744">SUM(F9848+F9852+F9856)</f>
        <v>0</v>
      </c>
      <c r="G9847" s="32">
        <f t="shared" si="8744"/>
        <v>0</v>
      </c>
      <c r="H9847" s="32">
        <f t="shared" ref="H9847" si="8745">SUM(H9848+H9852+H9856)</f>
        <v>0</v>
      </c>
      <c r="I9847" s="34">
        <v>2</v>
      </c>
    </row>
    <row r="9848" spans="1:10">
      <c r="A9848" s="210">
        <v>321</v>
      </c>
      <c r="B9848" s="211" t="s">
        <v>27</v>
      </c>
      <c r="C9848" s="30">
        <f t="shared" ref="C9848" si="8746">SUM(C9849:C9851)</f>
        <v>65000</v>
      </c>
      <c r="D9848" s="30">
        <v>65000</v>
      </c>
      <c r="F9848" s="30">
        <f t="shared" ref="F9848:G9848" si="8747">SUM(F9849:F9851)</f>
        <v>0</v>
      </c>
      <c r="G9848" s="30">
        <f t="shared" si="8747"/>
        <v>0</v>
      </c>
      <c r="H9848" s="30">
        <f t="shared" ref="H9848" si="8748">SUM(H9849:H9851)</f>
        <v>0</v>
      </c>
      <c r="I9848" s="34">
        <v>3</v>
      </c>
      <c r="J9848" s="194"/>
    </row>
    <row r="9849" spans="1:10">
      <c r="A9849" s="212">
        <v>3211</v>
      </c>
      <c r="B9849" s="216" t="s">
        <v>28</v>
      </c>
      <c r="C9849" s="29">
        <v>50000</v>
      </c>
      <c r="D9849" s="175">
        <v>50000</v>
      </c>
      <c r="F9849" s="175"/>
      <c r="G9849" s="175"/>
      <c r="H9849" s="175"/>
      <c r="I9849" s="34">
        <v>4</v>
      </c>
      <c r="J9849" s="194"/>
    </row>
    <row r="9850" spans="1:10" ht="28.5">
      <c r="A9850" s="212">
        <v>3212</v>
      </c>
      <c r="B9850" s="216" t="s">
        <v>50</v>
      </c>
      <c r="C9850" s="29"/>
      <c r="D9850" s="175">
        <v>0</v>
      </c>
      <c r="F9850" s="175"/>
      <c r="G9850" s="175"/>
      <c r="H9850" s="175"/>
      <c r="I9850" s="34">
        <v>4</v>
      </c>
      <c r="J9850" s="194"/>
    </row>
    <row r="9851" spans="1:10">
      <c r="A9851" s="212">
        <v>3213</v>
      </c>
      <c r="B9851" s="216" t="s">
        <v>54</v>
      </c>
      <c r="C9851" s="29">
        <v>15000</v>
      </c>
      <c r="D9851" s="175">
        <v>15000</v>
      </c>
      <c r="F9851" s="175"/>
      <c r="G9851" s="175"/>
      <c r="H9851" s="175"/>
      <c r="I9851" s="34">
        <v>4</v>
      </c>
      <c r="J9851" s="194"/>
    </row>
    <row r="9852" spans="1:10">
      <c r="A9852" s="210">
        <v>322</v>
      </c>
      <c r="B9852" s="211" t="s">
        <v>42</v>
      </c>
      <c r="C9852" s="30">
        <f t="shared" ref="C9852" si="8749">SUM(C9853:C9855)</f>
        <v>20000</v>
      </c>
      <c r="D9852" s="30">
        <v>0</v>
      </c>
      <c r="F9852" s="30">
        <f t="shared" ref="F9852:G9852" si="8750">SUM(F9853:F9855)</f>
        <v>0</v>
      </c>
      <c r="G9852" s="30">
        <f t="shared" si="8750"/>
        <v>0</v>
      </c>
      <c r="H9852" s="30">
        <f t="shared" ref="H9852" si="8751">SUM(H9853:H9855)</f>
        <v>0</v>
      </c>
      <c r="I9852" s="34">
        <v>3</v>
      </c>
      <c r="J9852" s="194"/>
    </row>
    <row r="9853" spans="1:10">
      <c r="A9853" s="212">
        <v>3221</v>
      </c>
      <c r="B9853" s="216" t="s">
        <v>43</v>
      </c>
      <c r="C9853" s="29"/>
      <c r="D9853" s="175">
        <v>0</v>
      </c>
      <c r="F9853" s="175"/>
      <c r="G9853" s="175"/>
      <c r="H9853" s="175"/>
      <c r="I9853" s="34">
        <v>4</v>
      </c>
      <c r="J9853" s="194"/>
    </row>
    <row r="9854" spans="1:10">
      <c r="A9854" s="212">
        <v>3222</v>
      </c>
      <c r="B9854" s="216" t="s">
        <v>91</v>
      </c>
      <c r="C9854" s="29">
        <v>20000</v>
      </c>
      <c r="D9854" s="175">
        <v>0</v>
      </c>
      <c r="F9854" s="175"/>
      <c r="G9854" s="175"/>
      <c r="H9854" s="175"/>
      <c r="I9854" s="34">
        <v>4</v>
      </c>
      <c r="J9854" s="194"/>
    </row>
    <row r="9855" spans="1:10">
      <c r="A9855" s="212">
        <v>3225</v>
      </c>
      <c r="B9855" s="216" t="s">
        <v>92</v>
      </c>
      <c r="C9855" s="29"/>
      <c r="D9855" s="175">
        <v>0</v>
      </c>
      <c r="F9855" s="175"/>
      <c r="G9855" s="175"/>
      <c r="H9855" s="175"/>
      <c r="I9855" s="34">
        <v>4</v>
      </c>
      <c r="J9855" s="194"/>
    </row>
    <row r="9856" spans="1:10">
      <c r="A9856" s="210">
        <v>323</v>
      </c>
      <c r="B9856" s="211" t="s">
        <v>17</v>
      </c>
      <c r="C9856" s="30">
        <f t="shared" ref="C9856" si="8752">SUM(C9857:C9860)</f>
        <v>0</v>
      </c>
      <c r="D9856" s="30">
        <v>0</v>
      </c>
      <c r="F9856" s="30">
        <f t="shared" ref="F9856:G9856" si="8753">SUM(F9857:F9860)</f>
        <v>0</v>
      </c>
      <c r="G9856" s="30">
        <f t="shared" si="8753"/>
        <v>0</v>
      </c>
      <c r="H9856" s="30">
        <f t="shared" ref="H9856" si="8754">SUM(H9857:H9860)</f>
        <v>0</v>
      </c>
      <c r="I9856" s="34">
        <v>3</v>
      </c>
      <c r="J9856" s="194"/>
    </row>
    <row r="9857" spans="1:10">
      <c r="A9857" s="212">
        <v>3232</v>
      </c>
      <c r="B9857" s="216" t="s">
        <v>105</v>
      </c>
      <c r="C9857" s="29"/>
      <c r="D9857" s="175">
        <v>0</v>
      </c>
      <c r="F9857" s="175"/>
      <c r="G9857" s="175"/>
      <c r="H9857" s="175"/>
      <c r="I9857" s="34">
        <v>4</v>
      </c>
      <c r="J9857" s="194"/>
    </row>
    <row r="9858" spans="1:10">
      <c r="A9858" s="212">
        <v>3235</v>
      </c>
      <c r="B9858" s="216" t="s">
        <v>68</v>
      </c>
      <c r="C9858" s="29"/>
      <c r="D9858" s="175">
        <v>0</v>
      </c>
      <c r="F9858" s="175"/>
      <c r="G9858" s="175"/>
      <c r="H9858" s="175"/>
      <c r="I9858" s="34">
        <v>4</v>
      </c>
      <c r="J9858" s="194"/>
    </row>
    <row r="9859" spans="1:10">
      <c r="A9859" s="212">
        <v>3237</v>
      </c>
      <c r="B9859" s="216" t="s">
        <v>20</v>
      </c>
      <c r="C9859" s="29"/>
      <c r="D9859" s="175">
        <v>0</v>
      </c>
      <c r="F9859" s="175"/>
      <c r="G9859" s="175"/>
      <c r="H9859" s="175"/>
      <c r="I9859" s="34">
        <v>4</v>
      </c>
      <c r="J9859" s="194"/>
    </row>
    <row r="9860" spans="1:10">
      <c r="A9860" s="212">
        <v>3238</v>
      </c>
      <c r="B9860" s="216" t="s">
        <v>51</v>
      </c>
      <c r="C9860" s="29"/>
      <c r="D9860" s="175">
        <v>0</v>
      </c>
      <c r="F9860" s="175"/>
      <c r="G9860" s="175"/>
      <c r="H9860" s="175"/>
      <c r="I9860" s="34">
        <v>4</v>
      </c>
      <c r="J9860" s="194"/>
    </row>
    <row r="9861" spans="1:10" ht="28.5">
      <c r="A9861" s="208">
        <v>42</v>
      </c>
      <c r="B9861" s="209" t="s">
        <v>30</v>
      </c>
      <c r="C9861" s="182">
        <f t="shared" ref="C9861" si="8755">SUM(C9862+C9864+C9870+C9872)</f>
        <v>0</v>
      </c>
      <c r="D9861" s="32">
        <v>45200</v>
      </c>
      <c r="F9861" s="32">
        <f t="shared" ref="F9861:G9861" si="8756">SUM(F9862+F9864+F9870+F9872)</f>
        <v>0</v>
      </c>
      <c r="G9861" s="32">
        <f t="shared" si="8756"/>
        <v>0</v>
      </c>
      <c r="H9861" s="32">
        <f t="shared" ref="H9861" si="8757">SUM(H9862+H9864+H9870+H9872)</f>
        <v>0</v>
      </c>
      <c r="I9861" s="34">
        <v>2</v>
      </c>
      <c r="J9861" s="194"/>
    </row>
    <row r="9862" spans="1:10">
      <c r="A9862" s="210">
        <v>421</v>
      </c>
      <c r="B9862" s="211" t="s">
        <v>96</v>
      </c>
      <c r="C9862" s="30">
        <f t="shared" ref="C9862" si="8758">SUM(C9863)</f>
        <v>0</v>
      </c>
      <c r="D9862" s="30">
        <v>0</v>
      </c>
      <c r="F9862" s="30">
        <f t="shared" ref="F9862:H9862" si="8759">SUM(F9863)</f>
        <v>0</v>
      </c>
      <c r="G9862" s="30">
        <f t="shared" si="8759"/>
        <v>0</v>
      </c>
      <c r="H9862" s="30">
        <f t="shared" si="8759"/>
        <v>0</v>
      </c>
      <c r="I9862" s="34">
        <v>3</v>
      </c>
      <c r="J9862" s="194"/>
    </row>
    <row r="9863" spans="1:10">
      <c r="A9863" s="212">
        <v>4212</v>
      </c>
      <c r="B9863" s="216" t="s">
        <v>97</v>
      </c>
      <c r="C9863" s="29"/>
      <c r="D9863" s="175">
        <v>0</v>
      </c>
      <c r="F9863" s="175"/>
      <c r="G9863" s="175"/>
      <c r="H9863" s="175"/>
      <c r="I9863" s="34">
        <v>4</v>
      </c>
      <c r="J9863" s="194"/>
    </row>
    <row r="9864" spans="1:10">
      <c r="A9864" s="210">
        <v>422</v>
      </c>
      <c r="B9864" s="211" t="s">
        <v>57</v>
      </c>
      <c r="C9864" s="30">
        <f t="shared" ref="C9864" si="8760">SUM(C9865:C9869)</f>
        <v>0</v>
      </c>
      <c r="D9864" s="30">
        <v>45200</v>
      </c>
      <c r="F9864" s="30">
        <f t="shared" ref="F9864:G9864" si="8761">SUM(F9865:F9869)</f>
        <v>0</v>
      </c>
      <c r="G9864" s="30">
        <f t="shared" si="8761"/>
        <v>0</v>
      </c>
      <c r="H9864" s="30">
        <f t="shared" ref="H9864" si="8762">SUM(H9865:H9869)</f>
        <v>0</v>
      </c>
      <c r="I9864" s="34">
        <v>3</v>
      </c>
      <c r="J9864" s="194"/>
    </row>
    <row r="9865" spans="1:10">
      <c r="A9865" s="212">
        <v>4221</v>
      </c>
      <c r="B9865" s="216" t="s">
        <v>65</v>
      </c>
      <c r="C9865" s="29"/>
      <c r="D9865" s="175">
        <v>0</v>
      </c>
      <c r="F9865" s="175"/>
      <c r="G9865" s="175"/>
      <c r="H9865" s="175"/>
      <c r="I9865" s="34">
        <v>4</v>
      </c>
      <c r="J9865" s="194"/>
    </row>
    <row r="9866" spans="1:10">
      <c r="A9866" s="212">
        <v>4222</v>
      </c>
      <c r="B9866" s="216" t="s">
        <v>73</v>
      </c>
      <c r="C9866" s="29"/>
      <c r="D9866" s="175">
        <v>0</v>
      </c>
      <c r="F9866" s="175"/>
      <c r="G9866" s="175"/>
      <c r="H9866" s="175"/>
      <c r="I9866" s="34">
        <v>4</v>
      </c>
      <c r="J9866" s="194"/>
    </row>
    <row r="9867" spans="1:10">
      <c r="A9867" s="212">
        <v>4223</v>
      </c>
      <c r="B9867" s="216" t="s">
        <v>86</v>
      </c>
      <c r="C9867" s="29"/>
      <c r="D9867" s="175">
        <v>0</v>
      </c>
      <c r="F9867" s="175"/>
      <c r="G9867" s="175"/>
      <c r="H9867" s="175"/>
      <c r="I9867" s="34">
        <v>4</v>
      </c>
      <c r="J9867" s="194"/>
    </row>
    <row r="9868" spans="1:10">
      <c r="A9868" s="212">
        <v>4224</v>
      </c>
      <c r="B9868" s="216" t="s">
        <v>58</v>
      </c>
      <c r="C9868" s="29"/>
      <c r="D9868" s="175">
        <v>30000</v>
      </c>
      <c r="F9868" s="175"/>
      <c r="G9868" s="175"/>
      <c r="H9868" s="175"/>
      <c r="I9868" s="34">
        <v>4</v>
      </c>
      <c r="J9868" s="194"/>
    </row>
    <row r="9869" spans="1:10">
      <c r="A9869" s="212">
        <v>4227</v>
      </c>
      <c r="B9869" s="216" t="s">
        <v>88</v>
      </c>
      <c r="C9869" s="29"/>
      <c r="D9869" s="175">
        <v>15200</v>
      </c>
      <c r="F9869" s="175"/>
      <c r="G9869" s="175"/>
      <c r="H9869" s="175"/>
      <c r="I9869" s="34">
        <v>4</v>
      </c>
      <c r="J9869" s="194"/>
    </row>
    <row r="9870" spans="1:10">
      <c r="A9870" s="210">
        <v>423</v>
      </c>
      <c r="B9870" s="211" t="s">
        <v>98</v>
      </c>
      <c r="C9870" s="30">
        <f t="shared" ref="C9870" si="8763">SUM(C9871)</f>
        <v>0</v>
      </c>
      <c r="D9870" s="30">
        <v>0</v>
      </c>
      <c r="F9870" s="30">
        <f t="shared" ref="F9870:H9870" si="8764">SUM(F9871)</f>
        <v>0</v>
      </c>
      <c r="G9870" s="30">
        <f t="shared" si="8764"/>
        <v>0</v>
      </c>
      <c r="H9870" s="30">
        <f t="shared" si="8764"/>
        <v>0</v>
      </c>
      <c r="I9870" s="34">
        <v>3</v>
      </c>
      <c r="J9870" s="194"/>
    </row>
    <row r="9871" spans="1:10">
      <c r="A9871" s="212">
        <v>4231</v>
      </c>
      <c r="B9871" s="216" t="s">
        <v>106</v>
      </c>
      <c r="C9871" s="29"/>
      <c r="D9871" s="175">
        <v>0</v>
      </c>
      <c r="F9871" s="175"/>
      <c r="G9871" s="175"/>
      <c r="H9871" s="175"/>
      <c r="I9871" s="34">
        <v>4</v>
      </c>
      <c r="J9871" s="194"/>
    </row>
    <row r="9872" spans="1:10" ht="28.5">
      <c r="A9872" s="210">
        <v>424</v>
      </c>
      <c r="B9872" s="211" t="s">
        <v>138</v>
      </c>
      <c r="C9872" s="30">
        <f t="shared" ref="C9872" si="8765">SUM(C9873)</f>
        <v>0</v>
      </c>
      <c r="D9872" s="30">
        <v>0</v>
      </c>
      <c r="F9872" s="30">
        <f t="shared" ref="F9872:H9872" si="8766">SUM(F9873)</f>
        <v>0</v>
      </c>
      <c r="G9872" s="30">
        <f t="shared" si="8766"/>
        <v>0</v>
      </c>
      <c r="H9872" s="30">
        <f t="shared" si="8766"/>
        <v>0</v>
      </c>
      <c r="I9872" s="34">
        <v>3</v>
      </c>
      <c r="J9872" s="194"/>
    </row>
    <row r="9873" spans="1:10">
      <c r="A9873" s="212">
        <v>4241</v>
      </c>
      <c r="B9873" s="216" t="s">
        <v>139</v>
      </c>
      <c r="C9873" s="29"/>
      <c r="D9873" s="175">
        <v>0</v>
      </c>
      <c r="F9873" s="175"/>
      <c r="G9873" s="175"/>
      <c r="H9873" s="175"/>
      <c r="I9873" s="34">
        <v>4</v>
      </c>
      <c r="J9873" s="194"/>
    </row>
    <row r="9874" spans="1:10" ht="28.5">
      <c r="A9874" s="208">
        <v>45</v>
      </c>
      <c r="B9874" s="209" t="s">
        <v>74</v>
      </c>
      <c r="C9874" s="182">
        <f t="shared" ref="C9874:C9875" si="8767">SUM(C9875)</f>
        <v>0</v>
      </c>
      <c r="D9874" s="32">
        <v>0</v>
      </c>
      <c r="F9874" s="32">
        <f t="shared" ref="F9874:H9875" si="8768">SUM(F9875)</f>
        <v>0</v>
      </c>
      <c r="G9874" s="32">
        <f t="shared" si="8768"/>
        <v>0</v>
      </c>
      <c r="H9874" s="32">
        <f t="shared" si="8768"/>
        <v>0</v>
      </c>
      <c r="I9874" s="34">
        <v>2</v>
      </c>
      <c r="J9874" s="194"/>
    </row>
    <row r="9875" spans="1:10">
      <c r="A9875" s="210">
        <v>451</v>
      </c>
      <c r="B9875" s="211" t="s">
        <v>75</v>
      </c>
      <c r="C9875" s="30">
        <f t="shared" si="8767"/>
        <v>0</v>
      </c>
      <c r="D9875" s="30">
        <v>0</v>
      </c>
      <c r="F9875" s="30">
        <f t="shared" si="8768"/>
        <v>0</v>
      </c>
      <c r="G9875" s="30">
        <f t="shared" si="8768"/>
        <v>0</v>
      </c>
      <c r="H9875" s="30">
        <f t="shared" si="8768"/>
        <v>0</v>
      </c>
      <c r="I9875" s="34">
        <v>3</v>
      </c>
      <c r="J9875" s="194"/>
    </row>
    <row r="9876" spans="1:10">
      <c r="A9876" s="212">
        <v>4511</v>
      </c>
      <c r="B9876" s="216" t="s">
        <v>75</v>
      </c>
      <c r="C9876" s="29"/>
      <c r="D9876" s="175">
        <v>0</v>
      </c>
      <c r="F9876" s="175"/>
      <c r="G9876" s="175"/>
      <c r="H9876" s="175"/>
      <c r="I9876" s="34">
        <v>4</v>
      </c>
      <c r="J9876" s="194"/>
    </row>
    <row r="9877" spans="1:10" ht="28.5">
      <c r="A9877" s="206">
        <v>71</v>
      </c>
      <c r="B9877" s="207" t="s">
        <v>349</v>
      </c>
      <c r="C9877" s="31">
        <f>C9878</f>
        <v>7500</v>
      </c>
      <c r="D9877" s="31">
        <v>500</v>
      </c>
      <c r="F9877" s="31">
        <f>F9878</f>
        <v>0</v>
      </c>
      <c r="G9877" s="31">
        <f>G9878</f>
        <v>0</v>
      </c>
      <c r="H9877" s="31">
        <f>H9878</f>
        <v>0</v>
      </c>
      <c r="I9877" s="34" t="s">
        <v>145</v>
      </c>
      <c r="J9877" s="194"/>
    </row>
    <row r="9878" spans="1:10" ht="28.5">
      <c r="A9878" s="208">
        <v>45</v>
      </c>
      <c r="B9878" s="209" t="s">
        <v>74</v>
      </c>
      <c r="C9878" s="182">
        <f t="shared" ref="C9878:C9879" si="8769">C9879</f>
        <v>7500</v>
      </c>
      <c r="D9878" s="32">
        <v>500</v>
      </c>
      <c r="F9878" s="32">
        <f t="shared" ref="F9878:H9879" si="8770">F9879</f>
        <v>0</v>
      </c>
      <c r="G9878" s="32">
        <f t="shared" si="8770"/>
        <v>0</v>
      </c>
      <c r="H9878" s="32">
        <f t="shared" si="8770"/>
        <v>0</v>
      </c>
      <c r="I9878" s="34">
        <v>2</v>
      </c>
      <c r="J9878" s="194"/>
    </row>
    <row r="9879" spans="1:10">
      <c r="A9879" s="210">
        <v>451</v>
      </c>
      <c r="B9879" s="211" t="s">
        <v>75</v>
      </c>
      <c r="C9879" s="30">
        <f t="shared" si="8769"/>
        <v>7500</v>
      </c>
      <c r="D9879" s="30">
        <v>500</v>
      </c>
      <c r="F9879" s="30">
        <f t="shared" si="8770"/>
        <v>0</v>
      </c>
      <c r="G9879" s="30">
        <f t="shared" si="8770"/>
        <v>0</v>
      </c>
      <c r="H9879" s="30">
        <f t="shared" si="8770"/>
        <v>0</v>
      </c>
      <c r="I9879" s="34">
        <v>3</v>
      </c>
      <c r="J9879" s="194"/>
    </row>
    <row r="9880" spans="1:10" ht="31.5" customHeight="1">
      <c r="A9880" s="212">
        <v>4511</v>
      </c>
      <c r="B9880" s="213" t="s">
        <v>75</v>
      </c>
      <c r="C9880" s="225">
        <v>7500</v>
      </c>
      <c r="D9880" s="175">
        <v>500</v>
      </c>
      <c r="F9880" s="627"/>
      <c r="G9880" s="627"/>
      <c r="H9880" s="627"/>
      <c r="I9880" s="34">
        <v>4</v>
      </c>
    </row>
    <row r="9881" spans="1:10">
      <c r="A9881" s="203" t="s">
        <v>555</v>
      </c>
      <c r="B9881" s="204" t="s">
        <v>107</v>
      </c>
      <c r="C9881" s="205">
        <f>C9882</f>
        <v>0</v>
      </c>
      <c r="D9881" s="205">
        <v>398037</v>
      </c>
      <c r="F9881" s="205">
        <f t="shared" ref="F9881:H9882" si="8771">F9882</f>
        <v>0</v>
      </c>
      <c r="G9881" s="205">
        <f t="shared" si="8771"/>
        <v>0</v>
      </c>
      <c r="H9881" s="205">
        <f t="shared" si="8771"/>
        <v>0</v>
      </c>
      <c r="I9881" s="34" t="s">
        <v>8</v>
      </c>
      <c r="J9881" s="573"/>
    </row>
    <row r="9882" spans="1:10">
      <c r="A9882" s="206">
        <v>11</v>
      </c>
      <c r="B9882" s="207" t="s">
        <v>14</v>
      </c>
      <c r="C9882" s="31">
        <f t="shared" ref="C9882:C9884" si="8772">C9883</f>
        <v>0</v>
      </c>
      <c r="D9882" s="31">
        <v>398037</v>
      </c>
      <c r="F9882" s="31">
        <f t="shared" si="8771"/>
        <v>0</v>
      </c>
      <c r="G9882" s="31">
        <f t="shared" si="8771"/>
        <v>0</v>
      </c>
      <c r="H9882" s="31">
        <f t="shared" si="8771"/>
        <v>0</v>
      </c>
      <c r="I9882" s="34" t="s">
        <v>15</v>
      </c>
    </row>
    <row r="9883" spans="1:10">
      <c r="A9883" s="208">
        <v>32</v>
      </c>
      <c r="B9883" s="209" t="s">
        <v>16</v>
      </c>
      <c r="C9883" s="32">
        <f t="shared" ref="C9883" si="8773">C9884+C9886</f>
        <v>0</v>
      </c>
      <c r="D9883" s="32">
        <v>398037</v>
      </c>
      <c r="F9883" s="32">
        <f t="shared" ref="F9883:G9883" si="8774">F9884+F9886</f>
        <v>0</v>
      </c>
      <c r="G9883" s="32">
        <f t="shared" si="8774"/>
        <v>0</v>
      </c>
      <c r="H9883" s="32">
        <f t="shared" ref="H9883" si="8775">H9884+H9886</f>
        <v>0</v>
      </c>
      <c r="I9883" s="34">
        <v>2</v>
      </c>
    </row>
    <row r="9884" spans="1:10">
      <c r="A9884" s="210">
        <v>322</v>
      </c>
      <c r="B9884" s="211" t="s">
        <v>42</v>
      </c>
      <c r="C9884" s="30">
        <f t="shared" si="8772"/>
        <v>0</v>
      </c>
      <c r="D9884" s="30">
        <v>210331</v>
      </c>
      <c r="F9884" s="30">
        <f t="shared" ref="F9884:H9884" si="8776">F9885</f>
        <v>0</v>
      </c>
      <c r="G9884" s="30">
        <f t="shared" si="8776"/>
        <v>0</v>
      </c>
      <c r="H9884" s="30">
        <f t="shared" si="8776"/>
        <v>0</v>
      </c>
      <c r="I9884" s="34">
        <v>3</v>
      </c>
    </row>
    <row r="9885" spans="1:10">
      <c r="A9885" s="212">
        <v>3222</v>
      </c>
      <c r="B9885" s="216" t="s">
        <v>91</v>
      </c>
      <c r="C9885" s="29"/>
      <c r="D9885" s="175">
        <v>210331</v>
      </c>
      <c r="F9885" s="175"/>
      <c r="G9885" s="175"/>
      <c r="H9885" s="175"/>
      <c r="I9885" s="34">
        <v>4</v>
      </c>
    </row>
    <row r="9886" spans="1:10">
      <c r="A9886" s="49">
        <v>329</v>
      </c>
      <c r="B9886" s="50" t="s">
        <v>23</v>
      </c>
      <c r="C9886" s="542">
        <f t="shared" ref="C9886" si="8777">C9887</f>
        <v>0</v>
      </c>
      <c r="D9886" s="542">
        <v>187706</v>
      </c>
      <c r="F9886" s="542">
        <f t="shared" ref="F9886:H9886" si="8778">F9887</f>
        <v>0</v>
      </c>
      <c r="G9886" s="542">
        <f t="shared" si="8778"/>
        <v>0</v>
      </c>
      <c r="H9886" s="542">
        <f t="shared" si="8778"/>
        <v>0</v>
      </c>
      <c r="I9886" s="870">
        <v>3</v>
      </c>
    </row>
    <row r="9887" spans="1:10">
      <c r="A9887" s="51">
        <v>3292</v>
      </c>
      <c r="B9887" s="52" t="s">
        <v>112</v>
      </c>
      <c r="C9887" s="543"/>
      <c r="D9887" s="175">
        <v>187706</v>
      </c>
      <c r="F9887" s="635"/>
      <c r="G9887" s="635"/>
      <c r="H9887" s="635"/>
      <c r="I9887" s="870">
        <v>4</v>
      </c>
    </row>
    <row r="9888" spans="1:10">
      <c r="A9888" s="430">
        <v>32328</v>
      </c>
      <c r="B9888" s="431" t="s">
        <v>529</v>
      </c>
      <c r="C9888" s="577">
        <f>SUM(C9889+C10026)</f>
        <v>99449227</v>
      </c>
      <c r="D9888" s="577">
        <v>97909492</v>
      </c>
      <c r="F9888" s="577">
        <f>SUM(F9889+F10026)</f>
        <v>0</v>
      </c>
      <c r="G9888" s="577">
        <f>SUM(G9889+G10026)</f>
        <v>0</v>
      </c>
      <c r="H9888" s="577">
        <f>SUM(H9889+H10026)</f>
        <v>0</v>
      </c>
      <c r="I9888" s="432" t="s">
        <v>5</v>
      </c>
    </row>
    <row r="9889" spans="1:10" ht="28.5">
      <c r="A9889" s="200">
        <v>3602</v>
      </c>
      <c r="B9889" s="201" t="s">
        <v>82</v>
      </c>
      <c r="C9889" s="578">
        <f>SUM(C9890,C9938,C9979,C9989,C9999,C9918,C9933)</f>
        <v>17985517</v>
      </c>
      <c r="D9889" s="578">
        <v>15694116</v>
      </c>
      <c r="F9889" s="578">
        <f>SUM(F9890,F9938,F9979,F9989,F9999,F9918,F9933)</f>
        <v>0</v>
      </c>
      <c r="G9889" s="578">
        <f>SUM(G9890,G9938,G9979,G9989,G9999,G9918,G9933)</f>
        <v>0</v>
      </c>
      <c r="H9889" s="578">
        <f>SUM(H9890,H9938,H9979,H9989,H9999,H9918,H9933)</f>
        <v>0</v>
      </c>
      <c r="I9889" s="34" t="s">
        <v>7</v>
      </c>
    </row>
    <row r="9890" spans="1:10" ht="28.5">
      <c r="A9890" s="203" t="s">
        <v>464</v>
      </c>
      <c r="B9890" s="579" t="s">
        <v>516</v>
      </c>
      <c r="C9890" s="205">
        <f>SUM(C9891+C9907+C9914)</f>
        <v>2034986</v>
      </c>
      <c r="D9890" s="205">
        <v>1723910</v>
      </c>
      <c r="F9890" s="205">
        <f>SUM(F9891+F9907+F9914)</f>
        <v>0</v>
      </c>
      <c r="G9890" s="205">
        <f>SUM(G9891+G9907+G9914)</f>
        <v>0</v>
      </c>
      <c r="H9890" s="205">
        <f>SUM(H9891+H9907+H9914)</f>
        <v>0</v>
      </c>
      <c r="I9890" s="34" t="s">
        <v>8</v>
      </c>
    </row>
    <row r="9891" spans="1:10">
      <c r="A9891" s="206">
        <v>11</v>
      </c>
      <c r="B9891" s="207" t="s">
        <v>14</v>
      </c>
      <c r="C9891" s="31">
        <f>SUM(C9892+C9901+C9904)</f>
        <v>2034986</v>
      </c>
      <c r="D9891" s="31">
        <v>1723910</v>
      </c>
      <c r="F9891" s="31">
        <f>SUM(F9892+F9901+F9904)</f>
        <v>0</v>
      </c>
      <c r="G9891" s="31">
        <f>SUM(G9892+G9901+G9904)</f>
        <v>0</v>
      </c>
      <c r="H9891" s="31">
        <f>SUM(H9892+H9901+H9904)</f>
        <v>0</v>
      </c>
      <c r="I9891" s="34" t="s">
        <v>15</v>
      </c>
      <c r="J9891" s="573"/>
    </row>
    <row r="9892" spans="1:10" ht="28.5">
      <c r="A9892" s="208">
        <v>42</v>
      </c>
      <c r="B9892" s="209" t="s">
        <v>30</v>
      </c>
      <c r="C9892" s="540">
        <f>SUM(C9893,C9895,C9899)</f>
        <v>1495000</v>
      </c>
      <c r="D9892" s="612">
        <v>1451250</v>
      </c>
      <c r="F9892" s="612">
        <f>SUM(F9893,F9895,F9899)</f>
        <v>0</v>
      </c>
      <c r="G9892" s="612">
        <f>SUM(G9893,G9895,G9899)</f>
        <v>0</v>
      </c>
      <c r="H9892" s="612">
        <f>SUM(H9893,H9895,H9899)</f>
        <v>0</v>
      </c>
      <c r="I9892" s="34">
        <v>2</v>
      </c>
    </row>
    <row r="9893" spans="1:10">
      <c r="A9893" s="210">
        <v>421</v>
      </c>
      <c r="B9893" s="211" t="s">
        <v>96</v>
      </c>
      <c r="C9893" s="30">
        <f>SUM(C9894)</f>
        <v>20000</v>
      </c>
      <c r="D9893" s="30">
        <v>20000</v>
      </c>
      <c r="F9893" s="30">
        <f>SUM(F9894)</f>
        <v>0</v>
      </c>
      <c r="G9893" s="30">
        <f>SUM(G9894)</f>
        <v>0</v>
      </c>
      <c r="H9893" s="30">
        <f>SUM(H9894)</f>
        <v>0</v>
      </c>
      <c r="I9893" s="34">
        <v>3</v>
      </c>
      <c r="J9893" s="580"/>
    </row>
    <row r="9894" spans="1:10">
      <c r="A9894" s="212">
        <v>4212</v>
      </c>
      <c r="B9894" s="216" t="s">
        <v>97</v>
      </c>
      <c r="C9894" s="29">
        <v>20000</v>
      </c>
      <c r="D9894" s="175">
        <v>20000</v>
      </c>
      <c r="F9894" s="175"/>
      <c r="G9894" s="175"/>
      <c r="H9894" s="175"/>
      <c r="I9894" s="34">
        <v>4</v>
      </c>
      <c r="J9894" s="580"/>
    </row>
    <row r="9895" spans="1:10">
      <c r="A9895" s="210">
        <v>422</v>
      </c>
      <c r="B9895" s="211" t="s">
        <v>57</v>
      </c>
      <c r="C9895" s="542">
        <f>SUM(C9896:C9898)</f>
        <v>1450000</v>
      </c>
      <c r="D9895" s="542">
        <v>1431250</v>
      </c>
      <c r="F9895" s="542">
        <f>SUM(F9896:F9898)</f>
        <v>0</v>
      </c>
      <c r="G9895" s="542">
        <f>SUM(G9896:G9898)</f>
        <v>0</v>
      </c>
      <c r="H9895" s="542">
        <f>SUM(H9896:H9898)</f>
        <v>0</v>
      </c>
      <c r="I9895" s="34">
        <v>3</v>
      </c>
      <c r="J9895" s="573"/>
    </row>
    <row r="9896" spans="1:10">
      <c r="A9896" s="212">
        <v>4221</v>
      </c>
      <c r="B9896" s="216" t="s">
        <v>65</v>
      </c>
      <c r="C9896" s="29">
        <v>400000</v>
      </c>
      <c r="D9896" s="175">
        <v>400000</v>
      </c>
      <c r="F9896" s="175"/>
      <c r="G9896" s="175"/>
      <c r="H9896" s="175"/>
      <c r="I9896" s="34">
        <v>4</v>
      </c>
      <c r="J9896" s="580"/>
    </row>
    <row r="9897" spans="1:10">
      <c r="A9897" s="212">
        <v>4224</v>
      </c>
      <c r="B9897" s="216" t="s">
        <v>58</v>
      </c>
      <c r="C9897" s="39">
        <v>1000000</v>
      </c>
      <c r="D9897" s="175">
        <v>981250</v>
      </c>
      <c r="F9897" s="636"/>
      <c r="G9897" s="636"/>
      <c r="H9897" s="636"/>
      <c r="I9897" s="73">
        <v>4</v>
      </c>
      <c r="J9897" s="580"/>
    </row>
    <row r="9898" spans="1:10">
      <c r="A9898" s="212">
        <v>4227</v>
      </c>
      <c r="B9898" s="216" t="s">
        <v>88</v>
      </c>
      <c r="C9898" s="39">
        <v>50000</v>
      </c>
      <c r="D9898" s="175">
        <v>50000</v>
      </c>
      <c r="F9898" s="636"/>
      <c r="G9898" s="636"/>
      <c r="H9898" s="636"/>
      <c r="I9898" s="73">
        <v>4</v>
      </c>
      <c r="J9898" s="573"/>
    </row>
    <row r="9899" spans="1:10">
      <c r="A9899" s="49">
        <v>423</v>
      </c>
      <c r="B9899" s="50" t="s">
        <v>98</v>
      </c>
      <c r="C9899" s="542">
        <f t="shared" ref="C9899" si="8779">SUM(C9900)</f>
        <v>25000</v>
      </c>
      <c r="D9899" s="542">
        <v>0</v>
      </c>
      <c r="F9899" s="542">
        <f t="shared" ref="F9899:H9899" si="8780">SUM(F9900)</f>
        <v>0</v>
      </c>
      <c r="G9899" s="542">
        <f t="shared" si="8780"/>
        <v>0</v>
      </c>
      <c r="H9899" s="542">
        <f t="shared" si="8780"/>
        <v>0</v>
      </c>
      <c r="I9899" s="34">
        <v>3</v>
      </c>
      <c r="J9899" s="580"/>
    </row>
    <row r="9900" spans="1:10">
      <c r="A9900" s="229">
        <v>4231</v>
      </c>
      <c r="B9900" s="52" t="s">
        <v>106</v>
      </c>
      <c r="C9900" s="39">
        <v>25000</v>
      </c>
      <c r="D9900" s="175">
        <v>0</v>
      </c>
      <c r="F9900" s="636"/>
      <c r="G9900" s="636"/>
      <c r="H9900" s="636"/>
      <c r="I9900" s="34">
        <v>4</v>
      </c>
      <c r="J9900" s="580"/>
    </row>
    <row r="9901" spans="1:10" ht="28.5">
      <c r="A9901" s="208">
        <v>45</v>
      </c>
      <c r="B9901" s="209" t="s">
        <v>74</v>
      </c>
      <c r="C9901" s="182">
        <f t="shared" ref="C9901:C9902" si="8781">SUM(C9902)</f>
        <v>505000</v>
      </c>
      <c r="D9901" s="32">
        <v>272660</v>
      </c>
      <c r="F9901" s="32">
        <f t="shared" ref="F9901:H9902" si="8782">SUM(F9902)</f>
        <v>0</v>
      </c>
      <c r="G9901" s="32">
        <f t="shared" si="8782"/>
        <v>0</v>
      </c>
      <c r="H9901" s="32">
        <f t="shared" si="8782"/>
        <v>0</v>
      </c>
      <c r="I9901" s="34">
        <v>2</v>
      </c>
    </row>
    <row r="9902" spans="1:10">
      <c r="A9902" s="210">
        <v>451</v>
      </c>
      <c r="B9902" s="211" t="s">
        <v>75</v>
      </c>
      <c r="C9902" s="30">
        <f t="shared" si="8781"/>
        <v>505000</v>
      </c>
      <c r="D9902" s="30">
        <v>272660</v>
      </c>
      <c r="F9902" s="30">
        <f t="shared" si="8782"/>
        <v>0</v>
      </c>
      <c r="G9902" s="30">
        <f t="shared" si="8782"/>
        <v>0</v>
      </c>
      <c r="H9902" s="30">
        <f t="shared" si="8782"/>
        <v>0</v>
      </c>
      <c r="I9902" s="34">
        <v>3</v>
      </c>
    </row>
    <row r="9903" spans="1:10">
      <c r="A9903" s="212">
        <v>4511</v>
      </c>
      <c r="B9903" s="216" t="s">
        <v>75</v>
      </c>
      <c r="C9903" s="29">
        <v>505000</v>
      </c>
      <c r="D9903" s="175">
        <v>272660</v>
      </c>
      <c r="F9903" s="175"/>
      <c r="G9903" s="175"/>
      <c r="H9903" s="175"/>
      <c r="I9903" s="34">
        <v>4</v>
      </c>
    </row>
    <row r="9904" spans="1:10">
      <c r="A9904" s="47">
        <v>54</v>
      </c>
      <c r="B9904" s="48" t="s">
        <v>385</v>
      </c>
      <c r="C9904" s="581">
        <f t="shared" ref="C9904:C9905" si="8783">C9905</f>
        <v>34986</v>
      </c>
      <c r="D9904" s="707">
        <v>0</v>
      </c>
      <c r="F9904" s="707">
        <f t="shared" ref="F9904:H9905" si="8784">F9905</f>
        <v>0</v>
      </c>
      <c r="G9904" s="707">
        <f t="shared" si="8784"/>
        <v>0</v>
      </c>
      <c r="H9904" s="707">
        <f t="shared" si="8784"/>
        <v>0</v>
      </c>
      <c r="I9904" s="73">
        <v>2</v>
      </c>
    </row>
    <row r="9905" spans="1:10">
      <c r="A9905" s="49">
        <v>544</v>
      </c>
      <c r="B9905" s="50" t="s">
        <v>354</v>
      </c>
      <c r="C9905" s="582">
        <f t="shared" si="8783"/>
        <v>34986</v>
      </c>
      <c r="D9905" s="708">
        <v>0</v>
      </c>
      <c r="F9905" s="708">
        <f t="shared" si="8784"/>
        <v>0</v>
      </c>
      <c r="G9905" s="708">
        <f t="shared" si="8784"/>
        <v>0</v>
      </c>
      <c r="H9905" s="708">
        <f t="shared" si="8784"/>
        <v>0</v>
      </c>
      <c r="I9905" s="73">
        <v>3</v>
      </c>
    </row>
    <row r="9906" spans="1:10">
      <c r="A9906" s="51">
        <v>5443</v>
      </c>
      <c r="B9906" s="52" t="s">
        <v>386</v>
      </c>
      <c r="C9906" s="583">
        <v>34986</v>
      </c>
      <c r="D9906" s="175">
        <v>0</v>
      </c>
      <c r="F9906" s="709"/>
      <c r="G9906" s="709"/>
      <c r="H9906" s="709"/>
      <c r="I9906" s="73">
        <v>4</v>
      </c>
    </row>
    <row r="9907" spans="1:10">
      <c r="A9907" s="206">
        <v>52</v>
      </c>
      <c r="B9907" s="207" t="s">
        <v>319</v>
      </c>
      <c r="C9907" s="31">
        <f>C9908+C9911</f>
        <v>0</v>
      </c>
      <c r="D9907" s="31">
        <v>0</v>
      </c>
      <c r="F9907" s="31">
        <f>F9908+F9911</f>
        <v>0</v>
      </c>
      <c r="G9907" s="31">
        <f>G9908+G9911</f>
        <v>0</v>
      </c>
      <c r="H9907" s="31">
        <f>H9908+H9911</f>
        <v>0</v>
      </c>
      <c r="I9907" s="34" t="s">
        <v>53</v>
      </c>
    </row>
    <row r="9908" spans="1:10" ht="28.5">
      <c r="A9908" s="47">
        <v>42</v>
      </c>
      <c r="B9908" s="48" t="s">
        <v>30</v>
      </c>
      <c r="C9908" s="182">
        <f t="shared" ref="C9908:C9909" si="8785">C9909</f>
        <v>0</v>
      </c>
      <c r="D9908" s="32">
        <v>0</v>
      </c>
      <c r="F9908" s="32">
        <f t="shared" ref="F9908:H9909" si="8786">F9909</f>
        <v>0</v>
      </c>
      <c r="G9908" s="32">
        <f t="shared" si="8786"/>
        <v>0</v>
      </c>
      <c r="H9908" s="32">
        <f t="shared" si="8786"/>
        <v>0</v>
      </c>
      <c r="I9908" s="73">
        <v>2</v>
      </c>
    </row>
    <row r="9909" spans="1:10">
      <c r="A9909" s="49">
        <v>422</v>
      </c>
      <c r="B9909" s="50" t="s">
        <v>57</v>
      </c>
      <c r="C9909" s="30">
        <f t="shared" si="8785"/>
        <v>0</v>
      </c>
      <c r="D9909" s="30">
        <v>0</v>
      </c>
      <c r="F9909" s="30">
        <f t="shared" si="8786"/>
        <v>0</v>
      </c>
      <c r="G9909" s="30">
        <f t="shared" si="8786"/>
        <v>0</v>
      </c>
      <c r="H9909" s="30">
        <f t="shared" si="8786"/>
        <v>0</v>
      </c>
      <c r="I9909" s="73">
        <v>3</v>
      </c>
    </row>
    <row r="9910" spans="1:10">
      <c r="A9910" s="51">
        <v>4227</v>
      </c>
      <c r="B9910" s="52" t="s">
        <v>88</v>
      </c>
      <c r="C9910" s="576">
        <v>0</v>
      </c>
      <c r="D9910" s="175">
        <v>0</v>
      </c>
      <c r="F9910" s="576"/>
      <c r="G9910" s="576"/>
      <c r="H9910" s="576"/>
      <c r="I9910" s="73">
        <v>4</v>
      </c>
    </row>
    <row r="9911" spans="1:10" ht="28.5">
      <c r="A9911" s="208">
        <v>45</v>
      </c>
      <c r="B9911" s="209" t="s">
        <v>74</v>
      </c>
      <c r="C9911" s="182">
        <f t="shared" ref="C9911:C9912" si="8787">C9912</f>
        <v>0</v>
      </c>
      <c r="D9911" s="32">
        <v>0</v>
      </c>
      <c r="F9911" s="32">
        <f t="shared" ref="F9911:H9912" si="8788">F9912</f>
        <v>0</v>
      </c>
      <c r="G9911" s="32">
        <f t="shared" si="8788"/>
        <v>0</v>
      </c>
      <c r="H9911" s="32">
        <f t="shared" si="8788"/>
        <v>0</v>
      </c>
      <c r="I9911" s="34">
        <v>2</v>
      </c>
    </row>
    <row r="9912" spans="1:10">
      <c r="A9912" s="210">
        <v>451</v>
      </c>
      <c r="B9912" s="211" t="s">
        <v>75</v>
      </c>
      <c r="C9912" s="30">
        <f t="shared" si="8787"/>
        <v>0</v>
      </c>
      <c r="D9912" s="30">
        <v>0</v>
      </c>
      <c r="F9912" s="30">
        <f t="shared" si="8788"/>
        <v>0</v>
      </c>
      <c r="G9912" s="30">
        <f t="shared" si="8788"/>
        <v>0</v>
      </c>
      <c r="H9912" s="30">
        <f t="shared" si="8788"/>
        <v>0</v>
      </c>
      <c r="I9912" s="34">
        <v>3</v>
      </c>
    </row>
    <row r="9913" spans="1:10">
      <c r="A9913" s="212">
        <v>4511</v>
      </c>
      <c r="B9913" s="216" t="s">
        <v>75</v>
      </c>
      <c r="C9913" s="29">
        <v>0</v>
      </c>
      <c r="D9913" s="175">
        <v>0</v>
      </c>
      <c r="F9913" s="175"/>
      <c r="G9913" s="175"/>
      <c r="H9913" s="175"/>
      <c r="I9913" s="34">
        <v>4</v>
      </c>
    </row>
    <row r="9914" spans="1:10">
      <c r="A9914" s="262">
        <v>31</v>
      </c>
      <c r="B9914" s="234" t="s">
        <v>63</v>
      </c>
      <c r="C9914" s="584">
        <f>C9915</f>
        <v>0</v>
      </c>
      <c r="D9914" s="584">
        <v>0</v>
      </c>
      <c r="F9914" s="584">
        <f>F9915</f>
        <v>0</v>
      </c>
      <c r="G9914" s="584">
        <f>G9915</f>
        <v>0</v>
      </c>
      <c r="H9914" s="584">
        <f>H9915</f>
        <v>0</v>
      </c>
      <c r="I9914" s="73" t="s">
        <v>64</v>
      </c>
    </row>
    <row r="9915" spans="1:10">
      <c r="A9915" s="47">
        <v>54</v>
      </c>
      <c r="B9915" s="48" t="s">
        <v>385</v>
      </c>
      <c r="C9915" s="581">
        <f t="shared" ref="C9915:C9916" si="8789">C9916</f>
        <v>0</v>
      </c>
      <c r="D9915" s="707">
        <v>0</v>
      </c>
      <c r="F9915" s="707">
        <f t="shared" ref="F9915:H9916" si="8790">F9916</f>
        <v>0</v>
      </c>
      <c r="G9915" s="707">
        <f t="shared" si="8790"/>
        <v>0</v>
      </c>
      <c r="H9915" s="707">
        <f t="shared" si="8790"/>
        <v>0</v>
      </c>
      <c r="I9915" s="73">
        <v>2</v>
      </c>
    </row>
    <row r="9916" spans="1:10">
      <c r="A9916" s="49">
        <v>544</v>
      </c>
      <c r="B9916" s="50" t="s">
        <v>354</v>
      </c>
      <c r="C9916" s="582">
        <f t="shared" si="8789"/>
        <v>0</v>
      </c>
      <c r="D9916" s="708">
        <v>0</v>
      </c>
      <c r="F9916" s="708">
        <f t="shared" si="8790"/>
        <v>0</v>
      </c>
      <c r="G9916" s="708">
        <f t="shared" si="8790"/>
        <v>0</v>
      </c>
      <c r="H9916" s="708">
        <f t="shared" si="8790"/>
        <v>0</v>
      </c>
      <c r="I9916" s="73">
        <v>3</v>
      </c>
    </row>
    <row r="9917" spans="1:10">
      <c r="A9917" s="51">
        <v>5443</v>
      </c>
      <c r="B9917" s="52" t="s">
        <v>386</v>
      </c>
      <c r="C9917" s="583"/>
      <c r="D9917" s="175">
        <v>0</v>
      </c>
      <c r="F9917" s="709"/>
      <c r="G9917" s="709"/>
      <c r="H9917" s="709"/>
      <c r="I9917" s="73">
        <v>4</v>
      </c>
    </row>
    <row r="9918" spans="1:10" ht="28.5">
      <c r="A9918" s="585" t="s">
        <v>517</v>
      </c>
      <c r="B9918" s="579" t="s">
        <v>400</v>
      </c>
      <c r="C9918" s="586">
        <f>C9919</f>
        <v>15450531</v>
      </c>
      <c r="D9918" s="586">
        <v>13000000</v>
      </c>
      <c r="F9918" s="586">
        <f>F9919</f>
        <v>0</v>
      </c>
      <c r="G9918" s="586">
        <f>G9919</f>
        <v>0</v>
      </c>
      <c r="H9918" s="586">
        <f>H9919</f>
        <v>0</v>
      </c>
      <c r="I9918" s="73" t="s">
        <v>8</v>
      </c>
      <c r="J9918" s="573"/>
    </row>
    <row r="9919" spans="1:10">
      <c r="A9919" s="262">
        <v>581</v>
      </c>
      <c r="B9919" s="231" t="s">
        <v>102</v>
      </c>
      <c r="C9919" s="587">
        <f>SUM(C9920,C9925)</f>
        <v>15450531</v>
      </c>
      <c r="D9919" s="710">
        <v>13000000</v>
      </c>
      <c r="F9919" s="710">
        <f>SUM(F9920,F9925)</f>
        <v>0</v>
      </c>
      <c r="G9919" s="710">
        <f>SUM(G9920,G9925)</f>
        <v>0</v>
      </c>
      <c r="H9919" s="710">
        <f>SUM(H9920,H9925)</f>
        <v>0</v>
      </c>
      <c r="I9919" s="73" t="s">
        <v>103</v>
      </c>
      <c r="J9919" s="580"/>
    </row>
    <row r="9920" spans="1:10">
      <c r="A9920" s="47">
        <v>32</v>
      </c>
      <c r="B9920" s="48" t="s">
        <v>16</v>
      </c>
      <c r="C9920" s="588">
        <f>SUM(C9921,C9923)</f>
        <v>29580</v>
      </c>
      <c r="D9920" s="711">
        <v>21750</v>
      </c>
      <c r="F9920" s="711">
        <f>SUM(F9921,F9923)</f>
        <v>0</v>
      </c>
      <c r="G9920" s="711">
        <f>SUM(G9921,G9923)</f>
        <v>0</v>
      </c>
      <c r="H9920" s="711">
        <f>SUM(H9921,H9923)</f>
        <v>0</v>
      </c>
      <c r="I9920" s="73">
        <v>2</v>
      </c>
      <c r="J9920" s="580"/>
    </row>
    <row r="9921" spans="1:10">
      <c r="A9921" s="49">
        <v>322</v>
      </c>
      <c r="B9921" s="50" t="s">
        <v>42</v>
      </c>
      <c r="C9921" s="589">
        <f>C9922</f>
        <v>0</v>
      </c>
      <c r="D9921" s="712">
        <v>0</v>
      </c>
      <c r="F9921" s="712">
        <f>F9922</f>
        <v>0</v>
      </c>
      <c r="G9921" s="712">
        <f>G9922</f>
        <v>0</v>
      </c>
      <c r="H9921" s="712">
        <f>H9922</f>
        <v>0</v>
      </c>
      <c r="I9921" s="73">
        <v>3</v>
      </c>
      <c r="J9921" s="580"/>
    </row>
    <row r="9922" spans="1:10">
      <c r="A9922" s="229">
        <v>3225</v>
      </c>
      <c r="B9922" s="52" t="s">
        <v>92</v>
      </c>
      <c r="C9922" s="543"/>
      <c r="D9922" s="175">
        <v>0</v>
      </c>
      <c r="F9922" s="635"/>
      <c r="G9922" s="635"/>
      <c r="H9922" s="635"/>
      <c r="I9922" s="73">
        <v>4</v>
      </c>
      <c r="J9922" s="580"/>
    </row>
    <row r="9923" spans="1:10">
      <c r="A9923" s="49">
        <v>323</v>
      </c>
      <c r="B9923" s="50" t="s">
        <v>17</v>
      </c>
      <c r="C9923" s="542">
        <f>SUM(C9924)</f>
        <v>29580</v>
      </c>
      <c r="D9923" s="542">
        <v>21750</v>
      </c>
      <c r="F9923" s="542">
        <f>SUM(F9924)</f>
        <v>0</v>
      </c>
      <c r="G9923" s="542">
        <f>SUM(G9924)</f>
        <v>0</v>
      </c>
      <c r="H9923" s="542">
        <f>SUM(H9924)</f>
        <v>0</v>
      </c>
      <c r="I9923" s="73">
        <v>3</v>
      </c>
      <c r="J9923" s="580"/>
    </row>
    <row r="9924" spans="1:10">
      <c r="A9924" s="51">
        <v>3237</v>
      </c>
      <c r="B9924" s="52" t="s">
        <v>20</v>
      </c>
      <c r="C9924" s="543">
        <v>29580</v>
      </c>
      <c r="D9924" s="175">
        <v>21750</v>
      </c>
      <c r="F9924" s="635"/>
      <c r="G9924" s="635"/>
      <c r="H9924" s="635"/>
      <c r="I9924" s="73">
        <v>4</v>
      </c>
      <c r="J9924" s="580"/>
    </row>
    <row r="9925" spans="1:10" ht="28.5">
      <c r="A9925" s="47">
        <v>42</v>
      </c>
      <c r="B9925" s="48" t="s">
        <v>30</v>
      </c>
      <c r="C9925" s="588">
        <f>SUM(C9926,C9928)</f>
        <v>15420951</v>
      </c>
      <c r="D9925" s="711">
        <v>12978250</v>
      </c>
      <c r="F9925" s="711">
        <f>SUM(F9926,F9928)</f>
        <v>0</v>
      </c>
      <c r="G9925" s="711">
        <f>SUM(G9926,G9928)</f>
        <v>0</v>
      </c>
      <c r="H9925" s="711">
        <f>SUM(H9926,H9928)</f>
        <v>0</v>
      </c>
      <c r="I9925" s="73">
        <v>2</v>
      </c>
      <c r="J9925" s="580"/>
    </row>
    <row r="9926" spans="1:10">
      <c r="A9926" s="49">
        <v>421</v>
      </c>
      <c r="B9926" s="526" t="s">
        <v>96</v>
      </c>
      <c r="C9926" s="590">
        <f>C9927</f>
        <v>10842584</v>
      </c>
      <c r="D9926" s="590">
        <v>11884973</v>
      </c>
      <c r="F9926" s="590">
        <f>F9927</f>
        <v>0</v>
      </c>
      <c r="G9926" s="590">
        <f>G9927</f>
        <v>0</v>
      </c>
      <c r="H9926" s="590">
        <f>H9927</f>
        <v>0</v>
      </c>
      <c r="I9926" s="73">
        <v>3</v>
      </c>
      <c r="J9926" s="580"/>
    </row>
    <row r="9927" spans="1:10">
      <c r="A9927" s="51">
        <v>4212</v>
      </c>
      <c r="B9927" s="52" t="s">
        <v>97</v>
      </c>
      <c r="C9927" s="576">
        <v>10842584</v>
      </c>
      <c r="D9927" s="175">
        <v>11884973</v>
      </c>
      <c r="F9927" s="576"/>
      <c r="G9927" s="576"/>
      <c r="H9927" s="576"/>
      <c r="I9927" s="73">
        <v>4</v>
      </c>
      <c r="J9927" s="580"/>
    </row>
    <row r="9928" spans="1:10">
      <c r="A9928" s="49">
        <v>422</v>
      </c>
      <c r="B9928" s="50" t="s">
        <v>57</v>
      </c>
      <c r="C9928" s="542">
        <f t="shared" ref="C9928" si="8791">SUM(C9929:C9932)</f>
        <v>4578367</v>
      </c>
      <c r="D9928" s="542">
        <v>1093277</v>
      </c>
      <c r="F9928" s="542">
        <f t="shared" ref="F9928:G9928" si="8792">SUM(F9929:F9932)</f>
        <v>0</v>
      </c>
      <c r="G9928" s="542">
        <f t="shared" si="8792"/>
        <v>0</v>
      </c>
      <c r="H9928" s="542">
        <f t="shared" ref="H9928" si="8793">SUM(H9929:H9932)</f>
        <v>0</v>
      </c>
      <c r="I9928" s="73">
        <v>3</v>
      </c>
      <c r="J9928" s="580"/>
    </row>
    <row r="9929" spans="1:10">
      <c r="A9929" s="51">
        <v>4221</v>
      </c>
      <c r="B9929" s="52" t="s">
        <v>65</v>
      </c>
      <c r="C9929" s="543">
        <v>183323</v>
      </c>
      <c r="D9929" s="175">
        <v>146659</v>
      </c>
      <c r="F9929" s="635"/>
      <c r="G9929" s="635"/>
      <c r="H9929" s="635"/>
      <c r="I9929" s="73">
        <v>4</v>
      </c>
      <c r="J9929" s="580"/>
    </row>
    <row r="9930" spans="1:10">
      <c r="A9930" s="51">
        <v>4223</v>
      </c>
      <c r="B9930" s="52" t="s">
        <v>86</v>
      </c>
      <c r="C9930" s="543"/>
      <c r="D9930" s="175">
        <v>0</v>
      </c>
      <c r="F9930" s="635"/>
      <c r="G9930" s="635"/>
      <c r="H9930" s="635"/>
      <c r="I9930" s="73">
        <v>4</v>
      </c>
      <c r="J9930" s="580"/>
    </row>
    <row r="9931" spans="1:10">
      <c r="A9931" s="51">
        <v>4224</v>
      </c>
      <c r="B9931" s="52" t="s">
        <v>58</v>
      </c>
      <c r="C9931" s="543">
        <v>4385044</v>
      </c>
      <c r="D9931" s="175">
        <v>938618</v>
      </c>
      <c r="F9931" s="635"/>
      <c r="G9931" s="635"/>
      <c r="H9931" s="635"/>
      <c r="I9931" s="73">
        <v>4</v>
      </c>
      <c r="J9931" s="580"/>
    </row>
    <row r="9932" spans="1:10">
      <c r="A9932" s="51">
        <v>4227</v>
      </c>
      <c r="B9932" s="52" t="s">
        <v>88</v>
      </c>
      <c r="C9932" s="543">
        <v>10000</v>
      </c>
      <c r="D9932" s="175">
        <v>8000</v>
      </c>
      <c r="F9932" s="635"/>
      <c r="G9932" s="635"/>
      <c r="H9932" s="635"/>
      <c r="I9932" s="73">
        <v>4</v>
      </c>
      <c r="J9932" s="580"/>
    </row>
    <row r="9933" spans="1:10" ht="42.75">
      <c r="A9933" s="585" t="s">
        <v>518</v>
      </c>
      <c r="B9933" s="579" t="s">
        <v>519</v>
      </c>
      <c r="C9933" s="586">
        <f t="shared" ref="C9933:C9936" si="8794">C9934</f>
        <v>500000</v>
      </c>
      <c r="D9933" s="586">
        <v>970206</v>
      </c>
      <c r="F9933" s="586">
        <f t="shared" ref="F9933:H9936" si="8795">F9934</f>
        <v>0</v>
      </c>
      <c r="G9933" s="586">
        <f t="shared" si="8795"/>
        <v>0</v>
      </c>
      <c r="H9933" s="586">
        <f t="shared" si="8795"/>
        <v>0</v>
      </c>
      <c r="I9933" s="73" t="s">
        <v>8</v>
      </c>
      <c r="J9933" s="573"/>
    </row>
    <row r="9934" spans="1:10">
      <c r="A9934" s="262">
        <v>52</v>
      </c>
      <c r="B9934" s="591" t="s">
        <v>52</v>
      </c>
      <c r="C9934" s="587">
        <f t="shared" si="8794"/>
        <v>500000</v>
      </c>
      <c r="D9934" s="710">
        <v>970206</v>
      </c>
      <c r="F9934" s="710">
        <f t="shared" si="8795"/>
        <v>0</v>
      </c>
      <c r="G9934" s="710">
        <f t="shared" si="8795"/>
        <v>0</v>
      </c>
      <c r="H9934" s="710">
        <f t="shared" si="8795"/>
        <v>0</v>
      </c>
      <c r="I9934" s="73" t="s">
        <v>53</v>
      </c>
      <c r="J9934" s="580"/>
    </row>
    <row r="9935" spans="1:10" ht="28.5">
      <c r="A9935" s="47">
        <v>42</v>
      </c>
      <c r="B9935" s="48" t="s">
        <v>30</v>
      </c>
      <c r="C9935" s="588">
        <f t="shared" si="8794"/>
        <v>500000</v>
      </c>
      <c r="D9935" s="711">
        <v>970206</v>
      </c>
      <c r="F9935" s="711">
        <f t="shared" si="8795"/>
        <v>0</v>
      </c>
      <c r="G9935" s="711">
        <f t="shared" si="8795"/>
        <v>0</v>
      </c>
      <c r="H9935" s="711">
        <f t="shared" si="8795"/>
        <v>0</v>
      </c>
      <c r="I9935" s="73">
        <v>2</v>
      </c>
      <c r="J9935" s="580"/>
    </row>
    <row r="9936" spans="1:10">
      <c r="A9936" s="49">
        <v>421</v>
      </c>
      <c r="B9936" s="526" t="s">
        <v>96</v>
      </c>
      <c r="C9936" s="590">
        <f t="shared" si="8794"/>
        <v>500000</v>
      </c>
      <c r="D9936" s="590">
        <v>970206</v>
      </c>
      <c r="F9936" s="590">
        <f t="shared" si="8795"/>
        <v>0</v>
      </c>
      <c r="G9936" s="590">
        <f t="shared" si="8795"/>
        <v>0</v>
      </c>
      <c r="H9936" s="590">
        <f t="shared" si="8795"/>
        <v>0</v>
      </c>
      <c r="I9936" s="73">
        <v>3</v>
      </c>
      <c r="J9936" s="580"/>
    </row>
    <row r="9937" spans="1:10">
      <c r="A9937" s="51">
        <v>4212</v>
      </c>
      <c r="B9937" s="52" t="s">
        <v>97</v>
      </c>
      <c r="C9937" s="576">
        <v>500000</v>
      </c>
      <c r="D9937" s="175">
        <v>970206</v>
      </c>
      <c r="F9937" s="576"/>
      <c r="G9937" s="576"/>
      <c r="H9937" s="576"/>
      <c r="I9937" s="73">
        <v>4</v>
      </c>
      <c r="J9937" s="580"/>
    </row>
    <row r="9938" spans="1:10" ht="28.5">
      <c r="A9938" s="203" t="s">
        <v>329</v>
      </c>
      <c r="B9938" s="204" t="s">
        <v>176</v>
      </c>
      <c r="C9938" s="205">
        <f t="shared" ref="C9938" si="8796">SUM(C9939+C9959)</f>
        <v>0</v>
      </c>
      <c r="D9938" s="205">
        <v>0</v>
      </c>
      <c r="F9938" s="205">
        <f t="shared" ref="F9938:G9938" si="8797">SUM(F9939+F9959)</f>
        <v>0</v>
      </c>
      <c r="G9938" s="205">
        <f t="shared" si="8797"/>
        <v>0</v>
      </c>
      <c r="H9938" s="205">
        <f t="shared" ref="H9938" si="8798">SUM(H9939+H9959)</f>
        <v>0</v>
      </c>
      <c r="I9938" s="34" t="s">
        <v>8</v>
      </c>
    </row>
    <row r="9939" spans="1:10">
      <c r="A9939" s="206">
        <v>12</v>
      </c>
      <c r="B9939" s="207" t="s">
        <v>61</v>
      </c>
      <c r="C9939" s="31">
        <f t="shared" ref="C9939" si="8799">SUM(C9940+C9945+C9954)</f>
        <v>0</v>
      </c>
      <c r="D9939" s="31">
        <v>0</v>
      </c>
      <c r="F9939" s="31">
        <f t="shared" ref="F9939:G9939" si="8800">SUM(F9940+F9945+F9954)</f>
        <v>0</v>
      </c>
      <c r="G9939" s="31">
        <f t="shared" si="8800"/>
        <v>0</v>
      </c>
      <c r="H9939" s="31">
        <f t="shared" ref="H9939" si="8801">SUM(H9940+H9945+H9954)</f>
        <v>0</v>
      </c>
      <c r="I9939" s="34" t="s">
        <v>62</v>
      </c>
    </row>
    <row r="9940" spans="1:10">
      <c r="A9940" s="208">
        <v>31</v>
      </c>
      <c r="B9940" s="209" t="s">
        <v>44</v>
      </c>
      <c r="C9940" s="182">
        <f t="shared" ref="C9940" si="8802">SUM(C9941+C9943)</f>
        <v>0</v>
      </c>
      <c r="D9940" s="32">
        <v>0</v>
      </c>
      <c r="F9940" s="32">
        <f t="shared" ref="F9940:G9940" si="8803">SUM(F9941+F9943)</f>
        <v>0</v>
      </c>
      <c r="G9940" s="32">
        <f t="shared" si="8803"/>
        <v>0</v>
      </c>
      <c r="H9940" s="32">
        <f t="shared" ref="H9940" si="8804">SUM(H9941+H9943)</f>
        <v>0</v>
      </c>
      <c r="I9940" s="34">
        <v>2</v>
      </c>
    </row>
    <row r="9941" spans="1:10">
      <c r="A9941" s="210">
        <v>311</v>
      </c>
      <c r="B9941" s="211" t="s">
        <v>45</v>
      </c>
      <c r="C9941" s="30">
        <f t="shared" ref="C9941" si="8805">SUM(C9942)</f>
        <v>0</v>
      </c>
      <c r="D9941" s="30">
        <v>0</v>
      </c>
      <c r="F9941" s="30">
        <f t="shared" ref="F9941:H9941" si="8806">SUM(F9942)</f>
        <v>0</v>
      </c>
      <c r="G9941" s="30">
        <f t="shared" si="8806"/>
        <v>0</v>
      </c>
      <c r="H9941" s="30">
        <f t="shared" si="8806"/>
        <v>0</v>
      </c>
      <c r="I9941" s="34">
        <v>3</v>
      </c>
    </row>
    <row r="9942" spans="1:10">
      <c r="A9942" s="212">
        <v>3111</v>
      </c>
      <c r="B9942" s="216" t="s">
        <v>46</v>
      </c>
      <c r="C9942" s="29"/>
      <c r="D9942" s="175">
        <v>0</v>
      </c>
      <c r="F9942" s="175"/>
      <c r="G9942" s="175"/>
      <c r="H9942" s="175"/>
      <c r="I9942" s="34">
        <v>4</v>
      </c>
    </row>
    <row r="9943" spans="1:10">
      <c r="A9943" s="210">
        <v>313</v>
      </c>
      <c r="B9943" s="211" t="s">
        <v>48</v>
      </c>
      <c r="C9943" s="30">
        <f t="shared" ref="C9943" si="8807">SUM(C9944)</f>
        <v>0</v>
      </c>
      <c r="D9943" s="30">
        <v>0</v>
      </c>
      <c r="F9943" s="30">
        <f t="shared" ref="F9943:H9943" si="8808">SUM(F9944)</f>
        <v>0</v>
      </c>
      <c r="G9943" s="30">
        <f t="shared" si="8808"/>
        <v>0</v>
      </c>
      <c r="H9943" s="30">
        <f t="shared" si="8808"/>
        <v>0</v>
      </c>
      <c r="I9943" s="34">
        <v>3</v>
      </c>
    </row>
    <row r="9944" spans="1:10">
      <c r="A9944" s="212">
        <v>3132</v>
      </c>
      <c r="B9944" s="216" t="s">
        <v>49</v>
      </c>
      <c r="C9944" s="29"/>
      <c r="D9944" s="175">
        <v>0</v>
      </c>
      <c r="F9944" s="175"/>
      <c r="G9944" s="175"/>
      <c r="H9944" s="175"/>
      <c r="I9944" s="34">
        <v>4</v>
      </c>
    </row>
    <row r="9945" spans="1:10">
      <c r="A9945" s="208">
        <v>32</v>
      </c>
      <c r="B9945" s="209" t="s">
        <v>16</v>
      </c>
      <c r="C9945" s="182">
        <f t="shared" ref="C9945" si="8809">SUM(C9946+C9948+C9952)</f>
        <v>0</v>
      </c>
      <c r="D9945" s="32">
        <v>0</v>
      </c>
      <c r="F9945" s="32">
        <f t="shared" ref="F9945:G9945" si="8810">SUM(F9946+F9948+F9952)</f>
        <v>0</v>
      </c>
      <c r="G9945" s="32">
        <f t="shared" si="8810"/>
        <v>0</v>
      </c>
      <c r="H9945" s="32">
        <f t="shared" ref="H9945" si="8811">SUM(H9946+H9948+H9952)</f>
        <v>0</v>
      </c>
      <c r="I9945" s="34">
        <v>2</v>
      </c>
    </row>
    <row r="9946" spans="1:10">
      <c r="A9946" s="210">
        <v>322</v>
      </c>
      <c r="B9946" s="211" t="s">
        <v>42</v>
      </c>
      <c r="C9946" s="30">
        <f t="shared" ref="C9946" si="8812">SUM(C9947)</f>
        <v>0</v>
      </c>
      <c r="D9946" s="30">
        <v>0</v>
      </c>
      <c r="F9946" s="30">
        <f t="shared" ref="F9946:H9946" si="8813">SUM(F9947)</f>
        <v>0</v>
      </c>
      <c r="G9946" s="30">
        <f t="shared" si="8813"/>
        <v>0</v>
      </c>
      <c r="H9946" s="30">
        <f t="shared" si="8813"/>
        <v>0</v>
      </c>
      <c r="I9946" s="34">
        <v>3</v>
      </c>
    </row>
    <row r="9947" spans="1:10">
      <c r="A9947" s="212">
        <v>3225</v>
      </c>
      <c r="B9947" s="216" t="s">
        <v>92</v>
      </c>
      <c r="C9947" s="29"/>
      <c r="D9947" s="175">
        <v>0</v>
      </c>
      <c r="F9947" s="175"/>
      <c r="G9947" s="175"/>
      <c r="H9947" s="175"/>
      <c r="I9947" s="34">
        <v>4</v>
      </c>
    </row>
    <row r="9948" spans="1:10">
      <c r="A9948" s="210">
        <v>323</v>
      </c>
      <c r="B9948" s="211" t="s">
        <v>17</v>
      </c>
      <c r="C9948" s="30">
        <f t="shared" ref="C9948" si="8814">SUM(C9949:C9951)</f>
        <v>0</v>
      </c>
      <c r="D9948" s="30">
        <v>0</v>
      </c>
      <c r="F9948" s="30">
        <f t="shared" ref="F9948:G9948" si="8815">SUM(F9949:F9951)</f>
        <v>0</v>
      </c>
      <c r="G9948" s="30">
        <f t="shared" si="8815"/>
        <v>0</v>
      </c>
      <c r="H9948" s="30">
        <f t="shared" ref="H9948" si="8816">SUM(H9949:H9951)</f>
        <v>0</v>
      </c>
      <c r="I9948" s="34">
        <v>3</v>
      </c>
    </row>
    <row r="9949" spans="1:10">
      <c r="A9949" s="212">
        <v>3233</v>
      </c>
      <c r="B9949" s="216" t="s">
        <v>19</v>
      </c>
      <c r="C9949" s="29"/>
      <c r="D9949" s="175">
        <v>0</v>
      </c>
      <c r="F9949" s="175"/>
      <c r="G9949" s="175"/>
      <c r="H9949" s="175"/>
      <c r="I9949" s="34">
        <v>4</v>
      </c>
    </row>
    <row r="9950" spans="1:10">
      <c r="A9950" s="212">
        <v>3237</v>
      </c>
      <c r="B9950" s="216" t="s">
        <v>20</v>
      </c>
      <c r="C9950" s="29"/>
      <c r="D9950" s="175">
        <v>0</v>
      </c>
      <c r="F9950" s="175"/>
      <c r="G9950" s="175"/>
      <c r="H9950" s="175"/>
      <c r="I9950" s="34">
        <v>4</v>
      </c>
    </row>
    <row r="9951" spans="1:10">
      <c r="A9951" s="212">
        <v>3239</v>
      </c>
      <c r="B9951" s="216" t="s">
        <v>21</v>
      </c>
      <c r="C9951" s="29"/>
      <c r="D9951" s="175">
        <v>0</v>
      </c>
      <c r="F9951" s="175"/>
      <c r="G9951" s="175"/>
      <c r="H9951" s="175"/>
      <c r="I9951" s="34">
        <v>4</v>
      </c>
      <c r="J9951" s="194"/>
    </row>
    <row r="9952" spans="1:10">
      <c r="A9952" s="210">
        <v>329</v>
      </c>
      <c r="B9952" s="211" t="s">
        <v>23</v>
      </c>
      <c r="C9952" s="30">
        <f t="shared" ref="C9952" si="8817">SUM(C9953)</f>
        <v>0</v>
      </c>
      <c r="D9952" s="30">
        <v>0</v>
      </c>
      <c r="F9952" s="30">
        <f t="shared" ref="F9952:H9952" si="8818">SUM(F9953)</f>
        <v>0</v>
      </c>
      <c r="G9952" s="30">
        <f t="shared" si="8818"/>
        <v>0</v>
      </c>
      <c r="H9952" s="30">
        <f t="shared" si="8818"/>
        <v>0</v>
      </c>
      <c r="I9952" s="34">
        <v>3</v>
      </c>
      <c r="J9952" s="194"/>
    </row>
    <row r="9953" spans="1:10">
      <c r="A9953" s="212">
        <v>3293</v>
      </c>
      <c r="B9953" s="216" t="s">
        <v>29</v>
      </c>
      <c r="C9953" s="29"/>
      <c r="D9953" s="175">
        <v>0</v>
      </c>
      <c r="F9953" s="175"/>
      <c r="G9953" s="175"/>
      <c r="H9953" s="175"/>
      <c r="I9953" s="34">
        <v>4</v>
      </c>
      <c r="J9953" s="194"/>
    </row>
    <row r="9954" spans="1:10" ht="28.5">
      <c r="A9954" s="208">
        <v>42</v>
      </c>
      <c r="B9954" s="209" t="s">
        <v>30</v>
      </c>
      <c r="C9954" s="182">
        <f t="shared" ref="C9954" si="8819">SUM(C9955)</f>
        <v>0</v>
      </c>
      <c r="D9954" s="32">
        <v>0</v>
      </c>
      <c r="F9954" s="32">
        <f t="shared" ref="F9954:H9954" si="8820">SUM(F9955)</f>
        <v>0</v>
      </c>
      <c r="G9954" s="32">
        <f t="shared" si="8820"/>
        <v>0</v>
      </c>
      <c r="H9954" s="32">
        <f t="shared" si="8820"/>
        <v>0</v>
      </c>
      <c r="I9954" s="34">
        <v>2</v>
      </c>
      <c r="J9954" s="194"/>
    </row>
    <row r="9955" spans="1:10">
      <c r="A9955" s="210">
        <v>422</v>
      </c>
      <c r="B9955" s="211" t="s">
        <v>57</v>
      </c>
      <c r="C9955" s="30">
        <f t="shared" ref="C9955" si="8821">SUM(C9956:C9958)</f>
        <v>0</v>
      </c>
      <c r="D9955" s="30">
        <v>0</v>
      </c>
      <c r="F9955" s="30">
        <f t="shared" ref="F9955:G9955" si="8822">SUM(F9956:F9958)</f>
        <v>0</v>
      </c>
      <c r="G9955" s="30">
        <f t="shared" si="8822"/>
        <v>0</v>
      </c>
      <c r="H9955" s="30">
        <f t="shared" ref="H9955" si="8823">SUM(H9956:H9958)</f>
        <v>0</v>
      </c>
      <c r="I9955" s="34">
        <v>3</v>
      </c>
      <c r="J9955" s="194"/>
    </row>
    <row r="9956" spans="1:10">
      <c r="A9956" s="212">
        <v>4221</v>
      </c>
      <c r="B9956" s="216" t="s">
        <v>65</v>
      </c>
      <c r="C9956" s="29"/>
      <c r="D9956" s="175">
        <v>0</v>
      </c>
      <c r="F9956" s="175"/>
      <c r="G9956" s="175"/>
      <c r="H9956" s="175"/>
      <c r="I9956" s="34">
        <v>4</v>
      </c>
      <c r="J9956" s="194"/>
    </row>
    <row r="9957" spans="1:10">
      <c r="A9957" s="212">
        <v>4223</v>
      </c>
      <c r="B9957" s="216" t="s">
        <v>86</v>
      </c>
      <c r="C9957" s="29"/>
      <c r="D9957" s="175">
        <v>0</v>
      </c>
      <c r="F9957" s="175"/>
      <c r="G9957" s="175"/>
      <c r="H9957" s="175"/>
      <c r="I9957" s="34">
        <v>4</v>
      </c>
      <c r="J9957" s="194"/>
    </row>
    <row r="9958" spans="1:10">
      <c r="A9958" s="212">
        <v>4224</v>
      </c>
      <c r="B9958" s="216" t="s">
        <v>58</v>
      </c>
      <c r="C9958" s="29"/>
      <c r="D9958" s="175">
        <v>0</v>
      </c>
      <c r="F9958" s="175"/>
      <c r="G9958" s="175"/>
      <c r="H9958" s="175"/>
      <c r="I9958" s="34">
        <v>4</v>
      </c>
      <c r="J9958" s="194"/>
    </row>
    <row r="9959" spans="1:10">
      <c r="A9959" s="206">
        <v>563</v>
      </c>
      <c r="B9959" s="207" t="s">
        <v>326</v>
      </c>
      <c r="C9959" s="31">
        <f t="shared" ref="C9959" si="8824">SUM(C9960+C9965+C9974)</f>
        <v>0</v>
      </c>
      <c r="D9959" s="31">
        <v>0</v>
      </c>
      <c r="F9959" s="31">
        <f t="shared" ref="F9959:G9959" si="8825">SUM(F9960+F9965+F9974)</f>
        <v>0</v>
      </c>
      <c r="G9959" s="31">
        <f t="shared" si="8825"/>
        <v>0</v>
      </c>
      <c r="H9959" s="31">
        <f t="shared" ref="H9959" si="8826">SUM(H9960+H9965+H9974)</f>
        <v>0</v>
      </c>
      <c r="I9959" s="34" t="s">
        <v>104</v>
      </c>
      <c r="J9959" s="194"/>
    </row>
    <row r="9960" spans="1:10">
      <c r="A9960" s="208">
        <v>31</v>
      </c>
      <c r="B9960" s="209" t="s">
        <v>44</v>
      </c>
      <c r="C9960" s="182">
        <f t="shared" ref="C9960" si="8827">SUM(C9961+C9963)</f>
        <v>0</v>
      </c>
      <c r="D9960" s="32">
        <v>0</v>
      </c>
      <c r="F9960" s="32">
        <f t="shared" ref="F9960:G9960" si="8828">SUM(F9961+F9963)</f>
        <v>0</v>
      </c>
      <c r="G9960" s="32">
        <f t="shared" si="8828"/>
        <v>0</v>
      </c>
      <c r="H9960" s="32">
        <f t="shared" ref="H9960" si="8829">SUM(H9961+H9963)</f>
        <v>0</v>
      </c>
      <c r="I9960" s="34">
        <v>2</v>
      </c>
      <c r="J9960" s="194"/>
    </row>
    <row r="9961" spans="1:10">
      <c r="A9961" s="210">
        <v>311</v>
      </c>
      <c r="B9961" s="211" t="s">
        <v>45</v>
      </c>
      <c r="C9961" s="30">
        <f t="shared" ref="C9961" si="8830">SUM(C9962)</f>
        <v>0</v>
      </c>
      <c r="D9961" s="30">
        <v>0</v>
      </c>
      <c r="F9961" s="30">
        <f t="shared" ref="F9961:H9961" si="8831">SUM(F9962)</f>
        <v>0</v>
      </c>
      <c r="G9961" s="30">
        <f t="shared" si="8831"/>
        <v>0</v>
      </c>
      <c r="H9961" s="30">
        <f t="shared" si="8831"/>
        <v>0</v>
      </c>
      <c r="I9961" s="34">
        <v>3</v>
      </c>
      <c r="J9961" s="194"/>
    </row>
    <row r="9962" spans="1:10">
      <c r="A9962" s="212">
        <v>3111</v>
      </c>
      <c r="B9962" s="216" t="s">
        <v>46</v>
      </c>
      <c r="C9962" s="29"/>
      <c r="D9962" s="175">
        <v>0</v>
      </c>
      <c r="F9962" s="175"/>
      <c r="G9962" s="175"/>
      <c r="H9962" s="175"/>
      <c r="I9962" s="34">
        <v>4</v>
      </c>
      <c r="J9962" s="194"/>
    </row>
    <row r="9963" spans="1:10">
      <c r="A9963" s="210">
        <v>313</v>
      </c>
      <c r="B9963" s="211" t="s">
        <v>48</v>
      </c>
      <c r="C9963" s="30">
        <f t="shared" ref="C9963" si="8832">SUM(C9964)</f>
        <v>0</v>
      </c>
      <c r="D9963" s="30">
        <v>0</v>
      </c>
      <c r="F9963" s="30">
        <f t="shared" ref="F9963:H9963" si="8833">SUM(F9964)</f>
        <v>0</v>
      </c>
      <c r="G9963" s="30">
        <f t="shared" si="8833"/>
        <v>0</v>
      </c>
      <c r="H9963" s="30">
        <f t="shared" si="8833"/>
        <v>0</v>
      </c>
      <c r="I9963" s="34">
        <v>3</v>
      </c>
      <c r="J9963" s="194"/>
    </row>
    <row r="9964" spans="1:10">
      <c r="A9964" s="212">
        <v>3132</v>
      </c>
      <c r="B9964" s="216" t="s">
        <v>49</v>
      </c>
      <c r="C9964" s="29"/>
      <c r="D9964" s="175">
        <v>0</v>
      </c>
      <c r="F9964" s="175"/>
      <c r="G9964" s="175"/>
      <c r="H9964" s="175"/>
      <c r="I9964" s="34">
        <v>4</v>
      </c>
      <c r="J9964" s="194"/>
    </row>
    <row r="9965" spans="1:10">
      <c r="A9965" s="208">
        <v>32</v>
      </c>
      <c r="B9965" s="209" t="s">
        <v>16</v>
      </c>
      <c r="C9965" s="182">
        <f t="shared" ref="C9965" si="8834">SUM(C9966+C9968+C9972)</f>
        <v>0</v>
      </c>
      <c r="D9965" s="32">
        <v>0</v>
      </c>
      <c r="F9965" s="32">
        <f t="shared" ref="F9965:G9965" si="8835">SUM(F9966+F9968+F9972)</f>
        <v>0</v>
      </c>
      <c r="G9965" s="32">
        <f t="shared" si="8835"/>
        <v>0</v>
      </c>
      <c r="H9965" s="32">
        <f t="shared" ref="H9965" si="8836">SUM(H9966+H9968+H9972)</f>
        <v>0</v>
      </c>
      <c r="I9965" s="34">
        <v>2</v>
      </c>
      <c r="J9965" s="194"/>
    </row>
    <row r="9966" spans="1:10">
      <c r="A9966" s="210">
        <v>322</v>
      </c>
      <c r="B9966" s="211" t="s">
        <v>42</v>
      </c>
      <c r="C9966" s="30">
        <f t="shared" ref="C9966" si="8837">SUM(C9967)</f>
        <v>0</v>
      </c>
      <c r="D9966" s="30">
        <v>0</v>
      </c>
      <c r="F9966" s="30">
        <f t="shared" ref="F9966:H9966" si="8838">SUM(F9967)</f>
        <v>0</v>
      </c>
      <c r="G9966" s="30">
        <f t="shared" si="8838"/>
        <v>0</v>
      </c>
      <c r="H9966" s="30">
        <f t="shared" si="8838"/>
        <v>0</v>
      </c>
      <c r="I9966" s="34">
        <v>3</v>
      </c>
      <c r="J9966" s="194"/>
    </row>
    <row r="9967" spans="1:10">
      <c r="A9967" s="212">
        <v>3225</v>
      </c>
      <c r="B9967" s="216" t="s">
        <v>92</v>
      </c>
      <c r="C9967" s="29"/>
      <c r="D9967" s="175">
        <v>0</v>
      </c>
      <c r="F9967" s="175"/>
      <c r="G9967" s="175"/>
      <c r="H9967" s="175"/>
      <c r="I9967" s="34">
        <v>4</v>
      </c>
    </row>
    <row r="9968" spans="1:10">
      <c r="A9968" s="210">
        <v>323</v>
      </c>
      <c r="B9968" s="211" t="s">
        <v>17</v>
      </c>
      <c r="C9968" s="30">
        <f t="shared" ref="C9968" si="8839">SUM(C9969:C9971)</f>
        <v>0</v>
      </c>
      <c r="D9968" s="30">
        <v>0</v>
      </c>
      <c r="F9968" s="30">
        <f t="shared" ref="F9968:G9968" si="8840">SUM(F9969:F9971)</f>
        <v>0</v>
      </c>
      <c r="G9968" s="30">
        <f t="shared" si="8840"/>
        <v>0</v>
      </c>
      <c r="H9968" s="30">
        <f t="shared" ref="H9968" si="8841">SUM(H9969:H9971)</f>
        <v>0</v>
      </c>
      <c r="I9968" s="34">
        <v>3</v>
      </c>
    </row>
    <row r="9969" spans="1:10">
      <c r="A9969" s="212">
        <v>3233</v>
      </c>
      <c r="B9969" s="216" t="s">
        <v>19</v>
      </c>
      <c r="C9969" s="29"/>
      <c r="D9969" s="175">
        <v>0</v>
      </c>
      <c r="F9969" s="175"/>
      <c r="G9969" s="175"/>
      <c r="H9969" s="175"/>
      <c r="I9969" s="34">
        <v>4</v>
      </c>
    </row>
    <row r="9970" spans="1:10">
      <c r="A9970" s="212">
        <v>3237</v>
      </c>
      <c r="B9970" s="216" t="s">
        <v>20</v>
      </c>
      <c r="C9970" s="29"/>
      <c r="D9970" s="175">
        <v>0</v>
      </c>
      <c r="F9970" s="175"/>
      <c r="G9970" s="175"/>
      <c r="H9970" s="175"/>
      <c r="I9970" s="34">
        <v>4</v>
      </c>
    </row>
    <row r="9971" spans="1:10">
      <c r="A9971" s="212">
        <v>3239</v>
      </c>
      <c r="B9971" s="216" t="s">
        <v>21</v>
      </c>
      <c r="C9971" s="29"/>
      <c r="D9971" s="175">
        <v>0</v>
      </c>
      <c r="F9971" s="175"/>
      <c r="G9971" s="175"/>
      <c r="H9971" s="175"/>
      <c r="I9971" s="34">
        <v>4</v>
      </c>
    </row>
    <row r="9972" spans="1:10">
      <c r="A9972" s="210">
        <v>329</v>
      </c>
      <c r="B9972" s="211" t="s">
        <v>23</v>
      </c>
      <c r="C9972" s="30">
        <f t="shared" ref="C9972" si="8842">SUM(C9973)</f>
        <v>0</v>
      </c>
      <c r="D9972" s="30">
        <v>0</v>
      </c>
      <c r="F9972" s="30">
        <f t="shared" ref="F9972:H9972" si="8843">SUM(F9973)</f>
        <v>0</v>
      </c>
      <c r="G9972" s="30">
        <f t="shared" si="8843"/>
        <v>0</v>
      </c>
      <c r="H9972" s="30">
        <f t="shared" si="8843"/>
        <v>0</v>
      </c>
      <c r="I9972" s="34">
        <v>3</v>
      </c>
    </row>
    <row r="9973" spans="1:10">
      <c r="A9973" s="212">
        <v>3293</v>
      </c>
      <c r="B9973" s="216" t="s">
        <v>29</v>
      </c>
      <c r="C9973" s="29"/>
      <c r="D9973" s="175">
        <v>0</v>
      </c>
      <c r="F9973" s="175"/>
      <c r="G9973" s="175"/>
      <c r="H9973" s="175"/>
      <c r="I9973" s="34">
        <v>4</v>
      </c>
    </row>
    <row r="9974" spans="1:10" ht="28.5">
      <c r="A9974" s="208">
        <v>42</v>
      </c>
      <c r="B9974" s="209" t="s">
        <v>30</v>
      </c>
      <c r="C9974" s="182">
        <f t="shared" ref="C9974" si="8844">SUM(C9975)</f>
        <v>0</v>
      </c>
      <c r="D9974" s="32">
        <v>0</v>
      </c>
      <c r="F9974" s="32">
        <f t="shared" ref="F9974:H9974" si="8845">SUM(F9975)</f>
        <v>0</v>
      </c>
      <c r="G9974" s="32">
        <f t="shared" si="8845"/>
        <v>0</v>
      </c>
      <c r="H9974" s="32">
        <f t="shared" si="8845"/>
        <v>0</v>
      </c>
      <c r="I9974" s="34">
        <v>2</v>
      </c>
    </row>
    <row r="9975" spans="1:10">
      <c r="A9975" s="210">
        <v>422</v>
      </c>
      <c r="B9975" s="211" t="s">
        <v>57</v>
      </c>
      <c r="C9975" s="30">
        <f t="shared" ref="C9975" si="8846">SUM(C9976:C9978)</f>
        <v>0</v>
      </c>
      <c r="D9975" s="30">
        <v>0</v>
      </c>
      <c r="F9975" s="30">
        <f t="shared" ref="F9975:G9975" si="8847">SUM(F9976:F9978)</f>
        <v>0</v>
      </c>
      <c r="G9975" s="30">
        <f t="shared" si="8847"/>
        <v>0</v>
      </c>
      <c r="H9975" s="30">
        <f t="shared" ref="H9975" si="8848">SUM(H9976:H9978)</f>
        <v>0</v>
      </c>
      <c r="I9975" s="34">
        <v>3</v>
      </c>
    </row>
    <row r="9976" spans="1:10">
      <c r="A9976" s="212">
        <v>4221</v>
      </c>
      <c r="B9976" s="216" t="s">
        <v>65</v>
      </c>
      <c r="C9976" s="29"/>
      <c r="D9976" s="175">
        <v>0</v>
      </c>
      <c r="F9976" s="175"/>
      <c r="G9976" s="175"/>
      <c r="H9976" s="175"/>
      <c r="I9976" s="34">
        <v>4</v>
      </c>
    </row>
    <row r="9977" spans="1:10">
      <c r="A9977" s="212">
        <v>4223</v>
      </c>
      <c r="B9977" s="216" t="s">
        <v>86</v>
      </c>
      <c r="C9977" s="29"/>
      <c r="D9977" s="175">
        <v>0</v>
      </c>
      <c r="F9977" s="175"/>
      <c r="G9977" s="175"/>
      <c r="H9977" s="175"/>
      <c r="I9977" s="34">
        <v>4</v>
      </c>
    </row>
    <row r="9978" spans="1:10">
      <c r="A9978" s="212">
        <v>4224</v>
      </c>
      <c r="B9978" s="216" t="s">
        <v>58</v>
      </c>
      <c r="C9978" s="29"/>
      <c r="D9978" s="175">
        <v>0</v>
      </c>
      <c r="F9978" s="175"/>
      <c r="G9978" s="175"/>
      <c r="H9978" s="175"/>
      <c r="I9978" s="34">
        <v>4</v>
      </c>
    </row>
    <row r="9979" spans="1:10" ht="28.5">
      <c r="A9979" s="585" t="s">
        <v>330</v>
      </c>
      <c r="B9979" s="620" t="s">
        <v>398</v>
      </c>
      <c r="C9979" s="586">
        <f t="shared" ref="C9979" si="8849">SUM(C9980,C9984)</f>
        <v>0</v>
      </c>
      <c r="D9979" s="586">
        <v>0</v>
      </c>
      <c r="F9979" s="586">
        <f t="shared" ref="F9979:G9979" si="8850">SUM(F9980,F9984)</f>
        <v>0</v>
      </c>
      <c r="G9979" s="586">
        <f t="shared" si="8850"/>
        <v>0</v>
      </c>
      <c r="H9979" s="586">
        <f t="shared" ref="H9979" si="8851">SUM(H9980,H9984)</f>
        <v>0</v>
      </c>
      <c r="I9979" s="73" t="s">
        <v>8</v>
      </c>
      <c r="J9979" s="573"/>
    </row>
    <row r="9980" spans="1:10">
      <c r="A9980" s="262">
        <v>11</v>
      </c>
      <c r="B9980" s="234" t="s">
        <v>14</v>
      </c>
      <c r="C9980" s="592">
        <f t="shared" ref="C9980:C9982" si="8852">C9981</f>
        <v>0</v>
      </c>
      <c r="D9980" s="592">
        <v>0</v>
      </c>
      <c r="F9980" s="592">
        <f t="shared" ref="F9980:H9982" si="8853">F9981</f>
        <v>0</v>
      </c>
      <c r="G9980" s="592">
        <f t="shared" si="8853"/>
        <v>0</v>
      </c>
      <c r="H9980" s="592">
        <f t="shared" si="8853"/>
        <v>0</v>
      </c>
      <c r="I9980" s="73" t="s">
        <v>15</v>
      </c>
      <c r="J9980" s="573"/>
    </row>
    <row r="9981" spans="1:10" ht="28.5">
      <c r="A9981" s="47">
        <v>45</v>
      </c>
      <c r="B9981" s="48" t="s">
        <v>74</v>
      </c>
      <c r="C9981" s="540">
        <f t="shared" si="8852"/>
        <v>0</v>
      </c>
      <c r="D9981" s="612">
        <v>0</v>
      </c>
      <c r="F9981" s="612">
        <f t="shared" si="8853"/>
        <v>0</v>
      </c>
      <c r="G9981" s="612">
        <f t="shared" si="8853"/>
        <v>0</v>
      </c>
      <c r="H9981" s="612">
        <f t="shared" si="8853"/>
        <v>0</v>
      </c>
      <c r="I9981" s="73">
        <v>2</v>
      </c>
      <c r="J9981" s="580"/>
    </row>
    <row r="9982" spans="1:10">
      <c r="A9982" s="49">
        <v>451</v>
      </c>
      <c r="B9982" s="50" t="s">
        <v>75</v>
      </c>
      <c r="C9982" s="542">
        <f t="shared" si="8852"/>
        <v>0</v>
      </c>
      <c r="D9982" s="542">
        <v>0</v>
      </c>
      <c r="F9982" s="542">
        <f t="shared" si="8853"/>
        <v>0</v>
      </c>
      <c r="G9982" s="542">
        <f t="shared" si="8853"/>
        <v>0</v>
      </c>
      <c r="H9982" s="542">
        <f t="shared" si="8853"/>
        <v>0</v>
      </c>
      <c r="I9982" s="73">
        <v>3</v>
      </c>
      <c r="J9982" s="580"/>
    </row>
    <row r="9983" spans="1:10">
      <c r="A9983" s="51">
        <v>4511</v>
      </c>
      <c r="B9983" s="52" t="s">
        <v>75</v>
      </c>
      <c r="C9983" s="543"/>
      <c r="D9983" s="175">
        <v>0</v>
      </c>
      <c r="F9983" s="635"/>
      <c r="G9983" s="635"/>
      <c r="H9983" s="635"/>
      <c r="I9983" s="73">
        <v>4</v>
      </c>
      <c r="J9983" s="580"/>
    </row>
    <row r="9984" spans="1:10">
      <c r="A9984" s="262">
        <v>581</v>
      </c>
      <c r="B9984" s="231" t="s">
        <v>102</v>
      </c>
      <c r="C9984" s="587">
        <f>SUM(C9985,C9987)</f>
        <v>0</v>
      </c>
      <c r="D9984" s="710">
        <v>0</v>
      </c>
      <c r="F9984" s="710">
        <f>SUM(F9985,F9987)</f>
        <v>0</v>
      </c>
      <c r="G9984" s="710">
        <f>SUM(G9985,G9987)</f>
        <v>0</v>
      </c>
      <c r="H9984" s="710">
        <f>SUM(H9985,H9987)</f>
        <v>0</v>
      </c>
      <c r="I9984" s="73" t="s">
        <v>103</v>
      </c>
      <c r="J9984" s="580"/>
    </row>
    <row r="9985" spans="1:10">
      <c r="A9985" s="49">
        <v>323</v>
      </c>
      <c r="B9985" s="50" t="s">
        <v>17</v>
      </c>
      <c r="C9985" s="542">
        <f>SUM(C9986)</f>
        <v>0</v>
      </c>
      <c r="D9985" s="542">
        <v>0</v>
      </c>
      <c r="F9985" s="542">
        <f>SUM(F9986)</f>
        <v>0</v>
      </c>
      <c r="G9985" s="542">
        <f>SUM(G9986)</f>
        <v>0</v>
      </c>
      <c r="H9985" s="542">
        <f>SUM(H9986)</f>
        <v>0</v>
      </c>
      <c r="I9985" s="73">
        <v>3</v>
      </c>
      <c r="J9985" s="580"/>
    </row>
    <row r="9986" spans="1:10">
      <c r="A9986" s="51">
        <v>3239</v>
      </c>
      <c r="B9986" s="52" t="s">
        <v>21</v>
      </c>
      <c r="C9986" s="543">
        <v>0</v>
      </c>
      <c r="D9986" s="175">
        <v>0</v>
      </c>
      <c r="F9986" s="635"/>
      <c r="G9986" s="635"/>
      <c r="H9986" s="635"/>
      <c r="I9986" s="73">
        <v>4</v>
      </c>
      <c r="J9986" s="580"/>
    </row>
    <row r="9987" spans="1:10">
      <c r="A9987" s="49">
        <v>451</v>
      </c>
      <c r="B9987" s="50" t="s">
        <v>75</v>
      </c>
      <c r="C9987" s="542">
        <f t="shared" ref="C9987" si="8854">C9988</f>
        <v>0</v>
      </c>
      <c r="D9987" s="542">
        <v>0</v>
      </c>
      <c r="F9987" s="542">
        <f t="shared" ref="F9987:H9987" si="8855">F9988</f>
        <v>0</v>
      </c>
      <c r="G9987" s="542">
        <f t="shared" si="8855"/>
        <v>0</v>
      </c>
      <c r="H9987" s="542">
        <f t="shared" si="8855"/>
        <v>0</v>
      </c>
      <c r="I9987" s="73">
        <v>3</v>
      </c>
      <c r="J9987" s="580"/>
    </row>
    <row r="9988" spans="1:10">
      <c r="A9988" s="51">
        <v>4511</v>
      </c>
      <c r="B9988" s="52" t="s">
        <v>75</v>
      </c>
      <c r="C9988" s="543">
        <v>0</v>
      </c>
      <c r="D9988" s="175">
        <v>0</v>
      </c>
      <c r="F9988" s="635"/>
      <c r="G9988" s="635"/>
      <c r="H9988" s="635"/>
      <c r="I9988" s="73">
        <v>4</v>
      </c>
      <c r="J9988" s="580"/>
    </row>
    <row r="9989" spans="1:10" ht="28.5">
      <c r="A9989" s="585" t="s">
        <v>330</v>
      </c>
      <c r="B9989" s="620" t="s">
        <v>399</v>
      </c>
      <c r="C9989" s="586">
        <f t="shared" ref="C9989" si="8856">SUM(C9990,C9994)</f>
        <v>0</v>
      </c>
      <c r="D9989" s="586">
        <v>0</v>
      </c>
      <c r="F9989" s="586">
        <f t="shared" ref="F9989:G9989" si="8857">SUM(F9990,F9994)</f>
        <v>0</v>
      </c>
      <c r="G9989" s="586">
        <f t="shared" si="8857"/>
        <v>0</v>
      </c>
      <c r="H9989" s="586">
        <f t="shared" ref="H9989" si="8858">SUM(H9990,H9994)</f>
        <v>0</v>
      </c>
      <c r="I9989" s="73" t="s">
        <v>8</v>
      </c>
      <c r="J9989" s="580"/>
    </row>
    <row r="9990" spans="1:10">
      <c r="A9990" s="262">
        <v>11</v>
      </c>
      <c r="B9990" s="234" t="s">
        <v>14</v>
      </c>
      <c r="C9990" s="592">
        <f t="shared" ref="C9990:C9992" si="8859">C9991</f>
        <v>0</v>
      </c>
      <c r="D9990" s="592">
        <v>0</v>
      </c>
      <c r="F9990" s="592">
        <f t="shared" ref="F9990:H9992" si="8860">F9991</f>
        <v>0</v>
      </c>
      <c r="G9990" s="592">
        <f t="shared" si="8860"/>
        <v>0</v>
      </c>
      <c r="H9990" s="592">
        <f t="shared" si="8860"/>
        <v>0</v>
      </c>
      <c r="I9990" s="73" t="s">
        <v>15</v>
      </c>
      <c r="J9990" s="573"/>
    </row>
    <row r="9991" spans="1:10" ht="28.5">
      <c r="A9991" s="47">
        <v>45</v>
      </c>
      <c r="B9991" s="48" t="s">
        <v>74</v>
      </c>
      <c r="C9991" s="540">
        <f t="shared" si="8859"/>
        <v>0</v>
      </c>
      <c r="D9991" s="612">
        <v>0</v>
      </c>
      <c r="F9991" s="612">
        <f t="shared" si="8860"/>
        <v>0</v>
      </c>
      <c r="G9991" s="612">
        <f t="shared" si="8860"/>
        <v>0</v>
      </c>
      <c r="H9991" s="612">
        <f t="shared" si="8860"/>
        <v>0</v>
      </c>
      <c r="I9991" s="73">
        <v>2</v>
      </c>
      <c r="J9991" s="580"/>
    </row>
    <row r="9992" spans="1:10">
      <c r="A9992" s="49">
        <v>451</v>
      </c>
      <c r="B9992" s="50" t="s">
        <v>75</v>
      </c>
      <c r="C9992" s="542">
        <f t="shared" si="8859"/>
        <v>0</v>
      </c>
      <c r="D9992" s="542">
        <v>0</v>
      </c>
      <c r="F9992" s="542">
        <f t="shared" si="8860"/>
        <v>0</v>
      </c>
      <c r="G9992" s="542">
        <f t="shared" si="8860"/>
        <v>0</v>
      </c>
      <c r="H9992" s="542">
        <f t="shared" si="8860"/>
        <v>0</v>
      </c>
      <c r="I9992" s="73">
        <v>3</v>
      </c>
      <c r="J9992" s="580"/>
    </row>
    <row r="9993" spans="1:10">
      <c r="A9993" s="51">
        <v>4511</v>
      </c>
      <c r="B9993" s="52" t="s">
        <v>75</v>
      </c>
      <c r="C9993" s="543"/>
      <c r="D9993" s="175">
        <v>0</v>
      </c>
      <c r="F9993" s="635"/>
      <c r="G9993" s="635"/>
      <c r="H9993" s="635"/>
      <c r="I9993" s="73">
        <v>4</v>
      </c>
      <c r="J9993" s="580"/>
    </row>
    <row r="9994" spans="1:10">
      <c r="A9994" s="262">
        <v>581</v>
      </c>
      <c r="B9994" s="591" t="s">
        <v>102</v>
      </c>
      <c r="C9994" s="587">
        <f>SUM(C9995,C9997)</f>
        <v>0</v>
      </c>
      <c r="D9994" s="710">
        <v>0</v>
      </c>
      <c r="F9994" s="710">
        <f>SUM(F9995,F9997)</f>
        <v>0</v>
      </c>
      <c r="G9994" s="710">
        <f>SUM(G9995,G9997)</f>
        <v>0</v>
      </c>
      <c r="H9994" s="710">
        <f>SUM(H9995,H9997)</f>
        <v>0</v>
      </c>
      <c r="I9994" s="73" t="s">
        <v>103</v>
      </c>
      <c r="J9994" s="580"/>
    </row>
    <row r="9995" spans="1:10">
      <c r="A9995" s="49">
        <v>323</v>
      </c>
      <c r="B9995" s="50" t="s">
        <v>17</v>
      </c>
      <c r="C9995" s="542">
        <f>SUM(C9996)</f>
        <v>0</v>
      </c>
      <c r="D9995" s="542">
        <v>0</v>
      </c>
      <c r="F9995" s="542">
        <f>SUM(F9996)</f>
        <v>0</v>
      </c>
      <c r="G9995" s="542">
        <f>SUM(G9996)</f>
        <v>0</v>
      </c>
      <c r="H9995" s="542">
        <f>SUM(H9996)</f>
        <v>0</v>
      </c>
      <c r="I9995" s="73">
        <v>3</v>
      </c>
      <c r="J9995" s="580"/>
    </row>
    <row r="9996" spans="1:10">
      <c r="A9996" s="51">
        <v>3239</v>
      </c>
      <c r="B9996" s="52" t="s">
        <v>21</v>
      </c>
      <c r="C9996" s="543">
        <v>0</v>
      </c>
      <c r="D9996" s="175">
        <v>0</v>
      </c>
      <c r="F9996" s="635"/>
      <c r="G9996" s="635"/>
      <c r="H9996" s="635"/>
      <c r="I9996" s="73">
        <v>4</v>
      </c>
      <c r="J9996" s="580"/>
    </row>
    <row r="9997" spans="1:10">
      <c r="A9997" s="49">
        <v>451</v>
      </c>
      <c r="B9997" s="50" t="s">
        <v>75</v>
      </c>
      <c r="C9997" s="542">
        <f t="shared" ref="C9997" si="8861">C9998</f>
        <v>0</v>
      </c>
      <c r="D9997" s="542">
        <v>0</v>
      </c>
      <c r="F9997" s="542">
        <f t="shared" ref="F9997:H9997" si="8862">F9998</f>
        <v>0</v>
      </c>
      <c r="G9997" s="542">
        <f t="shared" si="8862"/>
        <v>0</v>
      </c>
      <c r="H9997" s="542">
        <f t="shared" si="8862"/>
        <v>0</v>
      </c>
      <c r="I9997" s="73">
        <v>3</v>
      </c>
      <c r="J9997" s="580"/>
    </row>
    <row r="9998" spans="1:10">
      <c r="A9998" s="51">
        <v>4511</v>
      </c>
      <c r="B9998" s="52" t="s">
        <v>75</v>
      </c>
      <c r="C9998" s="543">
        <v>0</v>
      </c>
      <c r="D9998" s="175">
        <v>0</v>
      </c>
      <c r="F9998" s="635"/>
      <c r="G9998" s="635"/>
      <c r="H9998" s="635"/>
      <c r="I9998" s="73">
        <v>4</v>
      </c>
      <c r="J9998" s="580"/>
    </row>
    <row r="9999" spans="1:10" ht="42.75">
      <c r="A9999" s="585" t="s">
        <v>330</v>
      </c>
      <c r="B9999" s="620" t="s">
        <v>401</v>
      </c>
      <c r="C9999" s="586">
        <f t="shared" ref="C9999" si="8863">SUM(C10000,C10013)</f>
        <v>0</v>
      </c>
      <c r="D9999" s="586">
        <v>0</v>
      </c>
      <c r="F9999" s="586">
        <f t="shared" ref="F9999:G9999" si="8864">SUM(F10000,F10013)</f>
        <v>0</v>
      </c>
      <c r="G9999" s="586">
        <f t="shared" si="8864"/>
        <v>0</v>
      </c>
      <c r="H9999" s="586">
        <f t="shared" ref="H9999" si="8865">SUM(H10000,H10013)</f>
        <v>0</v>
      </c>
      <c r="I9999" s="73" t="s">
        <v>8</v>
      </c>
      <c r="J9999" s="573"/>
    </row>
    <row r="10000" spans="1:10">
      <c r="A10000" s="593">
        <v>31</v>
      </c>
      <c r="B10000" s="591" t="s">
        <v>63</v>
      </c>
      <c r="C10000" s="587">
        <f>SUM(C10001,C10006,C10010)</f>
        <v>0</v>
      </c>
      <c r="D10000" s="710">
        <v>0</v>
      </c>
      <c r="F10000" s="710">
        <f>SUM(F10001,F10006,F10010)</f>
        <v>0</v>
      </c>
      <c r="G10000" s="710">
        <f>SUM(G10001,G10006,G10010)</f>
        <v>0</v>
      </c>
      <c r="H10000" s="710">
        <f>SUM(H10001,H10006,H10010)</f>
        <v>0</v>
      </c>
      <c r="I10000" s="73" t="s">
        <v>64</v>
      </c>
      <c r="J10000" s="580"/>
    </row>
    <row r="10001" spans="1:10">
      <c r="A10001" s="47">
        <v>31</v>
      </c>
      <c r="B10001" s="48" t="s">
        <v>44</v>
      </c>
      <c r="C10001" s="588">
        <f>SUM(C10002,C10004)</f>
        <v>0</v>
      </c>
      <c r="D10001" s="711">
        <v>0</v>
      </c>
      <c r="F10001" s="711">
        <f>SUM(F10002,F10004)</f>
        <v>0</v>
      </c>
      <c r="G10001" s="711">
        <f>SUM(G10002,G10004)</f>
        <v>0</v>
      </c>
      <c r="H10001" s="711">
        <f>SUM(H10002,H10004)</f>
        <v>0</v>
      </c>
      <c r="I10001" s="73">
        <v>2</v>
      </c>
      <c r="J10001" s="580"/>
    </row>
    <row r="10002" spans="1:10">
      <c r="A10002" s="49">
        <v>311</v>
      </c>
      <c r="B10002" s="50" t="s">
        <v>45</v>
      </c>
      <c r="C10002" s="589">
        <f>C10003</f>
        <v>0</v>
      </c>
      <c r="D10002" s="712">
        <v>0</v>
      </c>
      <c r="F10002" s="712">
        <f>F10003</f>
        <v>0</v>
      </c>
      <c r="G10002" s="712">
        <f>G10003</f>
        <v>0</v>
      </c>
      <c r="H10002" s="712">
        <f>H10003</f>
        <v>0</v>
      </c>
      <c r="I10002" s="73">
        <v>3</v>
      </c>
      <c r="J10002" s="580"/>
    </row>
    <row r="10003" spans="1:10">
      <c r="A10003" s="51">
        <v>3111</v>
      </c>
      <c r="B10003" s="52" t="s">
        <v>46</v>
      </c>
      <c r="C10003" s="543">
        <v>0</v>
      </c>
      <c r="D10003" s="175">
        <v>0</v>
      </c>
      <c r="F10003" s="635"/>
      <c r="G10003" s="635"/>
      <c r="H10003" s="635"/>
      <c r="I10003" s="73">
        <v>4</v>
      </c>
      <c r="J10003" s="580"/>
    </row>
    <row r="10004" spans="1:10">
      <c r="A10004" s="49">
        <v>313</v>
      </c>
      <c r="B10004" s="50" t="s">
        <v>48</v>
      </c>
      <c r="C10004" s="589">
        <f>C10005</f>
        <v>0</v>
      </c>
      <c r="D10004" s="712">
        <v>0</v>
      </c>
      <c r="F10004" s="712">
        <f>F10005</f>
        <v>0</v>
      </c>
      <c r="G10004" s="712">
        <f>G10005</f>
        <v>0</v>
      </c>
      <c r="H10004" s="712">
        <f>H10005</f>
        <v>0</v>
      </c>
      <c r="I10004" s="73">
        <v>3</v>
      </c>
      <c r="J10004" s="580"/>
    </row>
    <row r="10005" spans="1:10">
      <c r="A10005" s="51">
        <v>3132</v>
      </c>
      <c r="B10005" s="52" t="s">
        <v>49</v>
      </c>
      <c r="C10005" s="543">
        <v>0</v>
      </c>
      <c r="D10005" s="175">
        <v>0</v>
      </c>
      <c r="F10005" s="635"/>
      <c r="G10005" s="635"/>
      <c r="H10005" s="635"/>
      <c r="I10005" s="73">
        <v>4</v>
      </c>
      <c r="J10005" s="580"/>
    </row>
    <row r="10006" spans="1:10">
      <c r="A10006" s="47">
        <v>32</v>
      </c>
      <c r="B10006" s="48" t="s">
        <v>16</v>
      </c>
      <c r="C10006" s="588">
        <f>C10007</f>
        <v>0</v>
      </c>
      <c r="D10006" s="711">
        <v>0</v>
      </c>
      <c r="F10006" s="711">
        <f>F10007</f>
        <v>0</v>
      </c>
      <c r="G10006" s="711">
        <f>G10007</f>
        <v>0</v>
      </c>
      <c r="H10006" s="711">
        <f>H10007</f>
        <v>0</v>
      </c>
      <c r="I10006" s="73">
        <v>2</v>
      </c>
      <c r="J10006" s="580"/>
    </row>
    <row r="10007" spans="1:10">
      <c r="A10007" s="49">
        <v>323</v>
      </c>
      <c r="B10007" s="50" t="s">
        <v>17</v>
      </c>
      <c r="C10007" s="589">
        <f>SUM(C10008:C10009)</f>
        <v>0</v>
      </c>
      <c r="D10007" s="712">
        <v>0</v>
      </c>
      <c r="F10007" s="712">
        <f>SUM(F10008:F10009)</f>
        <v>0</v>
      </c>
      <c r="G10007" s="712">
        <f>SUM(G10008:G10009)</f>
        <v>0</v>
      </c>
      <c r="H10007" s="712">
        <f>SUM(H10008:H10009)</f>
        <v>0</v>
      </c>
      <c r="I10007" s="73">
        <v>3</v>
      </c>
      <c r="J10007" s="580"/>
    </row>
    <row r="10008" spans="1:10">
      <c r="A10008" s="51">
        <v>3233</v>
      </c>
      <c r="B10008" s="52" t="s">
        <v>19</v>
      </c>
      <c r="C10008" s="543">
        <v>0</v>
      </c>
      <c r="D10008" s="175">
        <v>0</v>
      </c>
      <c r="F10008" s="635"/>
      <c r="G10008" s="635"/>
      <c r="H10008" s="635"/>
      <c r="I10008" s="73">
        <v>4</v>
      </c>
      <c r="J10008" s="580"/>
    </row>
    <row r="10009" spans="1:10">
      <c r="A10009" s="51">
        <v>3239</v>
      </c>
      <c r="B10009" s="52" t="s">
        <v>21</v>
      </c>
      <c r="C10009" s="543">
        <v>0</v>
      </c>
      <c r="D10009" s="175">
        <v>0</v>
      </c>
      <c r="F10009" s="635"/>
      <c r="G10009" s="635"/>
      <c r="H10009" s="635"/>
      <c r="I10009" s="73">
        <v>4</v>
      </c>
      <c r="J10009" s="580"/>
    </row>
    <row r="10010" spans="1:10" ht="28.5">
      <c r="A10010" s="47">
        <v>42</v>
      </c>
      <c r="B10010" s="48" t="s">
        <v>30</v>
      </c>
      <c r="C10010" s="588">
        <f t="shared" ref="C10010:C10011" si="8866">C10011</f>
        <v>0</v>
      </c>
      <c r="D10010" s="711">
        <v>0</v>
      </c>
      <c r="F10010" s="711">
        <f t="shared" ref="F10010:H10011" si="8867">F10011</f>
        <v>0</v>
      </c>
      <c r="G10010" s="711">
        <f t="shared" si="8867"/>
        <v>0</v>
      </c>
      <c r="H10010" s="711">
        <f t="shared" si="8867"/>
        <v>0</v>
      </c>
      <c r="I10010" s="73">
        <v>2</v>
      </c>
      <c r="J10010" s="580"/>
    </row>
    <row r="10011" spans="1:10">
      <c r="A10011" s="525">
        <v>426</v>
      </c>
      <c r="B10011" s="50" t="s">
        <v>31</v>
      </c>
      <c r="C10011" s="542">
        <f t="shared" si="8866"/>
        <v>0</v>
      </c>
      <c r="D10011" s="542">
        <v>0</v>
      </c>
      <c r="F10011" s="542">
        <f t="shared" si="8867"/>
        <v>0</v>
      </c>
      <c r="G10011" s="542">
        <f t="shared" si="8867"/>
        <v>0</v>
      </c>
      <c r="H10011" s="542">
        <f t="shared" si="8867"/>
        <v>0</v>
      </c>
      <c r="I10011" s="73">
        <v>3</v>
      </c>
      <c r="J10011" s="580"/>
    </row>
    <row r="10012" spans="1:10">
      <c r="A10012" s="51">
        <v>4262</v>
      </c>
      <c r="B10012" s="52" t="s">
        <v>32</v>
      </c>
      <c r="C10012" s="543">
        <v>0</v>
      </c>
      <c r="D10012" s="175">
        <v>0</v>
      </c>
      <c r="F10012" s="635"/>
      <c r="G10012" s="635"/>
      <c r="H10012" s="635"/>
      <c r="I10012" s="73">
        <v>4</v>
      </c>
      <c r="J10012" s="580"/>
    </row>
    <row r="10013" spans="1:10">
      <c r="A10013" s="593">
        <v>51</v>
      </c>
      <c r="B10013" s="591" t="s">
        <v>25</v>
      </c>
      <c r="C10013" s="587">
        <f>SUM(C10014,C10019,C10023)</f>
        <v>0</v>
      </c>
      <c r="D10013" s="710">
        <v>0</v>
      </c>
      <c r="F10013" s="710">
        <f>SUM(F10014,F10019,F10023)</f>
        <v>0</v>
      </c>
      <c r="G10013" s="710">
        <f>SUM(G10014,G10019,G10023)</f>
        <v>0</v>
      </c>
      <c r="H10013" s="710">
        <f>SUM(H10014,H10019,H10023)</f>
        <v>0</v>
      </c>
      <c r="I10013" s="73" t="s">
        <v>26</v>
      </c>
      <c r="J10013" s="580"/>
    </row>
    <row r="10014" spans="1:10">
      <c r="A10014" s="47">
        <v>31</v>
      </c>
      <c r="B10014" s="48" t="s">
        <v>44</v>
      </c>
      <c r="C10014" s="588">
        <f>SUM(C10015,C10017)</f>
        <v>0</v>
      </c>
      <c r="D10014" s="711">
        <v>0</v>
      </c>
      <c r="F10014" s="711">
        <f>SUM(F10015,F10017)</f>
        <v>0</v>
      </c>
      <c r="G10014" s="711">
        <f>SUM(G10015,G10017)</f>
        <v>0</v>
      </c>
      <c r="H10014" s="711">
        <f>SUM(H10015,H10017)</f>
        <v>0</v>
      </c>
      <c r="I10014" s="73">
        <v>2</v>
      </c>
      <c r="J10014" s="580"/>
    </row>
    <row r="10015" spans="1:10">
      <c r="A10015" s="49">
        <v>311</v>
      </c>
      <c r="B10015" s="50" t="s">
        <v>45</v>
      </c>
      <c r="C10015" s="589">
        <f>C10016</f>
        <v>0</v>
      </c>
      <c r="D10015" s="712">
        <v>0</v>
      </c>
      <c r="F10015" s="712">
        <f>F10016</f>
        <v>0</v>
      </c>
      <c r="G10015" s="712">
        <f>G10016</f>
        <v>0</v>
      </c>
      <c r="H10015" s="712">
        <f>H10016</f>
        <v>0</v>
      </c>
      <c r="I10015" s="73">
        <v>3</v>
      </c>
      <c r="J10015" s="580"/>
    </row>
    <row r="10016" spans="1:10">
      <c r="A10016" s="51">
        <v>3111</v>
      </c>
      <c r="B10016" s="52" t="s">
        <v>46</v>
      </c>
      <c r="C10016" s="543">
        <v>0</v>
      </c>
      <c r="D10016" s="175">
        <v>0</v>
      </c>
      <c r="F10016" s="635"/>
      <c r="G10016" s="635"/>
      <c r="H10016" s="635"/>
      <c r="I10016" s="73">
        <v>4</v>
      </c>
      <c r="J10016" s="580"/>
    </row>
    <row r="10017" spans="1:10">
      <c r="A10017" s="49">
        <v>313</v>
      </c>
      <c r="B10017" s="50" t="s">
        <v>48</v>
      </c>
      <c r="C10017" s="589">
        <f>C10018</f>
        <v>0</v>
      </c>
      <c r="D10017" s="712">
        <v>0</v>
      </c>
      <c r="F10017" s="712">
        <f>F10018</f>
        <v>0</v>
      </c>
      <c r="G10017" s="712">
        <f>G10018</f>
        <v>0</v>
      </c>
      <c r="H10017" s="712">
        <f>H10018</f>
        <v>0</v>
      </c>
      <c r="I10017" s="73">
        <v>3</v>
      </c>
      <c r="J10017" s="580"/>
    </row>
    <row r="10018" spans="1:10">
      <c r="A10018" s="51">
        <v>3132</v>
      </c>
      <c r="B10018" s="52" t="s">
        <v>49</v>
      </c>
      <c r="C10018" s="543">
        <v>0</v>
      </c>
      <c r="D10018" s="175">
        <v>0</v>
      </c>
      <c r="F10018" s="635"/>
      <c r="G10018" s="635"/>
      <c r="H10018" s="635"/>
      <c r="I10018" s="73">
        <v>4</v>
      </c>
      <c r="J10018" s="580"/>
    </row>
    <row r="10019" spans="1:10">
      <c r="A10019" s="47">
        <v>32</v>
      </c>
      <c r="B10019" s="48" t="s">
        <v>16</v>
      </c>
      <c r="C10019" s="588">
        <f>C10020</f>
        <v>0</v>
      </c>
      <c r="D10019" s="711">
        <v>0</v>
      </c>
      <c r="F10019" s="711">
        <f>F10020</f>
        <v>0</v>
      </c>
      <c r="G10019" s="711">
        <f>G10020</f>
        <v>0</v>
      </c>
      <c r="H10019" s="711">
        <f>H10020</f>
        <v>0</v>
      </c>
      <c r="I10019" s="73">
        <v>2</v>
      </c>
      <c r="J10019" s="580"/>
    </row>
    <row r="10020" spans="1:10">
      <c r="A10020" s="49">
        <v>323</v>
      </c>
      <c r="B10020" s="50" t="s">
        <v>17</v>
      </c>
      <c r="C10020" s="589">
        <f>SUM(C10021:C10022)</f>
        <v>0</v>
      </c>
      <c r="D10020" s="712">
        <v>0</v>
      </c>
      <c r="F10020" s="712">
        <f>SUM(F10021:F10022)</f>
        <v>0</v>
      </c>
      <c r="G10020" s="712">
        <f>SUM(G10021:G10022)</f>
        <v>0</v>
      </c>
      <c r="H10020" s="712">
        <f>SUM(H10021:H10022)</f>
        <v>0</v>
      </c>
      <c r="I10020" s="73">
        <v>3</v>
      </c>
      <c r="J10020" s="580"/>
    </row>
    <row r="10021" spans="1:10">
      <c r="A10021" s="51">
        <v>3233</v>
      </c>
      <c r="B10021" s="52" t="s">
        <v>19</v>
      </c>
      <c r="C10021" s="543">
        <v>0</v>
      </c>
      <c r="D10021" s="175">
        <v>0</v>
      </c>
      <c r="F10021" s="635"/>
      <c r="G10021" s="635"/>
      <c r="H10021" s="635"/>
      <c r="I10021" s="73">
        <v>4</v>
      </c>
      <c r="J10021" s="580"/>
    </row>
    <row r="10022" spans="1:10">
      <c r="A10022" s="51">
        <v>3239</v>
      </c>
      <c r="B10022" s="52" t="s">
        <v>21</v>
      </c>
      <c r="C10022" s="543">
        <v>0</v>
      </c>
      <c r="D10022" s="175">
        <v>0</v>
      </c>
      <c r="F10022" s="635"/>
      <c r="G10022" s="635"/>
      <c r="H10022" s="635"/>
      <c r="I10022" s="73">
        <v>4</v>
      </c>
      <c r="J10022" s="580"/>
    </row>
    <row r="10023" spans="1:10" ht="28.5">
      <c r="A10023" s="47">
        <v>42</v>
      </c>
      <c r="B10023" s="48" t="s">
        <v>30</v>
      </c>
      <c r="C10023" s="588">
        <f t="shared" ref="C10023:C10024" si="8868">C10024</f>
        <v>0</v>
      </c>
      <c r="D10023" s="711">
        <v>0</v>
      </c>
      <c r="F10023" s="711">
        <f t="shared" ref="F10023:H10024" si="8869">F10024</f>
        <v>0</v>
      </c>
      <c r="G10023" s="711">
        <f t="shared" si="8869"/>
        <v>0</v>
      </c>
      <c r="H10023" s="711">
        <f t="shared" si="8869"/>
        <v>0</v>
      </c>
      <c r="I10023" s="73">
        <v>2</v>
      </c>
      <c r="J10023" s="580"/>
    </row>
    <row r="10024" spans="1:10">
      <c r="A10024" s="525">
        <v>426</v>
      </c>
      <c r="B10024" s="50" t="s">
        <v>31</v>
      </c>
      <c r="C10024" s="542">
        <f t="shared" si="8868"/>
        <v>0</v>
      </c>
      <c r="D10024" s="542">
        <v>0</v>
      </c>
      <c r="F10024" s="542">
        <f t="shared" si="8869"/>
        <v>0</v>
      </c>
      <c r="G10024" s="542">
        <f t="shared" si="8869"/>
        <v>0</v>
      </c>
      <c r="H10024" s="542">
        <f t="shared" si="8869"/>
        <v>0</v>
      </c>
      <c r="I10024" s="73">
        <v>3</v>
      </c>
      <c r="J10024" s="580"/>
    </row>
    <row r="10025" spans="1:10">
      <c r="A10025" s="51">
        <v>4262</v>
      </c>
      <c r="B10025" s="52" t="s">
        <v>32</v>
      </c>
      <c r="C10025" s="543">
        <v>0</v>
      </c>
      <c r="D10025" s="175">
        <v>0</v>
      </c>
      <c r="F10025" s="635"/>
      <c r="G10025" s="635"/>
      <c r="H10025" s="635"/>
      <c r="I10025" s="73">
        <v>4</v>
      </c>
      <c r="J10025" s="580"/>
    </row>
    <row r="10026" spans="1:10" ht="28.5">
      <c r="A10026" s="200">
        <v>3605</v>
      </c>
      <c r="B10026" s="201" t="s">
        <v>125</v>
      </c>
      <c r="C10026" s="578">
        <f t="shared" ref="C10026" si="8870">C10027</f>
        <v>81463710</v>
      </c>
      <c r="D10026" s="578">
        <v>82215376</v>
      </c>
      <c r="F10026" s="578">
        <f t="shared" ref="F10026:H10026" si="8871">F10027</f>
        <v>0</v>
      </c>
      <c r="G10026" s="578">
        <f t="shared" si="8871"/>
        <v>0</v>
      </c>
      <c r="H10026" s="578">
        <f t="shared" si="8871"/>
        <v>0</v>
      </c>
      <c r="I10026" s="34" t="s">
        <v>7</v>
      </c>
      <c r="J10026" s="573"/>
    </row>
    <row r="10027" spans="1:10" ht="28.5">
      <c r="A10027" s="203" t="s">
        <v>465</v>
      </c>
      <c r="B10027" s="204" t="s">
        <v>137</v>
      </c>
      <c r="C10027" s="586">
        <f>SUM(C10032+C10107+C10178+C10202+C10028+C10240+C10165)</f>
        <v>81463710</v>
      </c>
      <c r="D10027" s="586">
        <v>82125672</v>
      </c>
      <c r="F10027" s="586">
        <f>SUM(F10032+F10107+F10178+F10202+F10028+F10240+F10165)</f>
        <v>0</v>
      </c>
      <c r="G10027" s="586">
        <f>SUM(G10032+G10107+G10178+G10202+G10028+G10240+G10165)</f>
        <v>0</v>
      </c>
      <c r="H10027" s="586">
        <f>SUM(H10032+H10107+H10178+H10202+H10028+H10240+H10165)</f>
        <v>0</v>
      </c>
      <c r="I10027" s="34" t="s">
        <v>8</v>
      </c>
      <c r="J10027" s="573"/>
    </row>
    <row r="10028" spans="1:10">
      <c r="A10028" s="262">
        <v>11</v>
      </c>
      <c r="B10028" s="234" t="s">
        <v>14</v>
      </c>
      <c r="C10028" s="592"/>
      <c r="D10028" s="592"/>
      <c r="F10028" s="592"/>
      <c r="G10028" s="592"/>
      <c r="H10028" s="592"/>
      <c r="I10028" s="73" t="s">
        <v>15</v>
      </c>
      <c r="J10028" s="573"/>
    </row>
    <row r="10029" spans="1:10">
      <c r="A10029" s="47">
        <v>32</v>
      </c>
      <c r="B10029" s="48" t="s">
        <v>16</v>
      </c>
      <c r="C10029" s="540">
        <f t="shared" ref="C10029:C10030" si="8872">C10030</f>
        <v>0</v>
      </c>
      <c r="D10029" s="612">
        <v>0</v>
      </c>
      <c r="F10029" s="612">
        <f t="shared" ref="F10029:H10030" si="8873">F10030</f>
        <v>0</v>
      </c>
      <c r="G10029" s="612">
        <f t="shared" si="8873"/>
        <v>0</v>
      </c>
      <c r="H10029" s="612">
        <f t="shared" si="8873"/>
        <v>0</v>
      </c>
      <c r="I10029" s="73">
        <v>2</v>
      </c>
      <c r="J10029" s="573"/>
    </row>
    <row r="10030" spans="1:10">
      <c r="A10030" s="49">
        <v>322</v>
      </c>
      <c r="B10030" s="50" t="s">
        <v>42</v>
      </c>
      <c r="C10030" s="542">
        <f t="shared" si="8872"/>
        <v>0</v>
      </c>
      <c r="D10030" s="542">
        <v>0</v>
      </c>
      <c r="F10030" s="542">
        <f t="shared" si="8873"/>
        <v>0</v>
      </c>
      <c r="G10030" s="542">
        <f t="shared" si="8873"/>
        <v>0</v>
      </c>
      <c r="H10030" s="542">
        <f t="shared" si="8873"/>
        <v>0</v>
      </c>
      <c r="I10030" s="73">
        <v>3</v>
      </c>
      <c r="J10030" s="573"/>
    </row>
    <row r="10031" spans="1:10">
      <c r="A10031" s="51">
        <v>3222</v>
      </c>
      <c r="B10031" s="52" t="s">
        <v>91</v>
      </c>
      <c r="C10031" s="543"/>
      <c r="D10031" s="175">
        <v>0</v>
      </c>
      <c r="F10031" s="635"/>
      <c r="G10031" s="635"/>
      <c r="H10031" s="635"/>
      <c r="I10031" s="73">
        <v>4</v>
      </c>
      <c r="J10031" s="573"/>
    </row>
    <row r="10032" spans="1:10">
      <c r="A10032" s="262">
        <v>31</v>
      </c>
      <c r="B10032" s="234" t="s">
        <v>63</v>
      </c>
      <c r="C10032" s="592">
        <f>SUM(C10033+C10040+C10071+C10078+C10081+C10084+C10103+C10100)</f>
        <v>728075</v>
      </c>
      <c r="D10032" s="592">
        <v>1125037</v>
      </c>
      <c r="F10032" s="592">
        <f t="shared" ref="F10032:G10032" si="8874">SUM(F10033+F10040+F10071+F10078+F10081+F10084+F10103+F10100)</f>
        <v>0</v>
      </c>
      <c r="G10032" s="592">
        <f t="shared" si="8874"/>
        <v>0</v>
      </c>
      <c r="H10032" s="592">
        <f t="shared" ref="H10032" si="8875">SUM(H10033+H10040+H10071+H10078+H10081+H10084+H10103+H10100)</f>
        <v>0</v>
      </c>
      <c r="I10032" s="73" t="s">
        <v>64</v>
      </c>
      <c r="J10032" s="573"/>
    </row>
    <row r="10033" spans="1:10">
      <c r="A10033" s="47">
        <v>31</v>
      </c>
      <c r="B10033" s="48" t="s">
        <v>44</v>
      </c>
      <c r="C10033" s="540">
        <f>SUM(C10034+C10036+C10038)</f>
        <v>4033</v>
      </c>
      <c r="D10033" s="612">
        <v>10811</v>
      </c>
      <c r="F10033" s="612">
        <f>SUM(F10034+F10036+F10038)</f>
        <v>0</v>
      </c>
      <c r="G10033" s="612">
        <f>SUM(G10034+G10036+G10038)</f>
        <v>0</v>
      </c>
      <c r="H10033" s="612">
        <f>SUM(H10034+H10036+H10038)</f>
        <v>0</v>
      </c>
      <c r="I10033" s="73">
        <v>2</v>
      </c>
      <c r="J10033" s="573"/>
    </row>
    <row r="10034" spans="1:10">
      <c r="A10034" s="49">
        <v>311</v>
      </c>
      <c r="B10034" s="50" t="s">
        <v>45</v>
      </c>
      <c r="C10034" s="542">
        <f>SUM(C10035:C10035)</f>
        <v>3462</v>
      </c>
      <c r="D10034" s="542">
        <v>4469</v>
      </c>
      <c r="F10034" s="542">
        <f>SUM(F10035:F10035)</f>
        <v>0</v>
      </c>
      <c r="G10034" s="542">
        <f>SUM(G10035:G10035)</f>
        <v>0</v>
      </c>
      <c r="H10034" s="542">
        <f>SUM(H10035:H10035)</f>
        <v>0</v>
      </c>
      <c r="I10034" s="73">
        <v>3</v>
      </c>
      <c r="J10034" s="573"/>
    </row>
    <row r="10035" spans="1:10">
      <c r="A10035" s="51">
        <v>3111</v>
      </c>
      <c r="B10035" s="52" t="s">
        <v>46</v>
      </c>
      <c r="C10035" s="543">
        <v>3462</v>
      </c>
      <c r="D10035" s="175">
        <v>4469</v>
      </c>
      <c r="F10035" s="635"/>
      <c r="G10035" s="635"/>
      <c r="H10035" s="635"/>
      <c r="I10035" s="73">
        <v>4</v>
      </c>
      <c r="J10035" s="573"/>
    </row>
    <row r="10036" spans="1:10">
      <c r="A10036" s="49">
        <v>312</v>
      </c>
      <c r="B10036" s="50" t="s">
        <v>67</v>
      </c>
      <c r="C10036" s="542">
        <f t="shared" ref="C10036" si="8876">SUM(C10037)</f>
        <v>0</v>
      </c>
      <c r="D10036" s="542">
        <v>5684</v>
      </c>
      <c r="F10036" s="542">
        <f t="shared" ref="F10036:H10036" si="8877">SUM(F10037)</f>
        <v>0</v>
      </c>
      <c r="G10036" s="542">
        <f t="shared" si="8877"/>
        <v>0</v>
      </c>
      <c r="H10036" s="542">
        <f t="shared" si="8877"/>
        <v>0</v>
      </c>
      <c r="I10036" s="73">
        <v>3</v>
      </c>
      <c r="J10036" s="573"/>
    </row>
    <row r="10037" spans="1:10">
      <c r="A10037" s="51">
        <v>3121</v>
      </c>
      <c r="B10037" s="52" t="s">
        <v>67</v>
      </c>
      <c r="C10037" s="543"/>
      <c r="D10037" s="175">
        <v>5684</v>
      </c>
      <c r="F10037" s="635"/>
      <c r="G10037" s="635"/>
      <c r="H10037" s="635"/>
      <c r="I10037" s="73">
        <v>4</v>
      </c>
      <c r="J10037" s="573"/>
    </row>
    <row r="10038" spans="1:10">
      <c r="A10038" s="49">
        <v>313</v>
      </c>
      <c r="B10038" s="50" t="s">
        <v>48</v>
      </c>
      <c r="C10038" s="542">
        <f>SUM(C10039:C10039)</f>
        <v>571</v>
      </c>
      <c r="D10038" s="542">
        <v>658</v>
      </c>
      <c r="F10038" s="542">
        <f>SUM(F10039:F10039)</f>
        <v>0</v>
      </c>
      <c r="G10038" s="542">
        <f>SUM(G10039:G10039)</f>
        <v>0</v>
      </c>
      <c r="H10038" s="542">
        <f>SUM(H10039:H10039)</f>
        <v>0</v>
      </c>
      <c r="I10038" s="73">
        <v>3</v>
      </c>
      <c r="J10038" s="573"/>
    </row>
    <row r="10039" spans="1:10">
      <c r="A10039" s="51">
        <v>3132</v>
      </c>
      <c r="B10039" s="52" t="s">
        <v>49</v>
      </c>
      <c r="C10039" s="543">
        <v>571</v>
      </c>
      <c r="D10039" s="175">
        <v>658</v>
      </c>
      <c r="F10039" s="635"/>
      <c r="G10039" s="635"/>
      <c r="H10039" s="635"/>
      <c r="I10039" s="73">
        <v>4</v>
      </c>
      <c r="J10039" s="573"/>
    </row>
    <row r="10040" spans="1:10">
      <c r="A10040" s="47">
        <v>32</v>
      </c>
      <c r="B10040" s="48" t="s">
        <v>16</v>
      </c>
      <c r="C10040" s="540">
        <f>SUM(C10041+C10046+C10052+C10062+C10064)</f>
        <v>1071</v>
      </c>
      <c r="D10040" s="612">
        <v>95429</v>
      </c>
      <c r="F10040" s="612">
        <f>SUM(F10041+F10046+F10052+F10062+F10064)</f>
        <v>0</v>
      </c>
      <c r="G10040" s="612">
        <f>SUM(G10041+G10046+G10052+G10062+G10064)</f>
        <v>0</v>
      </c>
      <c r="H10040" s="612">
        <f>SUM(H10041+H10046+H10052+H10062+H10064)</f>
        <v>0</v>
      </c>
      <c r="I10040" s="73">
        <v>2</v>
      </c>
      <c r="J10040" s="573"/>
    </row>
    <row r="10041" spans="1:10">
      <c r="A10041" s="49">
        <v>321</v>
      </c>
      <c r="B10041" s="50" t="s">
        <v>27</v>
      </c>
      <c r="C10041" s="542">
        <f t="shared" ref="C10041" si="8878">SUM(C10042:C10044)</f>
        <v>0</v>
      </c>
      <c r="D10041" s="542">
        <v>24858</v>
      </c>
      <c r="F10041" s="542">
        <f t="shared" ref="F10041:G10041" si="8879">SUM(F10042:F10045)</f>
        <v>0</v>
      </c>
      <c r="G10041" s="542">
        <f t="shared" si="8879"/>
        <v>0</v>
      </c>
      <c r="H10041" s="542">
        <f t="shared" ref="H10041" si="8880">SUM(H10042:H10045)</f>
        <v>0</v>
      </c>
      <c r="I10041" s="73">
        <v>3</v>
      </c>
      <c r="J10041" s="573"/>
    </row>
    <row r="10042" spans="1:10">
      <c r="A10042" s="51">
        <v>3211</v>
      </c>
      <c r="B10042" s="52" t="s">
        <v>28</v>
      </c>
      <c r="C10042" s="543"/>
      <c r="D10042" s="175">
        <v>6857</v>
      </c>
      <c r="F10042" s="635"/>
      <c r="G10042" s="635"/>
      <c r="H10042" s="635"/>
      <c r="I10042" s="73">
        <v>4</v>
      </c>
      <c r="J10042" s="573"/>
    </row>
    <row r="10043" spans="1:10" ht="28.5">
      <c r="A10043" s="51">
        <v>3212</v>
      </c>
      <c r="B10043" s="52" t="s">
        <v>50</v>
      </c>
      <c r="C10043" s="543"/>
      <c r="D10043" s="175">
        <v>0</v>
      </c>
      <c r="F10043" s="635"/>
      <c r="G10043" s="635"/>
      <c r="H10043" s="635"/>
      <c r="I10043" s="73">
        <v>4</v>
      </c>
      <c r="J10043" s="580"/>
    </row>
    <row r="10044" spans="1:10">
      <c r="A10044" s="51">
        <v>3213</v>
      </c>
      <c r="B10044" s="52" t="s">
        <v>54</v>
      </c>
      <c r="C10044" s="543"/>
      <c r="D10044" s="175">
        <v>16709</v>
      </c>
      <c r="F10044" s="635"/>
      <c r="G10044" s="635"/>
      <c r="H10044" s="635"/>
      <c r="I10044" s="73">
        <v>4</v>
      </c>
      <c r="J10044" s="573"/>
    </row>
    <row r="10045" spans="1:10">
      <c r="A10045" s="51">
        <v>3214</v>
      </c>
      <c r="B10045" s="52" t="s">
        <v>108</v>
      </c>
      <c r="C10045" s="543"/>
      <c r="D10045" s="868">
        <v>1292</v>
      </c>
      <c r="F10045" s="543"/>
      <c r="G10045" s="543"/>
      <c r="H10045" s="543"/>
      <c r="I10045" s="870">
        <v>4</v>
      </c>
      <c r="J10045" s="912"/>
    </row>
    <row r="10046" spans="1:10">
      <c r="A10046" s="49">
        <v>322</v>
      </c>
      <c r="B10046" s="50" t="s">
        <v>42</v>
      </c>
      <c r="C10046" s="542">
        <f t="shared" ref="C10046" si="8881">SUM(C10047:C10051)</f>
        <v>0</v>
      </c>
      <c r="D10046" s="542">
        <v>52789</v>
      </c>
      <c r="F10046" s="542">
        <f t="shared" ref="F10046:G10046" si="8882">SUM(F10047:F10051)</f>
        <v>0</v>
      </c>
      <c r="G10046" s="542">
        <f t="shared" si="8882"/>
        <v>0</v>
      </c>
      <c r="H10046" s="542">
        <f t="shared" ref="H10046" si="8883">SUM(H10047:H10051)</f>
        <v>0</v>
      </c>
      <c r="I10046" s="73">
        <v>3</v>
      </c>
      <c r="J10046" s="573"/>
    </row>
    <row r="10047" spans="1:10">
      <c r="A10047" s="51">
        <v>3221</v>
      </c>
      <c r="B10047" s="52" t="s">
        <v>43</v>
      </c>
      <c r="C10047" s="543"/>
      <c r="D10047" s="175">
        <v>411</v>
      </c>
      <c r="F10047" s="635"/>
      <c r="G10047" s="635"/>
      <c r="H10047" s="635"/>
      <c r="I10047" s="73">
        <v>4</v>
      </c>
      <c r="J10047" s="573"/>
    </row>
    <row r="10048" spans="1:10">
      <c r="A10048" s="51">
        <v>3222</v>
      </c>
      <c r="B10048" s="52" t="s">
        <v>91</v>
      </c>
      <c r="C10048" s="543"/>
      <c r="D10048" s="175">
        <v>13589</v>
      </c>
      <c r="F10048" s="635"/>
      <c r="G10048" s="635"/>
      <c r="H10048" s="635"/>
      <c r="I10048" s="73">
        <v>4</v>
      </c>
      <c r="J10048" s="573"/>
    </row>
    <row r="10049" spans="1:10">
      <c r="A10049" s="51">
        <v>3223</v>
      </c>
      <c r="B10049" s="52" t="s">
        <v>109</v>
      </c>
      <c r="C10049" s="543"/>
      <c r="D10049" s="175">
        <v>226</v>
      </c>
      <c r="F10049" s="635"/>
      <c r="G10049" s="635"/>
      <c r="H10049" s="635"/>
      <c r="I10049" s="73">
        <v>4</v>
      </c>
      <c r="J10049" s="573"/>
    </row>
    <row r="10050" spans="1:10">
      <c r="A10050" s="51">
        <v>3224</v>
      </c>
      <c r="B10050" s="913" t="s">
        <v>110</v>
      </c>
      <c r="C10050" s="543"/>
      <c r="D10050" s="868">
        <v>114</v>
      </c>
      <c r="F10050" s="543"/>
      <c r="G10050" s="543"/>
      <c r="H10050" s="543"/>
      <c r="I10050" s="870">
        <v>4</v>
      </c>
      <c r="J10050" s="912"/>
    </row>
    <row r="10051" spans="1:10">
      <c r="A10051" s="51">
        <v>3225</v>
      </c>
      <c r="B10051" s="52" t="s">
        <v>92</v>
      </c>
      <c r="C10051" s="543"/>
      <c r="D10051" s="175">
        <v>38449</v>
      </c>
      <c r="F10051" s="635"/>
      <c r="G10051" s="635"/>
      <c r="H10051" s="635"/>
      <c r="I10051" s="73">
        <v>4</v>
      </c>
      <c r="J10051" s="573"/>
    </row>
    <row r="10052" spans="1:10">
      <c r="A10052" s="49">
        <v>323</v>
      </c>
      <c r="B10052" s="50" t="s">
        <v>17</v>
      </c>
      <c r="C10052" s="542">
        <f t="shared" ref="C10052" si="8884">SUM(C10053:C10061)</f>
        <v>1071</v>
      </c>
      <c r="D10052" s="542">
        <v>6273</v>
      </c>
      <c r="F10052" s="542">
        <f t="shared" ref="F10052:G10052" si="8885">SUM(F10053:F10061)</f>
        <v>0</v>
      </c>
      <c r="G10052" s="542">
        <f t="shared" si="8885"/>
        <v>0</v>
      </c>
      <c r="H10052" s="542">
        <f t="shared" ref="H10052" si="8886">SUM(H10053:H10061)</f>
        <v>0</v>
      </c>
      <c r="I10052" s="73">
        <v>3</v>
      </c>
      <c r="J10052" s="573"/>
    </row>
    <row r="10053" spans="1:10">
      <c r="A10053" s="51">
        <v>3231</v>
      </c>
      <c r="B10053" s="52" t="s">
        <v>18</v>
      </c>
      <c r="C10053" s="543"/>
      <c r="D10053" s="175">
        <v>21</v>
      </c>
      <c r="F10053" s="635"/>
      <c r="G10053" s="635"/>
      <c r="H10053" s="635"/>
      <c r="I10053" s="73">
        <v>4</v>
      </c>
      <c r="J10053" s="573"/>
    </row>
    <row r="10054" spans="1:10">
      <c r="A10054" s="51">
        <v>3232</v>
      </c>
      <c r="B10054" s="52" t="s">
        <v>105</v>
      </c>
      <c r="C10054" s="543"/>
      <c r="D10054" s="175">
        <v>16</v>
      </c>
      <c r="F10054" s="635"/>
      <c r="G10054" s="635"/>
      <c r="H10054" s="635"/>
      <c r="I10054" s="73">
        <v>4</v>
      </c>
      <c r="J10054" s="573"/>
    </row>
    <row r="10055" spans="1:10">
      <c r="A10055" s="51">
        <v>3233</v>
      </c>
      <c r="B10055" s="52" t="s">
        <v>19</v>
      </c>
      <c r="C10055" s="543">
        <v>669</v>
      </c>
      <c r="D10055" s="175">
        <v>0</v>
      </c>
      <c r="F10055" s="635"/>
      <c r="G10055" s="635"/>
      <c r="H10055" s="635"/>
      <c r="I10055" s="73">
        <v>4</v>
      </c>
      <c r="J10055" s="580"/>
    </row>
    <row r="10056" spans="1:10">
      <c r="A10056" s="51">
        <v>3234</v>
      </c>
      <c r="B10056" s="52" t="s">
        <v>111</v>
      </c>
      <c r="C10056" s="543"/>
      <c r="D10056" s="175">
        <v>1067</v>
      </c>
      <c r="F10056" s="635"/>
      <c r="G10056" s="635"/>
      <c r="H10056" s="635"/>
      <c r="I10056" s="73">
        <v>4</v>
      </c>
      <c r="J10056" s="573"/>
    </row>
    <row r="10057" spans="1:10">
      <c r="A10057" s="51">
        <v>3235</v>
      </c>
      <c r="B10057" s="52" t="s">
        <v>68</v>
      </c>
      <c r="C10057" s="543"/>
      <c r="D10057" s="175">
        <v>0</v>
      </c>
      <c r="F10057" s="635"/>
      <c r="G10057" s="635"/>
      <c r="H10057" s="635"/>
      <c r="I10057" s="73">
        <v>4</v>
      </c>
      <c r="J10057" s="573"/>
    </row>
    <row r="10058" spans="1:10">
      <c r="A10058" s="51">
        <v>3236</v>
      </c>
      <c r="B10058" s="52" t="s">
        <v>56</v>
      </c>
      <c r="C10058" s="543"/>
      <c r="D10058" s="175">
        <v>0</v>
      </c>
      <c r="F10058" s="635"/>
      <c r="G10058" s="635"/>
      <c r="H10058" s="635"/>
      <c r="I10058" s="73">
        <v>4</v>
      </c>
      <c r="J10058" s="573"/>
    </row>
    <row r="10059" spans="1:10">
      <c r="A10059" s="51">
        <v>3237</v>
      </c>
      <c r="B10059" s="52" t="s">
        <v>20</v>
      </c>
      <c r="C10059" s="543"/>
      <c r="D10059" s="175">
        <v>4500</v>
      </c>
      <c r="F10059" s="635"/>
      <c r="G10059" s="635"/>
      <c r="H10059" s="635"/>
      <c r="I10059" s="73">
        <v>4</v>
      </c>
      <c r="J10059" s="573"/>
    </row>
    <row r="10060" spans="1:10">
      <c r="A10060" s="51">
        <v>3238</v>
      </c>
      <c r="B10060" s="52" t="s">
        <v>51</v>
      </c>
      <c r="C10060" s="543"/>
      <c r="D10060" s="175">
        <v>0</v>
      </c>
      <c r="F10060" s="635"/>
      <c r="G10060" s="635"/>
      <c r="H10060" s="635"/>
      <c r="I10060" s="73">
        <v>4</v>
      </c>
      <c r="J10060" s="573"/>
    </row>
    <row r="10061" spans="1:10">
      <c r="A10061" s="51">
        <v>3239</v>
      </c>
      <c r="B10061" s="52" t="s">
        <v>21</v>
      </c>
      <c r="C10061" s="543">
        <v>402</v>
      </c>
      <c r="D10061" s="175">
        <v>669</v>
      </c>
      <c r="F10061" s="635"/>
      <c r="G10061" s="635"/>
      <c r="H10061" s="635"/>
      <c r="I10061" s="73">
        <v>4</v>
      </c>
      <c r="J10061" s="573"/>
    </row>
    <row r="10062" spans="1:10" ht="28.5">
      <c r="A10062" s="49">
        <v>324</v>
      </c>
      <c r="B10062" s="50" t="s">
        <v>22</v>
      </c>
      <c r="C10062" s="542">
        <f t="shared" ref="C10062" si="8887">SUM(C10063)</f>
        <v>0</v>
      </c>
      <c r="D10062" s="542">
        <v>0</v>
      </c>
      <c r="F10062" s="542">
        <f t="shared" ref="F10062:H10062" si="8888">SUM(F10063)</f>
        <v>0</v>
      </c>
      <c r="G10062" s="542">
        <f t="shared" si="8888"/>
        <v>0</v>
      </c>
      <c r="H10062" s="542">
        <f t="shared" si="8888"/>
        <v>0</v>
      </c>
      <c r="I10062" s="73">
        <v>3</v>
      </c>
      <c r="J10062" s="573"/>
    </row>
    <row r="10063" spans="1:10" ht="28.5">
      <c r="A10063" s="51">
        <v>3241</v>
      </c>
      <c r="B10063" s="52" t="s">
        <v>22</v>
      </c>
      <c r="C10063" s="543"/>
      <c r="D10063" s="175">
        <v>0</v>
      </c>
      <c r="F10063" s="635"/>
      <c r="G10063" s="635"/>
      <c r="H10063" s="635"/>
      <c r="I10063" s="73">
        <v>4</v>
      </c>
      <c r="J10063" s="573"/>
    </row>
    <row r="10064" spans="1:10">
      <c r="A10064" s="49">
        <v>329</v>
      </c>
      <c r="B10064" s="50" t="s">
        <v>23</v>
      </c>
      <c r="C10064" s="542">
        <f t="shared" ref="C10064" si="8889">SUM(C10065:C10070)</f>
        <v>0</v>
      </c>
      <c r="D10064" s="542">
        <v>11509</v>
      </c>
      <c r="F10064" s="542">
        <f t="shared" ref="F10064:G10064" si="8890">SUM(F10065:F10070)</f>
        <v>0</v>
      </c>
      <c r="G10064" s="542">
        <f t="shared" si="8890"/>
        <v>0</v>
      </c>
      <c r="H10064" s="542">
        <f t="shared" ref="H10064" si="8891">SUM(H10065:H10070)</f>
        <v>0</v>
      </c>
      <c r="I10064" s="73">
        <v>3</v>
      </c>
      <c r="J10064" s="573"/>
    </row>
    <row r="10065" spans="1:10">
      <c r="A10065" s="51">
        <v>3292</v>
      </c>
      <c r="B10065" s="52" t="s">
        <v>112</v>
      </c>
      <c r="C10065" s="543"/>
      <c r="D10065" s="175">
        <v>0</v>
      </c>
      <c r="F10065" s="635"/>
      <c r="G10065" s="635"/>
      <c r="H10065" s="635"/>
      <c r="I10065" s="73">
        <v>4</v>
      </c>
      <c r="J10065" s="573"/>
    </row>
    <row r="10066" spans="1:10">
      <c r="A10066" s="51">
        <v>3293</v>
      </c>
      <c r="B10066" s="52" t="s">
        <v>29</v>
      </c>
      <c r="C10066" s="543"/>
      <c r="D10066" s="175">
        <v>610</v>
      </c>
      <c r="F10066" s="635"/>
      <c r="G10066" s="635"/>
      <c r="H10066" s="635"/>
      <c r="I10066" s="73">
        <v>4</v>
      </c>
      <c r="J10066" s="573"/>
    </row>
    <row r="10067" spans="1:10">
      <c r="A10067" s="51">
        <v>3294</v>
      </c>
      <c r="B10067" s="52" t="s">
        <v>55</v>
      </c>
      <c r="C10067" s="543"/>
      <c r="D10067" s="175">
        <v>0</v>
      </c>
      <c r="F10067" s="635"/>
      <c r="G10067" s="635"/>
      <c r="H10067" s="635"/>
      <c r="I10067" s="73">
        <v>4</v>
      </c>
      <c r="J10067" s="573"/>
    </row>
    <row r="10068" spans="1:10">
      <c r="A10068" s="51">
        <v>3295</v>
      </c>
      <c r="B10068" s="52" t="s">
        <v>113</v>
      </c>
      <c r="C10068" s="543"/>
      <c r="D10068" s="175">
        <v>6509</v>
      </c>
      <c r="F10068" s="635"/>
      <c r="G10068" s="635"/>
      <c r="H10068" s="635"/>
      <c r="I10068" s="73">
        <v>4</v>
      </c>
      <c r="J10068" s="573"/>
    </row>
    <row r="10069" spans="1:10">
      <c r="A10069" s="51">
        <v>3296</v>
      </c>
      <c r="B10069" s="52" t="s">
        <v>120</v>
      </c>
      <c r="C10069" s="543"/>
      <c r="D10069" s="175">
        <v>4387</v>
      </c>
      <c r="F10069" s="635"/>
      <c r="G10069" s="635"/>
      <c r="H10069" s="635"/>
      <c r="I10069" s="73">
        <v>4</v>
      </c>
      <c r="J10069" s="573"/>
    </row>
    <row r="10070" spans="1:10">
      <c r="A10070" s="51">
        <v>3299</v>
      </c>
      <c r="B10070" s="52" t="s">
        <v>23</v>
      </c>
      <c r="C10070" s="543"/>
      <c r="D10070" s="175">
        <v>3</v>
      </c>
      <c r="F10070" s="635"/>
      <c r="G10070" s="635"/>
      <c r="H10070" s="635"/>
      <c r="I10070" s="73">
        <v>4</v>
      </c>
      <c r="J10070" s="573"/>
    </row>
    <row r="10071" spans="1:10">
      <c r="A10071" s="47">
        <v>34</v>
      </c>
      <c r="B10071" s="48" t="s">
        <v>114</v>
      </c>
      <c r="C10071" s="540">
        <f>SUM(C10072,C10075)</f>
        <v>221796</v>
      </c>
      <c r="D10071" s="612">
        <v>24747</v>
      </c>
      <c r="F10071" s="612">
        <f>SUM(F10072,F10075)</f>
        <v>0</v>
      </c>
      <c r="G10071" s="612">
        <f>SUM(G10072,G10075)</f>
        <v>0</v>
      </c>
      <c r="H10071" s="612">
        <f>SUM(H10072,H10075)</f>
        <v>0</v>
      </c>
      <c r="I10071" s="73">
        <v>2</v>
      </c>
      <c r="J10071" s="573"/>
    </row>
    <row r="10072" spans="1:10">
      <c r="A10072" s="525">
        <v>342</v>
      </c>
      <c r="B10072" s="526"/>
      <c r="C10072" s="590">
        <f t="shared" ref="C10072" si="8892">C10074</f>
        <v>21796</v>
      </c>
      <c r="D10072" s="590">
        <v>21672</v>
      </c>
      <c r="F10072" s="590">
        <f t="shared" ref="F10072:G10072" si="8893">F10074+F10073</f>
        <v>0</v>
      </c>
      <c r="G10072" s="590">
        <f t="shared" si="8893"/>
        <v>0</v>
      </c>
      <c r="H10072" s="590">
        <f t="shared" ref="H10072" si="8894">H10074+H10073</f>
        <v>0</v>
      </c>
      <c r="I10072" s="73">
        <v>3</v>
      </c>
      <c r="J10072" s="573"/>
    </row>
    <row r="10073" spans="1:10" ht="22.5">
      <c r="A10073" s="229">
        <v>3422</v>
      </c>
      <c r="B10073" s="913" t="s">
        <v>156</v>
      </c>
      <c r="C10073" s="576">
        <v>21796</v>
      </c>
      <c r="D10073" s="868">
        <v>1823</v>
      </c>
      <c r="F10073" s="576"/>
      <c r="G10073" s="576"/>
      <c r="H10073" s="576"/>
      <c r="I10073" s="870">
        <v>4</v>
      </c>
      <c r="J10073" s="912"/>
    </row>
    <row r="10074" spans="1:10" ht="22.5">
      <c r="A10074" s="229">
        <v>3423</v>
      </c>
      <c r="B10074" s="913" t="s">
        <v>157</v>
      </c>
      <c r="C10074" s="576">
        <v>21796</v>
      </c>
      <c r="D10074" s="175">
        <v>19849</v>
      </c>
      <c r="F10074" s="576"/>
      <c r="G10074" s="576"/>
      <c r="H10074" s="576"/>
      <c r="I10074" s="73">
        <v>4</v>
      </c>
      <c r="J10074" s="573"/>
    </row>
    <row r="10075" spans="1:10">
      <c r="A10075" s="525">
        <v>343</v>
      </c>
      <c r="B10075" s="50" t="s">
        <v>115</v>
      </c>
      <c r="C10075" s="542">
        <f t="shared" ref="C10075" si="8895">SUM(C10076:C10077)</f>
        <v>200000</v>
      </c>
      <c r="D10075" s="542">
        <v>3075</v>
      </c>
      <c r="F10075" s="542">
        <f t="shared" ref="F10075:G10075" si="8896">SUM(F10076:F10077)</f>
        <v>0</v>
      </c>
      <c r="G10075" s="542">
        <f t="shared" si="8896"/>
        <v>0</v>
      </c>
      <c r="H10075" s="542">
        <f t="shared" ref="H10075" si="8897">SUM(H10076:H10077)</f>
        <v>0</v>
      </c>
      <c r="I10075" s="73">
        <v>3</v>
      </c>
      <c r="J10075" s="573"/>
    </row>
    <row r="10076" spans="1:10">
      <c r="A10076" s="51">
        <v>3431</v>
      </c>
      <c r="B10076" s="52" t="s">
        <v>116</v>
      </c>
      <c r="C10076" s="543"/>
      <c r="D10076" s="175">
        <v>1075</v>
      </c>
      <c r="F10076" s="635"/>
      <c r="G10076" s="635"/>
      <c r="H10076" s="635"/>
      <c r="I10076" s="73">
        <v>4</v>
      </c>
      <c r="J10076" s="573"/>
    </row>
    <row r="10077" spans="1:10">
      <c r="A10077" s="51">
        <v>3433</v>
      </c>
      <c r="B10077" s="52" t="s">
        <v>117</v>
      </c>
      <c r="C10077" s="543">
        <v>200000</v>
      </c>
      <c r="D10077" s="175">
        <v>2000</v>
      </c>
      <c r="F10077" s="635"/>
      <c r="G10077" s="635"/>
      <c r="H10077" s="635"/>
      <c r="I10077" s="73">
        <v>4</v>
      </c>
      <c r="J10077" s="573"/>
    </row>
    <row r="10078" spans="1:10">
      <c r="A10078" s="499">
        <v>38</v>
      </c>
      <c r="B10078" s="48" t="s">
        <v>11</v>
      </c>
      <c r="C10078" s="540">
        <f t="shared" ref="C10078:C10079" si="8898">SUM(C10079)</f>
        <v>0</v>
      </c>
      <c r="D10078" s="612">
        <v>7071</v>
      </c>
      <c r="F10078" s="612">
        <f t="shared" ref="F10078:H10079" si="8899">SUM(F10079)</f>
        <v>0</v>
      </c>
      <c r="G10078" s="612">
        <f t="shared" si="8899"/>
        <v>0</v>
      </c>
      <c r="H10078" s="612">
        <f t="shared" si="8899"/>
        <v>0</v>
      </c>
      <c r="I10078" s="73">
        <v>2</v>
      </c>
      <c r="J10078" s="573"/>
    </row>
    <row r="10079" spans="1:10">
      <c r="A10079" s="49">
        <v>383</v>
      </c>
      <c r="B10079" s="50" t="s">
        <v>121</v>
      </c>
      <c r="C10079" s="542">
        <f t="shared" si="8898"/>
        <v>0</v>
      </c>
      <c r="D10079" s="542">
        <v>7071</v>
      </c>
      <c r="F10079" s="542">
        <f t="shared" si="8899"/>
        <v>0</v>
      </c>
      <c r="G10079" s="542">
        <f t="shared" si="8899"/>
        <v>0</v>
      </c>
      <c r="H10079" s="542">
        <f t="shared" si="8899"/>
        <v>0</v>
      </c>
      <c r="I10079" s="73">
        <v>3</v>
      </c>
      <c r="J10079" s="573"/>
    </row>
    <row r="10080" spans="1:10">
      <c r="A10080" s="51">
        <v>3834</v>
      </c>
      <c r="B10080" s="52" t="s">
        <v>123</v>
      </c>
      <c r="C10080" s="543"/>
      <c r="D10080" s="175">
        <v>7071</v>
      </c>
      <c r="F10080" s="635"/>
      <c r="G10080" s="635"/>
      <c r="H10080" s="635"/>
      <c r="I10080" s="73">
        <v>4</v>
      </c>
      <c r="J10080" s="573"/>
    </row>
    <row r="10081" spans="1:10" ht="28.5">
      <c r="A10081" s="499">
        <v>41</v>
      </c>
      <c r="B10081" s="500" t="s">
        <v>70</v>
      </c>
      <c r="C10081" s="588">
        <f t="shared" ref="C10081:C10082" si="8900">C10082</f>
        <v>45120</v>
      </c>
      <c r="D10081" s="711">
        <v>46817</v>
      </c>
      <c r="F10081" s="711">
        <f t="shared" ref="F10081:H10082" si="8901">F10082</f>
        <v>0</v>
      </c>
      <c r="G10081" s="711">
        <f t="shared" si="8901"/>
        <v>0</v>
      </c>
      <c r="H10081" s="711">
        <f t="shared" si="8901"/>
        <v>0</v>
      </c>
      <c r="I10081" s="73">
        <v>2</v>
      </c>
      <c r="J10081" s="580"/>
    </row>
    <row r="10082" spans="1:10">
      <c r="A10082" s="525">
        <v>412</v>
      </c>
      <c r="B10082" s="526" t="s">
        <v>71</v>
      </c>
      <c r="C10082" s="589">
        <f t="shared" si="8900"/>
        <v>45120</v>
      </c>
      <c r="D10082" s="712">
        <v>46817</v>
      </c>
      <c r="F10082" s="712">
        <f t="shared" si="8901"/>
        <v>0</v>
      </c>
      <c r="G10082" s="712">
        <f t="shared" si="8901"/>
        <v>0</v>
      </c>
      <c r="H10082" s="712">
        <f t="shared" si="8901"/>
        <v>0</v>
      </c>
      <c r="I10082" s="73">
        <v>3</v>
      </c>
      <c r="J10082" s="580"/>
    </row>
    <row r="10083" spans="1:10">
      <c r="A10083" s="51">
        <v>4123</v>
      </c>
      <c r="B10083" s="52" t="s">
        <v>72</v>
      </c>
      <c r="C10083" s="543">
        <v>45120</v>
      </c>
      <c r="D10083" s="175">
        <v>46817</v>
      </c>
      <c r="F10083" s="635"/>
      <c r="G10083" s="635"/>
      <c r="H10083" s="635"/>
      <c r="I10083" s="73">
        <v>4</v>
      </c>
      <c r="J10083" s="580"/>
    </row>
    <row r="10084" spans="1:10" ht="28.5">
      <c r="A10084" s="499">
        <v>42</v>
      </c>
      <c r="B10084" s="48" t="s">
        <v>30</v>
      </c>
      <c r="C10084" s="540">
        <f t="shared" ref="C10084" si="8902">SUM(C10085+C10087+C10094+C10096+C10098)</f>
        <v>354864</v>
      </c>
      <c r="D10084" s="612">
        <v>300608</v>
      </c>
      <c r="F10084" s="612">
        <f t="shared" ref="F10084:G10084" si="8903">SUM(F10085+F10087+F10094+F10096+F10098)</f>
        <v>0</v>
      </c>
      <c r="G10084" s="612">
        <f t="shared" si="8903"/>
        <v>0</v>
      </c>
      <c r="H10084" s="612">
        <f t="shared" ref="H10084" si="8904">SUM(H10085+H10087+H10094+H10096+H10098)</f>
        <v>0</v>
      </c>
      <c r="I10084" s="73">
        <v>2</v>
      </c>
      <c r="J10084" s="573"/>
    </row>
    <row r="10085" spans="1:10">
      <c r="A10085" s="49">
        <v>421</v>
      </c>
      <c r="B10085" s="50" t="s">
        <v>96</v>
      </c>
      <c r="C10085" s="542">
        <f t="shared" ref="C10085" si="8905">SUM(C10086)</f>
        <v>0</v>
      </c>
      <c r="D10085" s="542">
        <v>48628</v>
      </c>
      <c r="F10085" s="542">
        <f t="shared" ref="F10085:H10085" si="8906">SUM(F10086)</f>
        <v>0</v>
      </c>
      <c r="G10085" s="542">
        <f t="shared" si="8906"/>
        <v>0</v>
      </c>
      <c r="H10085" s="542">
        <f t="shared" si="8906"/>
        <v>0</v>
      </c>
      <c r="I10085" s="73">
        <v>3</v>
      </c>
      <c r="J10085" s="573"/>
    </row>
    <row r="10086" spans="1:10">
      <c r="A10086" s="51">
        <v>4212</v>
      </c>
      <c r="B10086" s="52" t="s">
        <v>97</v>
      </c>
      <c r="C10086" s="543"/>
      <c r="D10086" s="175">
        <v>48628</v>
      </c>
      <c r="F10086" s="635"/>
      <c r="G10086" s="635"/>
      <c r="H10086" s="635"/>
      <c r="I10086" s="73">
        <v>4</v>
      </c>
      <c r="J10086" s="573"/>
    </row>
    <row r="10087" spans="1:10">
      <c r="A10087" s="525">
        <v>422</v>
      </c>
      <c r="B10087" s="50" t="s">
        <v>57</v>
      </c>
      <c r="C10087" s="542">
        <f>SUM(C10088:C10093)</f>
        <v>76961</v>
      </c>
      <c r="D10087" s="542">
        <v>131945</v>
      </c>
      <c r="F10087" s="542">
        <f>SUM(F10088:F10093)</f>
        <v>0</v>
      </c>
      <c r="G10087" s="542">
        <f>SUM(G10088:G10093)</f>
        <v>0</v>
      </c>
      <c r="H10087" s="542">
        <f>SUM(H10088:H10093)</f>
        <v>0</v>
      </c>
      <c r="I10087" s="73">
        <v>3</v>
      </c>
      <c r="J10087" s="573"/>
    </row>
    <row r="10088" spans="1:10">
      <c r="A10088" s="51">
        <v>4221</v>
      </c>
      <c r="B10088" s="52" t="s">
        <v>65</v>
      </c>
      <c r="C10088" s="543">
        <v>23554</v>
      </c>
      <c r="D10088" s="175">
        <v>42935</v>
      </c>
      <c r="F10088" s="635"/>
      <c r="G10088" s="635"/>
      <c r="H10088" s="635"/>
      <c r="I10088" s="73">
        <v>4</v>
      </c>
      <c r="J10088" s="573"/>
    </row>
    <row r="10089" spans="1:10">
      <c r="A10089" s="51">
        <v>4222</v>
      </c>
      <c r="B10089" s="52" t="s">
        <v>73</v>
      </c>
      <c r="C10089" s="543">
        <v>6110</v>
      </c>
      <c r="D10089" s="175">
        <v>0</v>
      </c>
      <c r="F10089" s="635"/>
      <c r="G10089" s="635"/>
      <c r="H10089" s="635"/>
      <c r="I10089" s="73">
        <v>4</v>
      </c>
      <c r="J10089" s="573"/>
    </row>
    <row r="10090" spans="1:10">
      <c r="A10090" s="51">
        <v>4223</v>
      </c>
      <c r="B10090" s="52" t="s">
        <v>86</v>
      </c>
      <c r="C10090" s="543"/>
      <c r="D10090" s="175">
        <v>13705</v>
      </c>
      <c r="F10090" s="635"/>
      <c r="G10090" s="635"/>
      <c r="H10090" s="635"/>
      <c r="I10090" s="73">
        <v>4</v>
      </c>
      <c r="J10090" s="573"/>
    </row>
    <row r="10091" spans="1:10">
      <c r="A10091" s="51">
        <v>4224</v>
      </c>
      <c r="B10091" s="52" t="s">
        <v>58</v>
      </c>
      <c r="C10091" s="543"/>
      <c r="D10091" s="175">
        <v>31108</v>
      </c>
      <c r="F10091" s="635"/>
      <c r="G10091" s="635"/>
      <c r="H10091" s="635"/>
      <c r="I10091" s="73">
        <v>4</v>
      </c>
      <c r="J10091" s="573"/>
    </row>
    <row r="10092" spans="1:10">
      <c r="A10092" s="51">
        <v>4225</v>
      </c>
      <c r="B10092" s="52" t="s">
        <v>87</v>
      </c>
      <c r="C10092" s="543">
        <v>3100</v>
      </c>
      <c r="D10092" s="175">
        <v>0</v>
      </c>
      <c r="F10092" s="635"/>
      <c r="G10092" s="635"/>
      <c r="H10092" s="635"/>
      <c r="I10092" s="73">
        <v>4</v>
      </c>
      <c r="J10092" s="573"/>
    </row>
    <row r="10093" spans="1:10">
      <c r="A10093" s="51">
        <v>4227</v>
      </c>
      <c r="B10093" s="52" t="s">
        <v>88</v>
      </c>
      <c r="C10093" s="543">
        <v>44197</v>
      </c>
      <c r="D10093" s="175">
        <v>44197</v>
      </c>
      <c r="F10093" s="635"/>
      <c r="G10093" s="635"/>
      <c r="H10093" s="635"/>
      <c r="I10093" s="73">
        <v>4</v>
      </c>
      <c r="J10093" s="573"/>
    </row>
    <row r="10094" spans="1:10">
      <c r="A10094" s="525">
        <v>423</v>
      </c>
      <c r="B10094" s="526" t="s">
        <v>98</v>
      </c>
      <c r="C10094" s="589">
        <f t="shared" ref="C10094" si="8907">C10095</f>
        <v>2300</v>
      </c>
      <c r="D10094" s="712">
        <v>18382</v>
      </c>
      <c r="F10094" s="712">
        <f t="shared" ref="F10094:H10094" si="8908">F10095</f>
        <v>0</v>
      </c>
      <c r="G10094" s="712">
        <f t="shared" si="8908"/>
        <v>0</v>
      </c>
      <c r="H10094" s="712">
        <f t="shared" si="8908"/>
        <v>0</v>
      </c>
      <c r="I10094" s="73">
        <v>3</v>
      </c>
      <c r="J10094" s="580"/>
    </row>
    <row r="10095" spans="1:10">
      <c r="A10095" s="51">
        <v>4231</v>
      </c>
      <c r="B10095" s="52" t="s">
        <v>106</v>
      </c>
      <c r="C10095" s="543">
        <v>2300</v>
      </c>
      <c r="D10095" s="175">
        <v>18382</v>
      </c>
      <c r="F10095" s="635"/>
      <c r="G10095" s="635"/>
      <c r="H10095" s="635"/>
      <c r="I10095" s="73">
        <v>4</v>
      </c>
      <c r="J10095" s="580"/>
    </row>
    <row r="10096" spans="1:10" ht="28.5">
      <c r="A10096" s="49">
        <v>424</v>
      </c>
      <c r="B10096" s="50" t="s">
        <v>138</v>
      </c>
      <c r="C10096" s="542">
        <f t="shared" ref="C10096" si="8909">SUM(C10097)</f>
        <v>100</v>
      </c>
      <c r="D10096" s="542">
        <v>415</v>
      </c>
      <c r="F10096" s="542">
        <f t="shared" ref="F10096:H10096" si="8910">SUM(F10097)</f>
        <v>0</v>
      </c>
      <c r="G10096" s="542">
        <f t="shared" si="8910"/>
        <v>0</v>
      </c>
      <c r="H10096" s="542">
        <f t="shared" si="8910"/>
        <v>0</v>
      </c>
      <c r="I10096" s="73">
        <v>3</v>
      </c>
      <c r="J10096" s="573"/>
    </row>
    <row r="10097" spans="1:10">
      <c r="A10097" s="51">
        <v>4241</v>
      </c>
      <c r="B10097" s="52" t="s">
        <v>139</v>
      </c>
      <c r="C10097" s="543">
        <v>100</v>
      </c>
      <c r="D10097" s="175">
        <v>415</v>
      </c>
      <c r="F10097" s="635"/>
      <c r="G10097" s="635"/>
      <c r="H10097" s="635"/>
      <c r="I10097" s="73">
        <v>4</v>
      </c>
      <c r="J10097" s="573"/>
    </row>
    <row r="10098" spans="1:10">
      <c r="A10098" s="525">
        <v>426</v>
      </c>
      <c r="B10098" s="50" t="s">
        <v>31</v>
      </c>
      <c r="C10098" s="542">
        <f t="shared" ref="C10098" si="8911">SUM(C10099)</f>
        <v>275503</v>
      </c>
      <c r="D10098" s="542">
        <v>101238</v>
      </c>
      <c r="F10098" s="542">
        <f t="shared" ref="F10098:H10098" si="8912">SUM(F10099)</f>
        <v>0</v>
      </c>
      <c r="G10098" s="542">
        <f t="shared" si="8912"/>
        <v>0</v>
      </c>
      <c r="H10098" s="542">
        <f t="shared" si="8912"/>
        <v>0</v>
      </c>
      <c r="I10098" s="73">
        <v>3</v>
      </c>
      <c r="J10098" s="573"/>
    </row>
    <row r="10099" spans="1:10">
      <c r="A10099" s="51">
        <v>4262</v>
      </c>
      <c r="B10099" s="52" t="s">
        <v>32</v>
      </c>
      <c r="C10099" s="543">
        <v>275503</v>
      </c>
      <c r="D10099" s="175">
        <v>101238</v>
      </c>
      <c r="F10099" s="635"/>
      <c r="G10099" s="635"/>
      <c r="H10099" s="635"/>
      <c r="I10099" s="73">
        <v>4</v>
      </c>
      <c r="J10099" s="573"/>
    </row>
    <row r="10100" spans="1:10" ht="28.5">
      <c r="A10100" s="47">
        <v>45</v>
      </c>
      <c r="B10100" s="48" t="s">
        <v>74</v>
      </c>
      <c r="C10100" s="540">
        <f t="shared" ref="C10100:C10101" si="8913">SUM(C10101)</f>
        <v>0</v>
      </c>
      <c r="D10100" s="612">
        <v>483798</v>
      </c>
      <c r="F10100" s="612">
        <f t="shared" ref="F10100:H10101" si="8914">SUM(F10101)</f>
        <v>0</v>
      </c>
      <c r="G10100" s="612">
        <f t="shared" si="8914"/>
        <v>0</v>
      </c>
      <c r="H10100" s="612">
        <f t="shared" si="8914"/>
        <v>0</v>
      </c>
      <c r="I10100" s="73">
        <v>2</v>
      </c>
      <c r="J10100" s="580"/>
    </row>
    <row r="10101" spans="1:10">
      <c r="A10101" s="594">
        <v>451</v>
      </c>
      <c r="B10101" s="595" t="s">
        <v>75</v>
      </c>
      <c r="C10101" s="596">
        <f t="shared" si="8913"/>
        <v>0</v>
      </c>
      <c r="D10101" s="596">
        <v>483798</v>
      </c>
      <c r="F10101" s="596">
        <f t="shared" si="8914"/>
        <v>0</v>
      </c>
      <c r="G10101" s="596">
        <f t="shared" si="8914"/>
        <v>0</v>
      </c>
      <c r="H10101" s="596">
        <f t="shared" si="8914"/>
        <v>0</v>
      </c>
      <c r="I10101" s="73">
        <v>3</v>
      </c>
      <c r="J10101" s="580"/>
    </row>
    <row r="10102" spans="1:10">
      <c r="A10102" s="388">
        <v>4511</v>
      </c>
      <c r="B10102" s="389" t="s">
        <v>75</v>
      </c>
      <c r="C10102" s="139"/>
      <c r="D10102" s="175">
        <v>483798</v>
      </c>
      <c r="F10102" s="631"/>
      <c r="G10102" s="631"/>
      <c r="H10102" s="631"/>
      <c r="I10102" s="73">
        <v>4</v>
      </c>
      <c r="J10102" s="580"/>
    </row>
    <row r="10103" spans="1:10" ht="28.5">
      <c r="A10103" s="499">
        <v>54</v>
      </c>
      <c r="B10103" s="500" t="s">
        <v>160</v>
      </c>
      <c r="C10103" s="588">
        <f t="shared" ref="C10103" si="8915">C10104</f>
        <v>101191</v>
      </c>
      <c r="D10103" s="711">
        <v>155756</v>
      </c>
      <c r="F10103" s="711">
        <f t="shared" ref="F10103:H10103" si="8916">F10104</f>
        <v>0</v>
      </c>
      <c r="G10103" s="711">
        <f t="shared" si="8916"/>
        <v>0</v>
      </c>
      <c r="H10103" s="711">
        <f t="shared" si="8916"/>
        <v>0</v>
      </c>
      <c r="I10103" s="73">
        <v>2</v>
      </c>
      <c r="J10103" s="580"/>
    </row>
    <row r="10104" spans="1:10" ht="42.75">
      <c r="A10104" s="525">
        <v>544</v>
      </c>
      <c r="B10104" s="526" t="s">
        <v>161</v>
      </c>
      <c r="C10104" s="589">
        <f t="shared" ref="C10104" si="8917">SUM(C10105:C10106)</f>
        <v>101191</v>
      </c>
      <c r="D10104" s="712">
        <v>155756</v>
      </c>
      <c r="F10104" s="712">
        <f t="shared" ref="F10104:G10104" si="8918">SUM(F10105:F10106)</f>
        <v>0</v>
      </c>
      <c r="G10104" s="712">
        <f t="shared" si="8918"/>
        <v>0</v>
      </c>
      <c r="H10104" s="712">
        <f t="shared" ref="H10104" si="8919">SUM(H10105:H10106)</f>
        <v>0</v>
      </c>
      <c r="I10104" s="73">
        <v>3</v>
      </c>
      <c r="J10104" s="580"/>
    </row>
    <row r="10105" spans="1:10" ht="42.75">
      <c r="A10105" s="51">
        <v>5443</v>
      </c>
      <c r="B10105" s="52" t="s">
        <v>281</v>
      </c>
      <c r="C10105" s="543">
        <v>101191</v>
      </c>
      <c r="D10105" s="175">
        <v>118716</v>
      </c>
      <c r="F10105" s="635"/>
      <c r="G10105" s="635"/>
      <c r="H10105" s="635"/>
      <c r="I10105" s="73">
        <v>4</v>
      </c>
      <c r="J10105" s="580"/>
    </row>
    <row r="10106" spans="1:10" ht="42.75">
      <c r="A10106" s="51">
        <v>5445</v>
      </c>
      <c r="B10106" s="52" t="s">
        <v>162</v>
      </c>
      <c r="C10106" s="543">
        <v>0</v>
      </c>
      <c r="D10106" s="175">
        <v>37040</v>
      </c>
      <c r="F10106" s="635"/>
      <c r="G10106" s="635"/>
      <c r="H10106" s="635"/>
      <c r="I10106" s="73">
        <v>4</v>
      </c>
      <c r="J10106" s="580"/>
    </row>
    <row r="10107" spans="1:10">
      <c r="A10107" s="262">
        <v>43</v>
      </c>
      <c r="B10107" s="234" t="s">
        <v>40</v>
      </c>
      <c r="C10107" s="592">
        <f t="shared" ref="C10107" si="8920">SUM(C10108+C10119+C10152+C10157+C10161)</f>
        <v>80246160</v>
      </c>
      <c r="D10107" s="592">
        <v>80246160</v>
      </c>
      <c r="F10107" s="592">
        <f t="shared" ref="F10107:G10107" si="8921">SUM(F10108+F10119+F10152+F10157+F10161)</f>
        <v>0</v>
      </c>
      <c r="G10107" s="592">
        <f t="shared" si="8921"/>
        <v>0</v>
      </c>
      <c r="H10107" s="592">
        <f t="shared" ref="H10107" si="8922">SUM(H10108+H10119+H10152+H10157+H10161)</f>
        <v>0</v>
      </c>
      <c r="I10107" s="73" t="s">
        <v>41</v>
      </c>
      <c r="J10107" s="573"/>
    </row>
    <row r="10108" spans="1:10">
      <c r="A10108" s="47">
        <v>31</v>
      </c>
      <c r="B10108" s="48" t="s">
        <v>44</v>
      </c>
      <c r="C10108" s="540">
        <f t="shared" ref="C10108" si="8923">SUM(C10109+C10114+C10116)</f>
        <v>54802051</v>
      </c>
      <c r="D10108" s="612">
        <v>54802051</v>
      </c>
      <c r="F10108" s="612">
        <f t="shared" ref="F10108:G10108" si="8924">SUM(F10109+F10114+F10116)</f>
        <v>0</v>
      </c>
      <c r="G10108" s="612">
        <f t="shared" si="8924"/>
        <v>0</v>
      </c>
      <c r="H10108" s="612">
        <f t="shared" ref="H10108" si="8925">SUM(H10109+H10114+H10116)</f>
        <v>0</v>
      </c>
      <c r="I10108" s="73">
        <v>2</v>
      </c>
      <c r="J10108" s="573"/>
    </row>
    <row r="10109" spans="1:10">
      <c r="A10109" s="49">
        <v>311</v>
      </c>
      <c r="B10109" s="50" t="s">
        <v>45</v>
      </c>
      <c r="C10109" s="542">
        <f t="shared" ref="C10109" si="8926">SUM(C10110:C10113)</f>
        <v>46740472</v>
      </c>
      <c r="D10109" s="542">
        <v>46740472</v>
      </c>
      <c r="F10109" s="542">
        <f t="shared" ref="F10109:G10109" si="8927">SUM(F10110:F10113)</f>
        <v>0</v>
      </c>
      <c r="G10109" s="542">
        <f t="shared" si="8927"/>
        <v>0</v>
      </c>
      <c r="H10109" s="542">
        <f t="shared" ref="H10109" si="8928">SUM(H10110:H10113)</f>
        <v>0</v>
      </c>
      <c r="I10109" s="73">
        <v>3</v>
      </c>
      <c r="J10109" s="573"/>
    </row>
    <row r="10110" spans="1:10">
      <c r="A10110" s="51">
        <v>3111</v>
      </c>
      <c r="B10110" s="52" t="s">
        <v>46</v>
      </c>
      <c r="C10110" s="543">
        <v>39163760</v>
      </c>
      <c r="D10110" s="175">
        <v>39163760</v>
      </c>
      <c r="F10110" s="635"/>
      <c r="G10110" s="635"/>
      <c r="H10110" s="635"/>
      <c r="I10110" s="73">
        <v>4</v>
      </c>
      <c r="J10110" s="573"/>
    </row>
    <row r="10111" spans="1:10">
      <c r="A10111" s="51">
        <v>3112</v>
      </c>
      <c r="B10111" s="52" t="s">
        <v>297</v>
      </c>
      <c r="C10111" s="543">
        <v>3022</v>
      </c>
      <c r="D10111" s="175">
        <v>3022</v>
      </c>
      <c r="F10111" s="635"/>
      <c r="G10111" s="635"/>
      <c r="H10111" s="635"/>
      <c r="I10111" s="73">
        <v>4</v>
      </c>
      <c r="J10111" s="573"/>
    </row>
    <row r="10112" spans="1:10">
      <c r="A10112" s="51">
        <v>3113</v>
      </c>
      <c r="B10112" s="52" t="s">
        <v>66</v>
      </c>
      <c r="C10112" s="543">
        <v>2774141</v>
      </c>
      <c r="D10112" s="175">
        <v>2774141</v>
      </c>
      <c r="F10112" s="635"/>
      <c r="G10112" s="635"/>
      <c r="H10112" s="635"/>
      <c r="I10112" s="73">
        <v>4</v>
      </c>
      <c r="J10112" s="573"/>
    </row>
    <row r="10113" spans="1:10">
      <c r="A10113" s="51">
        <v>3114</v>
      </c>
      <c r="B10113" s="52" t="s">
        <v>47</v>
      </c>
      <c r="C10113" s="543">
        <v>4799549</v>
      </c>
      <c r="D10113" s="175">
        <v>4799549</v>
      </c>
      <c r="F10113" s="635"/>
      <c r="G10113" s="635"/>
      <c r="H10113" s="635"/>
      <c r="I10113" s="73">
        <v>4</v>
      </c>
      <c r="J10113" s="573"/>
    </row>
    <row r="10114" spans="1:10">
      <c r="A10114" s="49">
        <v>312</v>
      </c>
      <c r="B10114" s="50" t="s">
        <v>67</v>
      </c>
      <c r="C10114" s="542">
        <f t="shared" ref="C10114" si="8929">SUM(C10115)</f>
        <v>2100000</v>
      </c>
      <c r="D10114" s="542">
        <v>2100000</v>
      </c>
      <c r="F10114" s="542">
        <f t="shared" ref="F10114:H10114" si="8930">SUM(F10115)</f>
        <v>0</v>
      </c>
      <c r="G10114" s="542">
        <f t="shared" si="8930"/>
        <v>0</v>
      </c>
      <c r="H10114" s="542">
        <f t="shared" si="8930"/>
        <v>0</v>
      </c>
      <c r="I10114" s="73">
        <v>3</v>
      </c>
      <c r="J10114" s="573"/>
    </row>
    <row r="10115" spans="1:10">
      <c r="A10115" s="51">
        <v>3121</v>
      </c>
      <c r="B10115" s="52" t="s">
        <v>67</v>
      </c>
      <c r="C10115" s="543">
        <v>2100000</v>
      </c>
      <c r="D10115" s="175">
        <v>2100000</v>
      </c>
      <c r="F10115" s="635"/>
      <c r="G10115" s="635"/>
      <c r="H10115" s="635"/>
      <c r="I10115" s="73">
        <v>4</v>
      </c>
      <c r="J10115" s="573"/>
    </row>
    <row r="10116" spans="1:10">
      <c r="A10116" s="49">
        <v>313</v>
      </c>
      <c r="B10116" s="50" t="s">
        <v>48</v>
      </c>
      <c r="C10116" s="542">
        <f t="shared" ref="C10116" si="8931">SUM(C10117:C10118)</f>
        <v>5961579</v>
      </c>
      <c r="D10116" s="542">
        <v>5961579</v>
      </c>
      <c r="F10116" s="542">
        <f t="shared" ref="F10116:G10116" si="8932">SUM(F10117:F10118)</f>
        <v>0</v>
      </c>
      <c r="G10116" s="542">
        <f t="shared" si="8932"/>
        <v>0</v>
      </c>
      <c r="H10116" s="542">
        <f t="shared" ref="H10116" si="8933">SUM(H10117:H10118)</f>
        <v>0</v>
      </c>
      <c r="I10116" s="73">
        <v>3</v>
      </c>
      <c r="J10116" s="573"/>
    </row>
    <row r="10117" spans="1:10">
      <c r="A10117" s="51">
        <v>3132</v>
      </c>
      <c r="B10117" s="52" t="s">
        <v>49</v>
      </c>
      <c r="C10117" s="543">
        <v>5961579</v>
      </c>
      <c r="D10117" s="175">
        <v>5961579</v>
      </c>
      <c r="F10117" s="635"/>
      <c r="G10117" s="635"/>
      <c r="H10117" s="635"/>
      <c r="I10117" s="73">
        <v>4</v>
      </c>
      <c r="J10117" s="573"/>
    </row>
    <row r="10118" spans="1:10" ht="28.5">
      <c r="A10118" s="51">
        <v>3133</v>
      </c>
      <c r="B10118" s="52" t="s">
        <v>119</v>
      </c>
      <c r="C10118" s="543"/>
      <c r="D10118" s="175">
        <v>0</v>
      </c>
      <c r="F10118" s="635"/>
      <c r="G10118" s="635"/>
      <c r="H10118" s="635"/>
      <c r="I10118" s="73">
        <v>4</v>
      </c>
      <c r="J10118" s="573"/>
    </row>
    <row r="10119" spans="1:10">
      <c r="A10119" s="47">
        <v>32</v>
      </c>
      <c r="B10119" s="48" t="s">
        <v>16</v>
      </c>
      <c r="C10119" s="540">
        <f t="shared" ref="C10119" si="8934">SUM(C10120+C10125+C10132+C10142+C10144)</f>
        <v>25418109</v>
      </c>
      <c r="D10119" s="612">
        <v>25218109</v>
      </c>
      <c r="F10119" s="612">
        <f t="shared" ref="F10119:G10119" si="8935">SUM(F10120+F10125+F10132+F10142+F10144)</f>
        <v>0</v>
      </c>
      <c r="G10119" s="612">
        <f t="shared" si="8935"/>
        <v>0</v>
      </c>
      <c r="H10119" s="612">
        <f t="shared" ref="H10119" si="8936">SUM(H10120+H10125+H10132+H10142+H10144)</f>
        <v>0</v>
      </c>
      <c r="I10119" s="73">
        <v>2</v>
      </c>
      <c r="J10119" s="573"/>
    </row>
    <row r="10120" spans="1:10">
      <c r="A10120" s="49">
        <v>321</v>
      </c>
      <c r="B10120" s="50" t="s">
        <v>27</v>
      </c>
      <c r="C10120" s="542">
        <f t="shared" ref="C10120" si="8937">SUM(C10121:C10124)</f>
        <v>1660000</v>
      </c>
      <c r="D10120" s="542">
        <v>1660000</v>
      </c>
      <c r="F10120" s="542">
        <f t="shared" ref="F10120:G10120" si="8938">SUM(F10121:F10124)</f>
        <v>0</v>
      </c>
      <c r="G10120" s="542">
        <f t="shared" si="8938"/>
        <v>0</v>
      </c>
      <c r="H10120" s="542">
        <f t="shared" ref="H10120" si="8939">SUM(H10121:H10124)</f>
        <v>0</v>
      </c>
      <c r="I10120" s="73">
        <v>3</v>
      </c>
      <c r="J10120" s="573"/>
    </row>
    <row r="10121" spans="1:10">
      <c r="A10121" s="51">
        <v>3211</v>
      </c>
      <c r="B10121" s="52" t="s">
        <v>28</v>
      </c>
      <c r="C10121" s="543">
        <v>42000</v>
      </c>
      <c r="D10121" s="175">
        <v>42000</v>
      </c>
      <c r="F10121" s="635"/>
      <c r="G10121" s="635"/>
      <c r="H10121" s="635"/>
      <c r="I10121" s="73">
        <v>4</v>
      </c>
      <c r="J10121" s="573"/>
    </row>
    <row r="10122" spans="1:10" ht="28.5">
      <c r="A10122" s="51">
        <v>3212</v>
      </c>
      <c r="B10122" s="52" t="s">
        <v>50</v>
      </c>
      <c r="C10122" s="543">
        <v>1500000</v>
      </c>
      <c r="D10122" s="175">
        <v>1500000</v>
      </c>
      <c r="F10122" s="635"/>
      <c r="G10122" s="635"/>
      <c r="H10122" s="635"/>
      <c r="I10122" s="73">
        <v>4</v>
      </c>
      <c r="J10122" s="573"/>
    </row>
    <row r="10123" spans="1:10">
      <c r="A10123" s="51">
        <v>3213</v>
      </c>
      <c r="B10123" s="52" t="s">
        <v>54</v>
      </c>
      <c r="C10123" s="543">
        <v>93000</v>
      </c>
      <c r="D10123" s="175">
        <v>93000</v>
      </c>
      <c r="F10123" s="635"/>
      <c r="G10123" s="635"/>
      <c r="H10123" s="635"/>
      <c r="I10123" s="73">
        <v>4</v>
      </c>
      <c r="J10123" s="573"/>
    </row>
    <row r="10124" spans="1:10">
      <c r="A10124" s="51">
        <v>3214</v>
      </c>
      <c r="B10124" s="52" t="s">
        <v>108</v>
      </c>
      <c r="C10124" s="543">
        <v>25000</v>
      </c>
      <c r="D10124" s="175">
        <v>25000</v>
      </c>
      <c r="F10124" s="635"/>
      <c r="G10124" s="635"/>
      <c r="H10124" s="635"/>
      <c r="I10124" s="73">
        <v>4</v>
      </c>
      <c r="J10124" s="573"/>
    </row>
    <row r="10125" spans="1:10">
      <c r="A10125" s="49">
        <v>322</v>
      </c>
      <c r="B10125" s="50" t="s">
        <v>42</v>
      </c>
      <c r="C10125" s="542">
        <f t="shared" ref="C10125" si="8940">SUM(C10126:C10131)</f>
        <v>19406509</v>
      </c>
      <c r="D10125" s="542">
        <v>19206509</v>
      </c>
      <c r="F10125" s="542">
        <f t="shared" ref="F10125:G10125" si="8941">SUM(F10126:F10131)</f>
        <v>0</v>
      </c>
      <c r="G10125" s="542">
        <f t="shared" si="8941"/>
        <v>0</v>
      </c>
      <c r="H10125" s="542">
        <f t="shared" ref="H10125" si="8942">SUM(H10126:H10131)</f>
        <v>0</v>
      </c>
      <c r="I10125" s="73">
        <v>3</v>
      </c>
      <c r="J10125" s="573"/>
    </row>
    <row r="10126" spans="1:10">
      <c r="A10126" s="51">
        <v>3221</v>
      </c>
      <c r="B10126" s="52" t="s">
        <v>43</v>
      </c>
      <c r="C10126" s="543">
        <v>805009</v>
      </c>
      <c r="D10126" s="175">
        <v>805009</v>
      </c>
      <c r="F10126" s="635"/>
      <c r="G10126" s="635"/>
      <c r="H10126" s="635"/>
      <c r="I10126" s="73">
        <v>4</v>
      </c>
      <c r="J10126" s="573"/>
    </row>
    <row r="10127" spans="1:10">
      <c r="A10127" s="51">
        <v>3222</v>
      </c>
      <c r="B10127" s="52" t="s">
        <v>91</v>
      </c>
      <c r="C10127" s="543">
        <v>15929500</v>
      </c>
      <c r="D10127" s="175">
        <v>15929500</v>
      </c>
      <c r="F10127" s="635"/>
      <c r="G10127" s="635"/>
      <c r="H10127" s="635"/>
      <c r="I10127" s="73">
        <v>4</v>
      </c>
      <c r="J10127" s="573"/>
    </row>
    <row r="10128" spans="1:10">
      <c r="A10128" s="51">
        <v>3223</v>
      </c>
      <c r="B10128" s="52" t="s">
        <v>109</v>
      </c>
      <c r="C10128" s="543">
        <v>2000000</v>
      </c>
      <c r="D10128" s="175">
        <v>1800000</v>
      </c>
      <c r="F10128" s="635"/>
      <c r="G10128" s="635"/>
      <c r="H10128" s="635"/>
      <c r="I10128" s="73">
        <v>4</v>
      </c>
      <c r="J10128" s="573"/>
    </row>
    <row r="10129" spans="1:10" ht="28.5">
      <c r="A10129" s="51">
        <v>3224</v>
      </c>
      <c r="B10129" s="52" t="s">
        <v>110</v>
      </c>
      <c r="C10129" s="543">
        <v>500000</v>
      </c>
      <c r="D10129" s="175">
        <v>500000</v>
      </c>
      <c r="F10129" s="635"/>
      <c r="G10129" s="635"/>
      <c r="H10129" s="635"/>
      <c r="I10129" s="73">
        <v>4</v>
      </c>
      <c r="J10129" s="580"/>
    </row>
    <row r="10130" spans="1:10">
      <c r="A10130" s="51">
        <v>3225</v>
      </c>
      <c r="B10130" s="52" t="s">
        <v>92</v>
      </c>
      <c r="C10130" s="543">
        <v>170000</v>
      </c>
      <c r="D10130" s="175">
        <v>170000</v>
      </c>
      <c r="F10130" s="635"/>
      <c r="G10130" s="635"/>
      <c r="H10130" s="635"/>
      <c r="I10130" s="73">
        <v>4</v>
      </c>
      <c r="J10130" s="573"/>
    </row>
    <row r="10131" spans="1:10">
      <c r="A10131" s="51">
        <v>3227</v>
      </c>
      <c r="B10131" s="52" t="s">
        <v>93</v>
      </c>
      <c r="C10131" s="543">
        <v>2000</v>
      </c>
      <c r="D10131" s="175">
        <v>2000</v>
      </c>
      <c r="F10131" s="635"/>
      <c r="G10131" s="635"/>
      <c r="H10131" s="635"/>
      <c r="I10131" s="73">
        <v>4</v>
      </c>
      <c r="J10131" s="580"/>
    </row>
    <row r="10132" spans="1:10">
      <c r="A10132" s="49">
        <v>323</v>
      </c>
      <c r="B10132" s="50" t="s">
        <v>17</v>
      </c>
      <c r="C10132" s="542">
        <f t="shared" ref="C10132" si="8943">SUM(C10133:C10141)</f>
        <v>3815000</v>
      </c>
      <c r="D10132" s="542">
        <v>3815000</v>
      </c>
      <c r="F10132" s="542">
        <f t="shared" ref="F10132:G10132" si="8944">SUM(F10133:F10141)</f>
        <v>0</v>
      </c>
      <c r="G10132" s="542">
        <f t="shared" si="8944"/>
        <v>0</v>
      </c>
      <c r="H10132" s="542">
        <f t="shared" ref="H10132" si="8945">SUM(H10133:H10141)</f>
        <v>0</v>
      </c>
      <c r="I10132" s="73">
        <v>3</v>
      </c>
      <c r="J10132" s="573"/>
    </row>
    <row r="10133" spans="1:10">
      <c r="A10133" s="51">
        <v>3231</v>
      </c>
      <c r="B10133" s="52" t="s">
        <v>18</v>
      </c>
      <c r="C10133" s="543">
        <v>100000</v>
      </c>
      <c r="D10133" s="175">
        <v>100000</v>
      </c>
      <c r="F10133" s="635"/>
      <c r="G10133" s="635"/>
      <c r="H10133" s="635"/>
      <c r="I10133" s="73">
        <v>4</v>
      </c>
      <c r="J10133" s="573"/>
    </row>
    <row r="10134" spans="1:10">
      <c r="A10134" s="51">
        <v>3232</v>
      </c>
      <c r="B10134" s="52" t="s">
        <v>105</v>
      </c>
      <c r="C10134" s="543">
        <v>550000</v>
      </c>
      <c r="D10134" s="175">
        <v>550000</v>
      </c>
      <c r="F10134" s="635"/>
      <c r="G10134" s="635"/>
      <c r="H10134" s="635"/>
      <c r="I10134" s="73">
        <v>4</v>
      </c>
      <c r="J10134" s="573"/>
    </row>
    <row r="10135" spans="1:10">
      <c r="A10135" s="51">
        <v>3233</v>
      </c>
      <c r="B10135" s="52" t="s">
        <v>19</v>
      </c>
      <c r="C10135" s="543">
        <v>29000</v>
      </c>
      <c r="D10135" s="175">
        <v>29000</v>
      </c>
      <c r="F10135" s="635"/>
      <c r="G10135" s="635"/>
      <c r="H10135" s="635"/>
      <c r="I10135" s="73">
        <v>4</v>
      </c>
      <c r="J10135" s="580"/>
    </row>
    <row r="10136" spans="1:10">
      <c r="A10136" s="51">
        <v>3234</v>
      </c>
      <c r="B10136" s="52" t="s">
        <v>111</v>
      </c>
      <c r="C10136" s="543">
        <v>700000</v>
      </c>
      <c r="D10136" s="175">
        <v>700000</v>
      </c>
      <c r="F10136" s="635"/>
      <c r="G10136" s="635"/>
      <c r="H10136" s="635"/>
      <c r="I10136" s="73">
        <v>4</v>
      </c>
      <c r="J10136" s="573"/>
    </row>
    <row r="10137" spans="1:10">
      <c r="A10137" s="51">
        <v>3235</v>
      </c>
      <c r="B10137" s="52" t="s">
        <v>68</v>
      </c>
      <c r="C10137" s="543">
        <v>36000</v>
      </c>
      <c r="D10137" s="175">
        <v>36000</v>
      </c>
      <c r="F10137" s="635"/>
      <c r="G10137" s="635"/>
      <c r="H10137" s="635"/>
      <c r="I10137" s="73">
        <v>4</v>
      </c>
      <c r="J10137" s="573"/>
    </row>
    <row r="10138" spans="1:10">
      <c r="A10138" s="51">
        <v>3236</v>
      </c>
      <c r="B10138" s="52" t="s">
        <v>56</v>
      </c>
      <c r="C10138" s="543">
        <v>1300000</v>
      </c>
      <c r="D10138" s="175">
        <v>1300000</v>
      </c>
      <c r="F10138" s="635"/>
      <c r="G10138" s="635"/>
      <c r="H10138" s="635"/>
      <c r="I10138" s="73">
        <v>4</v>
      </c>
      <c r="J10138" s="573"/>
    </row>
    <row r="10139" spans="1:10">
      <c r="A10139" s="51">
        <v>3237</v>
      </c>
      <c r="B10139" s="52" t="s">
        <v>20</v>
      </c>
      <c r="C10139" s="543">
        <v>400000</v>
      </c>
      <c r="D10139" s="175">
        <v>400000</v>
      </c>
      <c r="F10139" s="635"/>
      <c r="G10139" s="635"/>
      <c r="H10139" s="635"/>
      <c r="I10139" s="73">
        <v>4</v>
      </c>
      <c r="J10139" s="573"/>
    </row>
    <row r="10140" spans="1:10">
      <c r="A10140" s="51">
        <v>3238</v>
      </c>
      <c r="B10140" s="52" t="s">
        <v>51</v>
      </c>
      <c r="C10140" s="543">
        <v>400000</v>
      </c>
      <c r="D10140" s="175">
        <v>400000</v>
      </c>
      <c r="F10140" s="635"/>
      <c r="G10140" s="635"/>
      <c r="H10140" s="635"/>
      <c r="I10140" s="73">
        <v>4</v>
      </c>
      <c r="J10140" s="573"/>
    </row>
    <row r="10141" spans="1:10">
      <c r="A10141" s="51">
        <v>3239</v>
      </c>
      <c r="B10141" s="52" t="s">
        <v>21</v>
      </c>
      <c r="C10141" s="543">
        <v>300000</v>
      </c>
      <c r="D10141" s="175">
        <v>300000</v>
      </c>
      <c r="F10141" s="635"/>
      <c r="G10141" s="635"/>
      <c r="H10141" s="635"/>
      <c r="I10141" s="73">
        <v>4</v>
      </c>
      <c r="J10141" s="573"/>
    </row>
    <row r="10142" spans="1:10" ht="28.5">
      <c r="A10142" s="49">
        <v>324</v>
      </c>
      <c r="B10142" s="50" t="s">
        <v>22</v>
      </c>
      <c r="C10142" s="542">
        <f t="shared" ref="C10142" si="8946">SUM(C10143)</f>
        <v>0</v>
      </c>
      <c r="D10142" s="542">
        <v>0</v>
      </c>
      <c r="F10142" s="542">
        <f t="shared" ref="F10142:H10142" si="8947">SUM(F10143)</f>
        <v>0</v>
      </c>
      <c r="G10142" s="542">
        <f t="shared" si="8947"/>
        <v>0</v>
      </c>
      <c r="H10142" s="542">
        <f t="shared" si="8947"/>
        <v>0</v>
      </c>
      <c r="I10142" s="73">
        <v>3</v>
      </c>
      <c r="J10142" s="573"/>
    </row>
    <row r="10143" spans="1:10" ht="28.5">
      <c r="A10143" s="51">
        <v>3241</v>
      </c>
      <c r="B10143" s="52" t="s">
        <v>22</v>
      </c>
      <c r="C10143" s="543"/>
      <c r="D10143" s="175">
        <v>0</v>
      </c>
      <c r="F10143" s="635"/>
      <c r="G10143" s="635"/>
      <c r="H10143" s="635"/>
      <c r="I10143" s="73">
        <v>4</v>
      </c>
      <c r="J10143" s="573"/>
    </row>
    <row r="10144" spans="1:10">
      <c r="A10144" s="49">
        <v>329</v>
      </c>
      <c r="B10144" s="50" t="s">
        <v>23</v>
      </c>
      <c r="C10144" s="542">
        <f t="shared" ref="C10144" si="8948">SUM(C10145:C10151)</f>
        <v>536600</v>
      </c>
      <c r="D10144" s="542">
        <v>536600</v>
      </c>
      <c r="F10144" s="542">
        <f t="shared" ref="F10144:G10144" si="8949">SUM(F10145:F10151)</f>
        <v>0</v>
      </c>
      <c r="G10144" s="542">
        <f t="shared" si="8949"/>
        <v>0</v>
      </c>
      <c r="H10144" s="542">
        <f t="shared" ref="H10144" si="8950">SUM(H10145:H10151)</f>
        <v>0</v>
      </c>
      <c r="I10144" s="73">
        <v>3</v>
      </c>
      <c r="J10144" s="573"/>
    </row>
    <row r="10145" spans="1:10" ht="28.5">
      <c r="A10145" s="51">
        <v>3291</v>
      </c>
      <c r="B10145" s="52" t="s">
        <v>24</v>
      </c>
      <c r="C10145" s="543">
        <v>7600</v>
      </c>
      <c r="D10145" s="175">
        <v>7600</v>
      </c>
      <c r="F10145" s="635"/>
      <c r="G10145" s="635"/>
      <c r="H10145" s="635"/>
      <c r="I10145" s="73">
        <v>4</v>
      </c>
      <c r="J10145" s="573"/>
    </row>
    <row r="10146" spans="1:10">
      <c r="A10146" s="51">
        <v>3292</v>
      </c>
      <c r="B10146" s="52" t="s">
        <v>112</v>
      </c>
      <c r="C10146" s="543">
        <v>172000</v>
      </c>
      <c r="D10146" s="175">
        <v>172000</v>
      </c>
      <c r="F10146" s="635"/>
      <c r="G10146" s="635"/>
      <c r="H10146" s="635"/>
      <c r="I10146" s="73">
        <v>4</v>
      </c>
      <c r="J10146" s="573"/>
    </row>
    <row r="10147" spans="1:10">
      <c r="A10147" s="51">
        <v>3293</v>
      </c>
      <c r="B10147" s="52" t="s">
        <v>29</v>
      </c>
      <c r="C10147" s="543">
        <v>12000</v>
      </c>
      <c r="D10147" s="175">
        <v>12000</v>
      </c>
      <c r="F10147" s="635"/>
      <c r="G10147" s="635"/>
      <c r="H10147" s="635"/>
      <c r="I10147" s="73">
        <v>4</v>
      </c>
      <c r="J10147" s="573"/>
    </row>
    <row r="10148" spans="1:10">
      <c r="A10148" s="51">
        <v>3294</v>
      </c>
      <c r="B10148" s="52" t="s">
        <v>55</v>
      </c>
      <c r="C10148" s="543">
        <v>10000</v>
      </c>
      <c r="D10148" s="175">
        <v>10000</v>
      </c>
      <c r="F10148" s="635"/>
      <c r="G10148" s="635"/>
      <c r="H10148" s="635"/>
      <c r="I10148" s="73">
        <v>4</v>
      </c>
      <c r="J10148" s="573"/>
    </row>
    <row r="10149" spans="1:10">
      <c r="A10149" s="51">
        <v>3295</v>
      </c>
      <c r="B10149" s="52" t="s">
        <v>113</v>
      </c>
      <c r="C10149" s="543">
        <v>200000</v>
      </c>
      <c r="D10149" s="175">
        <v>200000</v>
      </c>
      <c r="F10149" s="635"/>
      <c r="G10149" s="635"/>
      <c r="H10149" s="635"/>
      <c r="I10149" s="73">
        <v>4</v>
      </c>
      <c r="J10149" s="573"/>
    </row>
    <row r="10150" spans="1:10">
      <c r="A10150" s="51">
        <v>3296</v>
      </c>
      <c r="B10150" s="52" t="s">
        <v>120</v>
      </c>
      <c r="C10150" s="543">
        <v>100000</v>
      </c>
      <c r="D10150" s="175">
        <v>100000</v>
      </c>
      <c r="F10150" s="635"/>
      <c r="G10150" s="635"/>
      <c r="H10150" s="635"/>
      <c r="I10150" s="73">
        <v>4</v>
      </c>
      <c r="J10150" s="573"/>
    </row>
    <row r="10151" spans="1:10">
      <c r="A10151" s="51">
        <v>3299</v>
      </c>
      <c r="B10151" s="52" t="s">
        <v>23</v>
      </c>
      <c r="C10151" s="543">
        <v>35000</v>
      </c>
      <c r="D10151" s="175">
        <v>35000</v>
      </c>
      <c r="F10151" s="635"/>
      <c r="G10151" s="635"/>
      <c r="H10151" s="635"/>
      <c r="I10151" s="73">
        <v>4</v>
      </c>
      <c r="J10151" s="573"/>
    </row>
    <row r="10152" spans="1:10">
      <c r="A10152" s="47">
        <v>34</v>
      </c>
      <c r="B10152" s="48" t="s">
        <v>114</v>
      </c>
      <c r="C10152" s="540">
        <f t="shared" ref="C10152" si="8951">SUM(C10153)</f>
        <v>13000</v>
      </c>
      <c r="D10152" s="612">
        <v>187601</v>
      </c>
      <c r="F10152" s="612">
        <f t="shared" ref="F10152:H10152" si="8952">SUM(F10153)</f>
        <v>0</v>
      </c>
      <c r="G10152" s="612">
        <f t="shared" si="8952"/>
        <v>0</v>
      </c>
      <c r="H10152" s="612">
        <f t="shared" si="8952"/>
        <v>0</v>
      </c>
      <c r="I10152" s="73">
        <v>2</v>
      </c>
      <c r="J10152" s="573"/>
    </row>
    <row r="10153" spans="1:10">
      <c r="A10153" s="49">
        <v>343</v>
      </c>
      <c r="B10153" s="50" t="s">
        <v>115</v>
      </c>
      <c r="C10153" s="542">
        <f t="shared" ref="C10153" si="8953">SUM(C10154:C10156)</f>
        <v>13000</v>
      </c>
      <c r="D10153" s="542">
        <v>187601</v>
      </c>
      <c r="F10153" s="542">
        <f t="shared" ref="F10153:G10153" si="8954">SUM(F10154:F10156)</f>
        <v>0</v>
      </c>
      <c r="G10153" s="542">
        <f t="shared" si="8954"/>
        <v>0</v>
      </c>
      <c r="H10153" s="542">
        <f t="shared" ref="H10153" si="8955">SUM(H10154:H10156)</f>
        <v>0</v>
      </c>
      <c r="I10153" s="73">
        <v>3</v>
      </c>
      <c r="J10153" s="573"/>
    </row>
    <row r="10154" spans="1:10">
      <c r="A10154" s="51">
        <v>3431</v>
      </c>
      <c r="B10154" s="52" t="s">
        <v>116</v>
      </c>
      <c r="C10154" s="543">
        <v>13000</v>
      </c>
      <c r="D10154" s="175">
        <v>13000</v>
      </c>
      <c r="F10154" s="635"/>
      <c r="G10154" s="635"/>
      <c r="H10154" s="635"/>
      <c r="I10154" s="73">
        <v>4</v>
      </c>
      <c r="J10154" s="573"/>
    </row>
    <row r="10155" spans="1:10" ht="28.5">
      <c r="A10155" s="51">
        <v>3432</v>
      </c>
      <c r="B10155" s="52" t="s">
        <v>135</v>
      </c>
      <c r="C10155" s="543"/>
      <c r="D10155" s="175">
        <v>0</v>
      </c>
      <c r="F10155" s="635"/>
      <c r="G10155" s="635"/>
      <c r="H10155" s="635"/>
      <c r="I10155" s="73">
        <v>4</v>
      </c>
      <c r="J10155" s="573"/>
    </row>
    <row r="10156" spans="1:10">
      <c r="A10156" s="51">
        <v>3433</v>
      </c>
      <c r="B10156" s="52" t="s">
        <v>117</v>
      </c>
      <c r="C10156" s="543"/>
      <c r="D10156" s="175">
        <v>174601</v>
      </c>
      <c r="F10156" s="635"/>
      <c r="G10156" s="635"/>
      <c r="H10156" s="635"/>
      <c r="I10156" s="73">
        <v>4</v>
      </c>
      <c r="J10156" s="573"/>
    </row>
    <row r="10157" spans="1:10" ht="28.5">
      <c r="A10157" s="47">
        <v>37</v>
      </c>
      <c r="B10157" s="48" t="s">
        <v>34</v>
      </c>
      <c r="C10157" s="588">
        <f t="shared" ref="C10157" si="8956">C10158</f>
        <v>3000</v>
      </c>
      <c r="D10157" s="711">
        <v>28399</v>
      </c>
      <c r="F10157" s="711">
        <f t="shared" ref="F10157:H10157" si="8957">F10158</f>
        <v>0</v>
      </c>
      <c r="G10157" s="711">
        <f t="shared" si="8957"/>
        <v>0</v>
      </c>
      <c r="H10157" s="711">
        <f t="shared" si="8957"/>
        <v>0</v>
      </c>
      <c r="I10157" s="73">
        <v>2</v>
      </c>
      <c r="J10157" s="573"/>
    </row>
    <row r="10158" spans="1:10" ht="28.5">
      <c r="A10158" s="49">
        <v>372</v>
      </c>
      <c r="B10158" s="50" t="s">
        <v>35</v>
      </c>
      <c r="C10158" s="589">
        <f>C10160</f>
        <v>3000</v>
      </c>
      <c r="D10158" s="712">
        <v>28399</v>
      </c>
      <c r="F10158" s="712">
        <f t="shared" ref="F10158:G10158" si="8958">F10160+F10159</f>
        <v>0</v>
      </c>
      <c r="G10158" s="712">
        <f t="shared" si="8958"/>
        <v>0</v>
      </c>
      <c r="H10158" s="712">
        <f t="shared" ref="H10158" si="8959">H10160+H10159</f>
        <v>0</v>
      </c>
      <c r="I10158" s="73">
        <v>3</v>
      </c>
      <c r="J10158" s="573"/>
    </row>
    <row r="10159" spans="1:10">
      <c r="A10159" s="51">
        <v>3721</v>
      </c>
      <c r="B10159" s="52" t="s">
        <v>69</v>
      </c>
      <c r="C10159" s="543"/>
      <c r="D10159" s="868">
        <v>25399</v>
      </c>
      <c r="F10159" s="543"/>
      <c r="G10159" s="543"/>
      <c r="H10159" s="543"/>
      <c r="I10159" s="870">
        <v>4</v>
      </c>
      <c r="J10159" s="912"/>
    </row>
    <row r="10160" spans="1:10">
      <c r="A10160" s="51">
        <v>3722</v>
      </c>
      <c r="B10160" s="52" t="s">
        <v>36</v>
      </c>
      <c r="C10160" s="543">
        <v>3000</v>
      </c>
      <c r="D10160" s="175">
        <v>3000</v>
      </c>
      <c r="F10160" s="635"/>
      <c r="G10160" s="635"/>
      <c r="H10160" s="635"/>
      <c r="I10160" s="73">
        <v>4</v>
      </c>
      <c r="J10160" s="573"/>
    </row>
    <row r="10161" spans="1:10">
      <c r="A10161" s="47">
        <v>38</v>
      </c>
      <c r="B10161" s="48" t="s">
        <v>11</v>
      </c>
      <c r="C10161" s="540">
        <f t="shared" ref="C10161" si="8960">SUM(C10162)</f>
        <v>10000</v>
      </c>
      <c r="D10161" s="612">
        <v>10000</v>
      </c>
      <c r="F10161" s="612">
        <f t="shared" ref="F10161:H10161" si="8961">SUM(F10162)</f>
        <v>0</v>
      </c>
      <c r="G10161" s="612">
        <f t="shared" si="8961"/>
        <v>0</v>
      </c>
      <c r="H10161" s="612">
        <f t="shared" si="8961"/>
        <v>0</v>
      </c>
      <c r="I10161" s="73">
        <v>2</v>
      </c>
      <c r="J10161" s="573"/>
    </row>
    <row r="10162" spans="1:10">
      <c r="A10162" s="49">
        <v>383</v>
      </c>
      <c r="B10162" s="50" t="s">
        <v>121</v>
      </c>
      <c r="C10162" s="542">
        <f t="shared" ref="C10162" si="8962">SUM(C10163:C10164)</f>
        <v>10000</v>
      </c>
      <c r="D10162" s="542">
        <v>10000</v>
      </c>
      <c r="F10162" s="542">
        <f t="shared" ref="F10162:G10162" si="8963">SUM(F10163:F10164)</f>
        <v>0</v>
      </c>
      <c r="G10162" s="542">
        <f t="shared" si="8963"/>
        <v>0</v>
      </c>
      <c r="H10162" s="542">
        <f t="shared" ref="H10162" si="8964">SUM(H10163:H10164)</f>
        <v>0</v>
      </c>
      <c r="I10162" s="73">
        <v>3</v>
      </c>
      <c r="J10162" s="573"/>
    </row>
    <row r="10163" spans="1:10">
      <c r="A10163" s="229">
        <v>3831</v>
      </c>
      <c r="B10163" s="52" t="s">
        <v>122</v>
      </c>
      <c r="C10163" s="576">
        <v>10000</v>
      </c>
      <c r="D10163" s="175">
        <v>10000</v>
      </c>
      <c r="F10163" s="576"/>
      <c r="G10163" s="576"/>
      <c r="H10163" s="576"/>
      <c r="I10163" s="73">
        <v>4</v>
      </c>
      <c r="J10163" s="573"/>
    </row>
    <row r="10164" spans="1:10">
      <c r="A10164" s="51">
        <v>3834</v>
      </c>
      <c r="B10164" s="52" t="s">
        <v>123</v>
      </c>
      <c r="C10164" s="543"/>
      <c r="D10164" s="175">
        <v>0</v>
      </c>
      <c r="F10164" s="635"/>
      <c r="G10164" s="635"/>
      <c r="H10164" s="635"/>
      <c r="I10164" s="73">
        <v>4</v>
      </c>
      <c r="J10164" s="573"/>
    </row>
    <row r="10165" spans="1:10">
      <c r="A10165" s="593">
        <v>51</v>
      </c>
      <c r="B10165" s="591" t="s">
        <v>25</v>
      </c>
      <c r="C10165" s="587">
        <f>SUM(C10166,C10171,C10175)</f>
        <v>55815</v>
      </c>
      <c r="D10165" s="710">
        <v>55815</v>
      </c>
      <c r="F10165" s="710">
        <f>SUM(F10166,F10171,F10175)</f>
        <v>0</v>
      </c>
      <c r="G10165" s="710">
        <f>SUM(G10166,G10171,G10175)</f>
        <v>0</v>
      </c>
      <c r="H10165" s="710">
        <f>SUM(H10166,H10171,H10175)</f>
        <v>0</v>
      </c>
      <c r="I10165" s="73" t="s">
        <v>26</v>
      </c>
      <c r="J10165" s="573"/>
    </row>
    <row r="10166" spans="1:10">
      <c r="A10166" s="47">
        <v>31</v>
      </c>
      <c r="B10166" s="48" t="s">
        <v>44</v>
      </c>
      <c r="C10166" s="588">
        <f>SUM(C10167,C10169)</f>
        <v>12097</v>
      </c>
      <c r="D10166" s="711">
        <v>12097</v>
      </c>
      <c r="F10166" s="711">
        <f>SUM(F10167,F10169)</f>
        <v>0</v>
      </c>
      <c r="G10166" s="711">
        <f>SUM(G10167,G10169)</f>
        <v>0</v>
      </c>
      <c r="H10166" s="711">
        <f>SUM(H10167,H10169)</f>
        <v>0</v>
      </c>
      <c r="I10166" s="73">
        <v>2</v>
      </c>
      <c r="J10166" s="573"/>
    </row>
    <row r="10167" spans="1:10">
      <c r="A10167" s="49">
        <v>311</v>
      </c>
      <c r="B10167" s="50" t="s">
        <v>45</v>
      </c>
      <c r="C10167" s="589">
        <f>C10168</f>
        <v>10384</v>
      </c>
      <c r="D10167" s="712">
        <v>10384</v>
      </c>
      <c r="F10167" s="712">
        <f>F10168</f>
        <v>0</v>
      </c>
      <c r="G10167" s="712">
        <f>G10168</f>
        <v>0</v>
      </c>
      <c r="H10167" s="712">
        <f>H10168</f>
        <v>0</v>
      </c>
      <c r="I10167" s="73">
        <v>3</v>
      </c>
      <c r="J10167" s="573"/>
    </row>
    <row r="10168" spans="1:10">
      <c r="A10168" s="51">
        <v>3111</v>
      </c>
      <c r="B10168" s="52" t="s">
        <v>46</v>
      </c>
      <c r="C10168" s="543">
        <v>10384</v>
      </c>
      <c r="D10168" s="175">
        <v>10384</v>
      </c>
      <c r="F10168" s="635"/>
      <c r="G10168" s="635"/>
      <c r="H10168" s="635"/>
      <c r="I10168" s="73">
        <v>4</v>
      </c>
      <c r="J10168" s="573"/>
    </row>
    <row r="10169" spans="1:10">
      <c r="A10169" s="49">
        <v>313</v>
      </c>
      <c r="B10169" s="50" t="s">
        <v>48</v>
      </c>
      <c r="C10169" s="589">
        <f>C10170</f>
        <v>1713</v>
      </c>
      <c r="D10169" s="712">
        <v>1713</v>
      </c>
      <c r="F10169" s="712">
        <f>F10170</f>
        <v>0</v>
      </c>
      <c r="G10169" s="712">
        <f>G10170</f>
        <v>0</v>
      </c>
      <c r="H10169" s="712">
        <f>H10170</f>
        <v>0</v>
      </c>
      <c r="I10169" s="73">
        <v>3</v>
      </c>
      <c r="J10169" s="573"/>
    </row>
    <row r="10170" spans="1:10">
      <c r="A10170" s="51">
        <v>3132</v>
      </c>
      <c r="B10170" s="52" t="s">
        <v>49</v>
      </c>
      <c r="C10170" s="543">
        <v>1713</v>
      </c>
      <c r="D10170" s="175">
        <v>1713</v>
      </c>
      <c r="F10170" s="635"/>
      <c r="G10170" s="635"/>
      <c r="H10170" s="635"/>
      <c r="I10170" s="73">
        <v>4</v>
      </c>
      <c r="J10170" s="573"/>
    </row>
    <row r="10171" spans="1:10">
      <c r="A10171" s="47">
        <v>32</v>
      </c>
      <c r="B10171" s="48" t="s">
        <v>16</v>
      </c>
      <c r="C10171" s="588">
        <f>C10172</f>
        <v>3211</v>
      </c>
      <c r="D10171" s="711">
        <v>3211</v>
      </c>
      <c r="F10171" s="711">
        <f>F10172</f>
        <v>0</v>
      </c>
      <c r="G10171" s="711">
        <f>G10172</f>
        <v>0</v>
      </c>
      <c r="H10171" s="711">
        <f>H10172</f>
        <v>0</v>
      </c>
      <c r="I10171" s="73">
        <v>2</v>
      </c>
      <c r="J10171" s="573"/>
    </row>
    <row r="10172" spans="1:10">
      <c r="A10172" s="49">
        <v>323</v>
      </c>
      <c r="B10172" s="50" t="s">
        <v>17</v>
      </c>
      <c r="C10172" s="589">
        <f>SUM(C10173:C10174)</f>
        <v>3211</v>
      </c>
      <c r="D10172" s="712">
        <v>3211</v>
      </c>
      <c r="F10172" s="712">
        <f>SUM(F10173:F10174)</f>
        <v>0</v>
      </c>
      <c r="G10172" s="712">
        <f>SUM(G10173:G10174)</f>
        <v>0</v>
      </c>
      <c r="H10172" s="712">
        <f>SUM(H10173:H10174)</f>
        <v>0</v>
      </c>
      <c r="I10172" s="73">
        <v>3</v>
      </c>
      <c r="J10172" s="573"/>
    </row>
    <row r="10173" spans="1:10">
      <c r="A10173" s="51">
        <v>3233</v>
      </c>
      <c r="B10173" s="52" t="s">
        <v>19</v>
      </c>
      <c r="C10173" s="543">
        <v>2007</v>
      </c>
      <c r="D10173" s="175">
        <v>2007</v>
      </c>
      <c r="F10173" s="635"/>
      <c r="G10173" s="635"/>
      <c r="H10173" s="635"/>
      <c r="I10173" s="73">
        <v>4</v>
      </c>
      <c r="J10173" s="573"/>
    </row>
    <row r="10174" spans="1:10">
      <c r="A10174" s="51">
        <v>3239</v>
      </c>
      <c r="B10174" s="52" t="s">
        <v>21</v>
      </c>
      <c r="C10174" s="543">
        <v>1204</v>
      </c>
      <c r="D10174" s="175">
        <v>1204</v>
      </c>
      <c r="F10174" s="635"/>
      <c r="G10174" s="635"/>
      <c r="H10174" s="635"/>
      <c r="I10174" s="73">
        <v>4</v>
      </c>
      <c r="J10174" s="573"/>
    </row>
    <row r="10175" spans="1:10" ht="28.5">
      <c r="A10175" s="47">
        <v>42</v>
      </c>
      <c r="B10175" s="48" t="s">
        <v>30</v>
      </c>
      <c r="C10175" s="588">
        <f t="shared" ref="C10175:C10176" si="8965">C10176</f>
        <v>40507</v>
      </c>
      <c r="D10175" s="711">
        <v>40507</v>
      </c>
      <c r="F10175" s="711">
        <f t="shared" ref="F10175:H10176" si="8966">F10176</f>
        <v>0</v>
      </c>
      <c r="G10175" s="711">
        <f t="shared" si="8966"/>
        <v>0</v>
      </c>
      <c r="H10175" s="711">
        <f t="shared" si="8966"/>
        <v>0</v>
      </c>
      <c r="I10175" s="73">
        <v>2</v>
      </c>
      <c r="J10175" s="573"/>
    </row>
    <row r="10176" spans="1:10">
      <c r="A10176" s="525">
        <v>426</v>
      </c>
      <c r="B10176" s="50" t="s">
        <v>31</v>
      </c>
      <c r="C10176" s="542">
        <f t="shared" si="8965"/>
        <v>40507</v>
      </c>
      <c r="D10176" s="542">
        <v>40507</v>
      </c>
      <c r="F10176" s="542">
        <f t="shared" si="8966"/>
        <v>0</v>
      </c>
      <c r="G10176" s="542">
        <f t="shared" si="8966"/>
        <v>0</v>
      </c>
      <c r="H10176" s="542">
        <f t="shared" si="8966"/>
        <v>0</v>
      </c>
      <c r="I10176" s="73">
        <v>3</v>
      </c>
      <c r="J10176" s="573"/>
    </row>
    <row r="10177" spans="1:10">
      <c r="A10177" s="51">
        <v>4262</v>
      </c>
      <c r="B10177" s="52" t="s">
        <v>32</v>
      </c>
      <c r="C10177" s="543">
        <v>40507</v>
      </c>
      <c r="D10177" s="175">
        <v>40507</v>
      </c>
      <c r="F10177" s="635"/>
      <c r="G10177" s="635"/>
      <c r="H10177" s="635"/>
      <c r="I10177" s="73">
        <v>4</v>
      </c>
      <c r="J10177" s="573"/>
    </row>
    <row r="10178" spans="1:10">
      <c r="A10178" s="262">
        <v>52</v>
      </c>
      <c r="B10178" s="234" t="s">
        <v>52</v>
      </c>
      <c r="C10178" s="592">
        <f>SUM(C10179+C10186+C10193+C10196+C10199)</f>
        <v>226660</v>
      </c>
      <c r="D10178" s="592">
        <v>491660</v>
      </c>
      <c r="F10178" s="592">
        <f>SUM(F10179+F10186+F10193+F10196+F10199)</f>
        <v>0</v>
      </c>
      <c r="G10178" s="592">
        <f>SUM(G10179+G10186+G10193+G10196+G10199)</f>
        <v>0</v>
      </c>
      <c r="H10178" s="592">
        <f>SUM(H10179+H10186+H10193+H10196+H10199)</f>
        <v>0</v>
      </c>
      <c r="I10178" s="73" t="s">
        <v>53</v>
      </c>
      <c r="J10178" s="573"/>
    </row>
    <row r="10179" spans="1:10">
      <c r="A10179" s="47">
        <v>31</v>
      </c>
      <c r="B10179" s="48" t="s">
        <v>44</v>
      </c>
      <c r="C10179" s="540">
        <f t="shared" ref="C10179" si="8967">SUM(C10180+C10182+C10184)</f>
        <v>86206</v>
      </c>
      <c r="D10179" s="612">
        <v>86206</v>
      </c>
      <c r="F10179" s="612">
        <f t="shared" ref="F10179:G10179" si="8968">SUM(F10180+F10182+F10184)</f>
        <v>0</v>
      </c>
      <c r="G10179" s="612">
        <f t="shared" si="8968"/>
        <v>0</v>
      </c>
      <c r="H10179" s="612">
        <f t="shared" ref="H10179" si="8969">SUM(H10180+H10182+H10184)</f>
        <v>0</v>
      </c>
      <c r="I10179" s="73">
        <v>2</v>
      </c>
      <c r="J10179" s="573"/>
    </row>
    <row r="10180" spans="1:10">
      <c r="A10180" s="49">
        <v>311</v>
      </c>
      <c r="B10180" s="50" t="s">
        <v>45</v>
      </c>
      <c r="C10180" s="542">
        <f t="shared" ref="C10180" si="8970">SUM(C10181)</f>
        <v>80948</v>
      </c>
      <c r="D10180" s="542">
        <v>80948</v>
      </c>
      <c r="F10180" s="542">
        <f t="shared" ref="F10180:H10180" si="8971">SUM(F10181)</f>
        <v>0</v>
      </c>
      <c r="G10180" s="542">
        <f t="shared" si="8971"/>
        <v>0</v>
      </c>
      <c r="H10180" s="542">
        <f t="shared" si="8971"/>
        <v>0</v>
      </c>
      <c r="I10180" s="73">
        <v>3</v>
      </c>
      <c r="J10180" s="573"/>
    </row>
    <row r="10181" spans="1:10">
      <c r="A10181" s="51">
        <v>3111</v>
      </c>
      <c r="B10181" s="52" t="s">
        <v>46</v>
      </c>
      <c r="C10181" s="543">
        <v>80948</v>
      </c>
      <c r="D10181" s="175">
        <v>80948</v>
      </c>
      <c r="F10181" s="635"/>
      <c r="G10181" s="635"/>
      <c r="H10181" s="635"/>
      <c r="I10181" s="73">
        <v>4</v>
      </c>
      <c r="J10181" s="573"/>
    </row>
    <row r="10182" spans="1:10">
      <c r="A10182" s="49">
        <v>312</v>
      </c>
      <c r="B10182" s="50" t="s">
        <v>67</v>
      </c>
      <c r="C10182" s="542">
        <f t="shared" ref="C10182" si="8972">SUM(C10183)</f>
        <v>1400</v>
      </c>
      <c r="D10182" s="542">
        <v>1400</v>
      </c>
      <c r="F10182" s="542">
        <f t="shared" ref="F10182:H10182" si="8973">SUM(F10183)</f>
        <v>0</v>
      </c>
      <c r="G10182" s="542">
        <f t="shared" si="8973"/>
        <v>0</v>
      </c>
      <c r="H10182" s="542">
        <f t="shared" si="8973"/>
        <v>0</v>
      </c>
      <c r="I10182" s="73">
        <v>3</v>
      </c>
      <c r="J10182" s="573"/>
    </row>
    <row r="10183" spans="1:10">
      <c r="A10183" s="51">
        <v>3121</v>
      </c>
      <c r="B10183" s="52" t="s">
        <v>67</v>
      </c>
      <c r="C10183" s="543">
        <v>1400</v>
      </c>
      <c r="D10183" s="175">
        <v>1400</v>
      </c>
      <c r="F10183" s="635"/>
      <c r="G10183" s="635"/>
      <c r="H10183" s="635"/>
      <c r="I10183" s="73">
        <v>4</v>
      </c>
      <c r="J10183" s="573"/>
    </row>
    <row r="10184" spans="1:10">
      <c r="A10184" s="49">
        <v>313</v>
      </c>
      <c r="B10184" s="50" t="s">
        <v>48</v>
      </c>
      <c r="C10184" s="542">
        <f t="shared" ref="C10184" si="8974">SUM(C10185)</f>
        <v>3858</v>
      </c>
      <c r="D10184" s="542">
        <v>3858</v>
      </c>
      <c r="F10184" s="542">
        <f t="shared" ref="F10184:H10184" si="8975">SUM(F10185)</f>
        <v>0</v>
      </c>
      <c r="G10184" s="542">
        <f t="shared" si="8975"/>
        <v>0</v>
      </c>
      <c r="H10184" s="542">
        <f t="shared" si="8975"/>
        <v>0</v>
      </c>
      <c r="I10184" s="73">
        <v>3</v>
      </c>
      <c r="J10184" s="573"/>
    </row>
    <row r="10185" spans="1:10">
      <c r="A10185" s="51">
        <v>3132</v>
      </c>
      <c r="B10185" s="52" t="s">
        <v>49</v>
      </c>
      <c r="C10185" s="543">
        <v>3858</v>
      </c>
      <c r="D10185" s="175">
        <v>3858</v>
      </c>
      <c r="F10185" s="635"/>
      <c r="G10185" s="635"/>
      <c r="H10185" s="635"/>
      <c r="I10185" s="73">
        <v>4</v>
      </c>
      <c r="J10185" s="573"/>
    </row>
    <row r="10186" spans="1:10">
      <c r="A10186" s="47">
        <v>32</v>
      </c>
      <c r="B10186" s="48" t="s">
        <v>16</v>
      </c>
      <c r="C10186" s="540">
        <f t="shared" ref="C10186" si="8976">SUM(C10187+C10189+C10191)</f>
        <v>13664</v>
      </c>
      <c r="D10186" s="612">
        <v>13664</v>
      </c>
      <c r="F10186" s="612">
        <f t="shared" ref="F10186:G10186" si="8977">SUM(F10187+F10189+F10191)</f>
        <v>0</v>
      </c>
      <c r="G10186" s="612">
        <f t="shared" si="8977"/>
        <v>0</v>
      </c>
      <c r="H10186" s="612">
        <f t="shared" ref="H10186" si="8978">SUM(H10187+H10189+H10191)</f>
        <v>0</v>
      </c>
      <c r="I10186" s="73">
        <v>2</v>
      </c>
      <c r="J10186" s="573"/>
    </row>
    <row r="10187" spans="1:10">
      <c r="A10187" s="49">
        <v>321</v>
      </c>
      <c r="B10187" s="50" t="s">
        <v>27</v>
      </c>
      <c r="C10187" s="542">
        <f t="shared" ref="C10187" si="8979">SUM(C10188)</f>
        <v>13664</v>
      </c>
      <c r="D10187" s="542">
        <v>13664</v>
      </c>
      <c r="F10187" s="542">
        <f t="shared" ref="F10187:H10187" si="8980">SUM(F10188)</f>
        <v>0</v>
      </c>
      <c r="G10187" s="542">
        <f t="shared" si="8980"/>
        <v>0</v>
      </c>
      <c r="H10187" s="542">
        <f t="shared" si="8980"/>
        <v>0</v>
      </c>
      <c r="I10187" s="73">
        <v>3</v>
      </c>
      <c r="J10187" s="573"/>
    </row>
    <row r="10188" spans="1:10" ht="28.5">
      <c r="A10188" s="51">
        <v>3212</v>
      </c>
      <c r="B10188" s="52" t="s">
        <v>50</v>
      </c>
      <c r="C10188" s="543">
        <v>13664</v>
      </c>
      <c r="D10188" s="175">
        <v>13664</v>
      </c>
      <c r="F10188" s="635"/>
      <c r="G10188" s="635"/>
      <c r="H10188" s="635"/>
      <c r="I10188" s="73">
        <v>4</v>
      </c>
      <c r="J10188" s="573"/>
    </row>
    <row r="10189" spans="1:10">
      <c r="A10189" s="49">
        <v>322</v>
      </c>
      <c r="B10189" s="50" t="s">
        <v>42</v>
      </c>
      <c r="C10189" s="542">
        <f t="shared" ref="C10189" si="8981">SUM(C10190)</f>
        <v>0</v>
      </c>
      <c r="D10189" s="542">
        <v>0</v>
      </c>
      <c r="F10189" s="542">
        <f t="shared" ref="F10189:H10189" si="8982">SUM(F10190)</f>
        <v>0</v>
      </c>
      <c r="G10189" s="542">
        <f t="shared" si="8982"/>
        <v>0</v>
      </c>
      <c r="H10189" s="542">
        <f t="shared" si="8982"/>
        <v>0</v>
      </c>
      <c r="I10189" s="73">
        <v>3</v>
      </c>
      <c r="J10189" s="573"/>
    </row>
    <row r="10190" spans="1:10">
      <c r="A10190" s="51">
        <v>3222</v>
      </c>
      <c r="B10190" s="52" t="s">
        <v>91</v>
      </c>
      <c r="C10190" s="543"/>
      <c r="D10190" s="175">
        <v>0</v>
      </c>
      <c r="F10190" s="635"/>
      <c r="G10190" s="635"/>
      <c r="H10190" s="635"/>
      <c r="I10190" s="73">
        <v>4</v>
      </c>
      <c r="J10190" s="573"/>
    </row>
    <row r="10191" spans="1:10" ht="28.5">
      <c r="A10191" s="49">
        <v>324</v>
      </c>
      <c r="B10191" s="50" t="s">
        <v>22</v>
      </c>
      <c r="C10191" s="542">
        <f t="shared" ref="C10191" si="8983">SUM(C10192)</f>
        <v>0</v>
      </c>
      <c r="D10191" s="542">
        <v>0</v>
      </c>
      <c r="F10191" s="542">
        <f t="shared" ref="F10191:H10191" si="8984">SUM(F10192)</f>
        <v>0</v>
      </c>
      <c r="G10191" s="542">
        <f t="shared" si="8984"/>
        <v>0</v>
      </c>
      <c r="H10191" s="542">
        <f t="shared" si="8984"/>
        <v>0</v>
      </c>
      <c r="I10191" s="73">
        <v>3</v>
      </c>
      <c r="J10191" s="573"/>
    </row>
    <row r="10192" spans="1:10" ht="28.5">
      <c r="A10192" s="51">
        <v>3241</v>
      </c>
      <c r="B10192" s="52" t="s">
        <v>22</v>
      </c>
      <c r="C10192" s="543"/>
      <c r="D10192" s="175">
        <v>0</v>
      </c>
      <c r="F10192" s="635"/>
      <c r="G10192" s="635"/>
      <c r="H10192" s="635"/>
      <c r="I10192" s="73">
        <v>4</v>
      </c>
      <c r="J10192" s="573"/>
    </row>
    <row r="10193" spans="1:10" ht="28.5">
      <c r="A10193" s="47">
        <v>37</v>
      </c>
      <c r="B10193" s="48" t="s">
        <v>34</v>
      </c>
      <c r="C10193" s="588">
        <f t="shared" ref="C10193:C10194" si="8985">C10194</f>
        <v>3000</v>
      </c>
      <c r="D10193" s="711">
        <v>3000</v>
      </c>
      <c r="F10193" s="711">
        <f t="shared" ref="F10193:H10194" si="8986">F10194</f>
        <v>0</v>
      </c>
      <c r="G10193" s="711">
        <f t="shared" si="8986"/>
        <v>0</v>
      </c>
      <c r="H10193" s="711">
        <f t="shared" si="8986"/>
        <v>0</v>
      </c>
      <c r="I10193" s="73">
        <v>2</v>
      </c>
      <c r="J10193" s="580"/>
    </row>
    <row r="10194" spans="1:10" ht="28.5">
      <c r="A10194" s="49">
        <v>372</v>
      </c>
      <c r="B10194" s="50" t="s">
        <v>35</v>
      </c>
      <c r="C10194" s="589">
        <f t="shared" si="8985"/>
        <v>3000</v>
      </c>
      <c r="D10194" s="712">
        <v>3000</v>
      </c>
      <c r="F10194" s="712">
        <f t="shared" si="8986"/>
        <v>0</v>
      </c>
      <c r="G10194" s="712">
        <f t="shared" si="8986"/>
        <v>0</v>
      </c>
      <c r="H10194" s="712">
        <f t="shared" si="8986"/>
        <v>0</v>
      </c>
      <c r="I10194" s="73">
        <v>3</v>
      </c>
      <c r="J10194" s="580"/>
    </row>
    <row r="10195" spans="1:10">
      <c r="A10195" s="51">
        <v>3722</v>
      </c>
      <c r="B10195" s="52" t="s">
        <v>36</v>
      </c>
      <c r="C10195" s="543">
        <v>3000</v>
      </c>
      <c r="D10195" s="175">
        <v>3000</v>
      </c>
      <c r="F10195" s="635"/>
      <c r="G10195" s="635"/>
      <c r="H10195" s="635"/>
      <c r="I10195" s="73">
        <v>4</v>
      </c>
      <c r="J10195" s="580"/>
    </row>
    <row r="10196" spans="1:10" ht="28.5">
      <c r="A10196" s="47">
        <v>42</v>
      </c>
      <c r="B10196" s="48" t="s">
        <v>30</v>
      </c>
      <c r="C10196" s="540">
        <f t="shared" ref="C10196:C10197" si="8987">C10197</f>
        <v>29465</v>
      </c>
      <c r="D10196" s="612">
        <v>29465</v>
      </c>
      <c r="F10196" s="612">
        <f t="shared" ref="F10196:H10197" si="8988">F10197</f>
        <v>0</v>
      </c>
      <c r="G10196" s="612">
        <f t="shared" si="8988"/>
        <v>0</v>
      </c>
      <c r="H10196" s="612">
        <f t="shared" si="8988"/>
        <v>0</v>
      </c>
      <c r="I10196" s="73">
        <v>2</v>
      </c>
      <c r="J10196" s="573"/>
    </row>
    <row r="10197" spans="1:10">
      <c r="A10197" s="49">
        <v>422</v>
      </c>
      <c r="B10197" s="50" t="s">
        <v>57</v>
      </c>
      <c r="C10197" s="542">
        <f t="shared" si="8987"/>
        <v>29465</v>
      </c>
      <c r="D10197" s="542">
        <v>29465</v>
      </c>
      <c r="F10197" s="542">
        <f t="shared" si="8988"/>
        <v>0</v>
      </c>
      <c r="G10197" s="542">
        <f t="shared" si="8988"/>
        <v>0</v>
      </c>
      <c r="H10197" s="542">
        <f t="shared" si="8988"/>
        <v>0</v>
      </c>
      <c r="I10197" s="73">
        <v>3</v>
      </c>
      <c r="J10197" s="573"/>
    </row>
    <row r="10198" spans="1:10">
      <c r="A10198" s="51">
        <v>4227</v>
      </c>
      <c r="B10198" s="52" t="s">
        <v>88</v>
      </c>
      <c r="C10198" s="543">
        <v>29465</v>
      </c>
      <c r="D10198" s="175">
        <v>29465</v>
      </c>
      <c r="F10198" s="635"/>
      <c r="G10198" s="635"/>
      <c r="H10198" s="635"/>
      <c r="I10198" s="73">
        <v>4</v>
      </c>
      <c r="J10198" s="573"/>
    </row>
    <row r="10199" spans="1:10" ht="28.5">
      <c r="A10199" s="47">
        <v>45</v>
      </c>
      <c r="B10199" s="48" t="s">
        <v>74</v>
      </c>
      <c r="C10199" s="540">
        <f t="shared" ref="C10199:C10200" si="8989">SUM(C10200)</f>
        <v>94325</v>
      </c>
      <c r="D10199" s="612">
        <v>359325</v>
      </c>
      <c r="F10199" s="612">
        <f t="shared" ref="F10199:H10200" si="8990">SUM(F10200)</f>
        <v>0</v>
      </c>
      <c r="G10199" s="612">
        <f t="shared" si="8990"/>
        <v>0</v>
      </c>
      <c r="H10199" s="612">
        <f t="shared" si="8990"/>
        <v>0</v>
      </c>
      <c r="I10199" s="73">
        <v>2</v>
      </c>
      <c r="J10199" s="573"/>
    </row>
    <row r="10200" spans="1:10">
      <c r="A10200" s="594">
        <v>451</v>
      </c>
      <c r="B10200" s="595" t="s">
        <v>75</v>
      </c>
      <c r="C10200" s="596">
        <f t="shared" si="8989"/>
        <v>94325</v>
      </c>
      <c r="D10200" s="596">
        <v>359325</v>
      </c>
      <c r="F10200" s="596">
        <f t="shared" si="8990"/>
        <v>0</v>
      </c>
      <c r="G10200" s="596">
        <f t="shared" si="8990"/>
        <v>0</v>
      </c>
      <c r="H10200" s="596">
        <f t="shared" si="8990"/>
        <v>0</v>
      </c>
      <c r="I10200" s="568">
        <v>3</v>
      </c>
      <c r="J10200" s="597"/>
    </row>
    <row r="10201" spans="1:10">
      <c r="A10201" s="388">
        <v>4511</v>
      </c>
      <c r="B10201" s="389" t="s">
        <v>75</v>
      </c>
      <c r="C10201" s="139">
        <v>94325</v>
      </c>
      <c r="D10201" s="175">
        <v>359325</v>
      </c>
      <c r="F10201" s="631"/>
      <c r="G10201" s="631"/>
      <c r="H10201" s="631"/>
      <c r="I10201" s="73">
        <v>4</v>
      </c>
      <c r="J10201" s="573"/>
    </row>
    <row r="10202" spans="1:10">
      <c r="A10202" s="262">
        <v>61</v>
      </c>
      <c r="B10202" s="234" t="s">
        <v>80</v>
      </c>
      <c r="C10202" s="592">
        <f t="shared" ref="C10202" si="8991">SUM(C10203+C10210+C10224+C10237)</f>
        <v>107000</v>
      </c>
      <c r="D10202" s="592">
        <v>107000</v>
      </c>
      <c r="F10202" s="592">
        <f t="shared" ref="F10202:G10202" si="8992">SUM(F10203+F10210+F10224+F10237)</f>
        <v>0</v>
      </c>
      <c r="G10202" s="592">
        <f t="shared" si="8992"/>
        <v>0</v>
      </c>
      <c r="H10202" s="592">
        <f t="shared" ref="H10202" si="8993">SUM(H10203+H10210+H10224+H10237)</f>
        <v>0</v>
      </c>
      <c r="I10202" s="73" t="s">
        <v>81</v>
      </c>
      <c r="J10202" s="573"/>
    </row>
    <row r="10203" spans="1:10">
      <c r="A10203" s="47">
        <v>31</v>
      </c>
      <c r="B10203" s="48" t="s">
        <v>44</v>
      </c>
      <c r="C10203" s="540">
        <f t="shared" ref="C10203" si="8994">SUM(C10204+C10206+C10208)</f>
        <v>0</v>
      </c>
      <c r="D10203" s="612">
        <v>0</v>
      </c>
      <c r="F10203" s="612">
        <f t="shared" ref="F10203:G10203" si="8995">SUM(F10204+F10206+F10208)</f>
        <v>0</v>
      </c>
      <c r="G10203" s="612">
        <f t="shared" si="8995"/>
        <v>0</v>
      </c>
      <c r="H10203" s="612">
        <f t="shared" ref="H10203" si="8996">SUM(H10204+H10206+H10208)</f>
        <v>0</v>
      </c>
      <c r="I10203" s="73">
        <v>2</v>
      </c>
      <c r="J10203" s="573"/>
    </row>
    <row r="10204" spans="1:10">
      <c r="A10204" s="49">
        <v>311</v>
      </c>
      <c r="B10204" s="50" t="s">
        <v>45</v>
      </c>
      <c r="C10204" s="542">
        <f t="shared" ref="C10204" si="8997">SUM(C10205)</f>
        <v>0</v>
      </c>
      <c r="D10204" s="542">
        <v>0</v>
      </c>
      <c r="F10204" s="542">
        <f t="shared" ref="F10204:H10204" si="8998">SUM(F10205)</f>
        <v>0</v>
      </c>
      <c r="G10204" s="542">
        <f t="shared" si="8998"/>
        <v>0</v>
      </c>
      <c r="H10204" s="542">
        <f t="shared" si="8998"/>
        <v>0</v>
      </c>
      <c r="I10204" s="73">
        <v>3</v>
      </c>
      <c r="J10204" s="573"/>
    </row>
    <row r="10205" spans="1:10">
      <c r="A10205" s="51">
        <v>3111</v>
      </c>
      <c r="B10205" s="52" t="s">
        <v>46</v>
      </c>
      <c r="C10205" s="543"/>
      <c r="D10205" s="175">
        <v>0</v>
      </c>
      <c r="F10205" s="635"/>
      <c r="G10205" s="635"/>
      <c r="H10205" s="635"/>
      <c r="I10205" s="73">
        <v>4</v>
      </c>
      <c r="J10205" s="573"/>
    </row>
    <row r="10206" spans="1:10">
      <c r="A10206" s="49">
        <v>312</v>
      </c>
      <c r="B10206" s="50" t="s">
        <v>67</v>
      </c>
      <c r="C10206" s="542">
        <f t="shared" ref="C10206" si="8999">SUM(C10207)</f>
        <v>0</v>
      </c>
      <c r="D10206" s="542">
        <v>0</v>
      </c>
      <c r="F10206" s="542">
        <f t="shared" ref="F10206:H10206" si="9000">SUM(F10207)</f>
        <v>0</v>
      </c>
      <c r="G10206" s="542">
        <f t="shared" si="9000"/>
        <v>0</v>
      </c>
      <c r="H10206" s="542">
        <f t="shared" si="9000"/>
        <v>0</v>
      </c>
      <c r="I10206" s="73">
        <v>3</v>
      </c>
      <c r="J10206" s="573"/>
    </row>
    <row r="10207" spans="1:10">
      <c r="A10207" s="51">
        <v>3121</v>
      </c>
      <c r="B10207" s="52" t="s">
        <v>67</v>
      </c>
      <c r="C10207" s="543"/>
      <c r="D10207" s="175">
        <v>0</v>
      </c>
      <c r="F10207" s="635"/>
      <c r="G10207" s="635"/>
      <c r="H10207" s="635"/>
      <c r="I10207" s="73">
        <v>4</v>
      </c>
      <c r="J10207" s="573"/>
    </row>
    <row r="10208" spans="1:10">
      <c r="A10208" s="49">
        <v>313</v>
      </c>
      <c r="B10208" s="50" t="s">
        <v>48</v>
      </c>
      <c r="C10208" s="542">
        <f t="shared" ref="C10208" si="9001">SUM(C10209)</f>
        <v>0</v>
      </c>
      <c r="D10208" s="542">
        <v>0</v>
      </c>
      <c r="F10208" s="542">
        <f t="shared" ref="F10208:H10208" si="9002">SUM(F10209)</f>
        <v>0</v>
      </c>
      <c r="G10208" s="542">
        <f t="shared" si="9002"/>
        <v>0</v>
      </c>
      <c r="H10208" s="542">
        <f t="shared" si="9002"/>
        <v>0</v>
      </c>
      <c r="I10208" s="73">
        <v>3</v>
      </c>
      <c r="J10208" s="573"/>
    </row>
    <row r="10209" spans="1:10">
      <c r="A10209" s="51">
        <v>3132</v>
      </c>
      <c r="B10209" s="52" t="s">
        <v>49</v>
      </c>
      <c r="C10209" s="543"/>
      <c r="D10209" s="175">
        <v>0</v>
      </c>
      <c r="F10209" s="635"/>
      <c r="G10209" s="635"/>
      <c r="H10209" s="635"/>
      <c r="I10209" s="73">
        <v>4</v>
      </c>
      <c r="J10209" s="573"/>
    </row>
    <row r="10210" spans="1:10">
      <c r="A10210" s="47">
        <v>32</v>
      </c>
      <c r="B10210" s="48" t="s">
        <v>16</v>
      </c>
      <c r="C10210" s="540">
        <f t="shared" ref="C10210" si="9003">SUM(C10211+C10215+C10219)</f>
        <v>30700</v>
      </c>
      <c r="D10210" s="612">
        <v>30700</v>
      </c>
      <c r="F10210" s="612">
        <f t="shared" ref="F10210:G10210" si="9004">SUM(F10211+F10215+F10219)</f>
        <v>0</v>
      </c>
      <c r="G10210" s="612">
        <f t="shared" si="9004"/>
        <v>0</v>
      </c>
      <c r="H10210" s="612">
        <f t="shared" ref="H10210" si="9005">SUM(H10211+H10215+H10219)</f>
        <v>0</v>
      </c>
      <c r="I10210" s="73">
        <v>2</v>
      </c>
      <c r="J10210" s="573"/>
    </row>
    <row r="10211" spans="1:10">
      <c r="A10211" s="49">
        <v>321</v>
      </c>
      <c r="B10211" s="50" t="s">
        <v>27</v>
      </c>
      <c r="C10211" s="542">
        <f t="shared" ref="C10211" si="9006">SUM(C10212:C10214)</f>
        <v>25000</v>
      </c>
      <c r="D10211" s="542">
        <v>25000</v>
      </c>
      <c r="F10211" s="542">
        <f t="shared" ref="F10211:G10211" si="9007">SUM(F10212:F10214)</f>
        <v>0</v>
      </c>
      <c r="G10211" s="542">
        <f t="shared" si="9007"/>
        <v>0</v>
      </c>
      <c r="H10211" s="542">
        <f t="shared" ref="H10211" si="9008">SUM(H10212:H10214)</f>
        <v>0</v>
      </c>
      <c r="I10211" s="73">
        <v>3</v>
      </c>
      <c r="J10211" s="573"/>
    </row>
    <row r="10212" spans="1:10">
      <c r="A10212" s="51">
        <v>3211</v>
      </c>
      <c r="B10212" s="52" t="s">
        <v>28</v>
      </c>
      <c r="C10212" s="543">
        <v>8000</v>
      </c>
      <c r="D10212" s="175">
        <v>8000</v>
      </c>
      <c r="F10212" s="635"/>
      <c r="G10212" s="635"/>
      <c r="H10212" s="635"/>
      <c r="I10212" s="73">
        <v>4</v>
      </c>
      <c r="J10212" s="573"/>
    </row>
    <row r="10213" spans="1:10" ht="28.5">
      <c r="A10213" s="51">
        <v>3212</v>
      </c>
      <c r="B10213" s="52" t="s">
        <v>50</v>
      </c>
      <c r="C10213" s="543"/>
      <c r="D10213" s="175">
        <v>0</v>
      </c>
      <c r="F10213" s="635"/>
      <c r="G10213" s="635"/>
      <c r="H10213" s="635"/>
      <c r="I10213" s="73">
        <v>4</v>
      </c>
      <c r="J10213" s="573"/>
    </row>
    <row r="10214" spans="1:10">
      <c r="A10214" s="51">
        <v>3213</v>
      </c>
      <c r="B10214" s="52" t="s">
        <v>54</v>
      </c>
      <c r="C10214" s="543">
        <v>17000</v>
      </c>
      <c r="D10214" s="175">
        <v>17000</v>
      </c>
      <c r="F10214" s="635"/>
      <c r="G10214" s="635"/>
      <c r="H10214" s="635"/>
      <c r="I10214" s="73">
        <v>4</v>
      </c>
      <c r="J10214" s="573"/>
    </row>
    <row r="10215" spans="1:10">
      <c r="A10215" s="49">
        <v>322</v>
      </c>
      <c r="B10215" s="50" t="s">
        <v>42</v>
      </c>
      <c r="C10215" s="542">
        <f t="shared" ref="C10215" si="9009">SUM(C10216:C10218)</f>
        <v>5500</v>
      </c>
      <c r="D10215" s="542">
        <v>5500</v>
      </c>
      <c r="F10215" s="542">
        <f t="shared" ref="F10215:G10215" si="9010">SUM(F10216:F10218)</f>
        <v>0</v>
      </c>
      <c r="G10215" s="542">
        <f t="shared" si="9010"/>
        <v>0</v>
      </c>
      <c r="H10215" s="542">
        <f t="shared" ref="H10215" si="9011">SUM(H10216:H10218)</f>
        <v>0</v>
      </c>
      <c r="I10215" s="73">
        <v>3</v>
      </c>
      <c r="J10215" s="573"/>
    </row>
    <row r="10216" spans="1:10">
      <c r="A10216" s="51">
        <v>3221</v>
      </c>
      <c r="B10216" s="52" t="s">
        <v>43</v>
      </c>
      <c r="C10216" s="543"/>
      <c r="D10216" s="175">
        <v>0</v>
      </c>
      <c r="F10216" s="635"/>
      <c r="G10216" s="635"/>
      <c r="H10216" s="635"/>
      <c r="I10216" s="73">
        <v>4</v>
      </c>
      <c r="J10216" s="573"/>
    </row>
    <row r="10217" spans="1:10">
      <c r="A10217" s="51">
        <v>3222</v>
      </c>
      <c r="B10217" s="52" t="s">
        <v>91</v>
      </c>
      <c r="C10217" s="543">
        <v>2500</v>
      </c>
      <c r="D10217" s="175">
        <v>2500</v>
      </c>
      <c r="F10217" s="635"/>
      <c r="G10217" s="635"/>
      <c r="H10217" s="635"/>
      <c r="I10217" s="73">
        <v>4</v>
      </c>
      <c r="J10217" s="573"/>
    </row>
    <row r="10218" spans="1:10">
      <c r="A10218" s="51">
        <v>3225</v>
      </c>
      <c r="B10218" s="52" t="s">
        <v>92</v>
      </c>
      <c r="C10218" s="543">
        <v>3000</v>
      </c>
      <c r="D10218" s="175">
        <v>3000</v>
      </c>
      <c r="F10218" s="635"/>
      <c r="G10218" s="635"/>
      <c r="H10218" s="635"/>
      <c r="I10218" s="73">
        <v>4</v>
      </c>
      <c r="J10218" s="573"/>
    </row>
    <row r="10219" spans="1:10">
      <c r="A10219" s="49">
        <v>323</v>
      </c>
      <c r="B10219" s="50" t="s">
        <v>17</v>
      </c>
      <c r="C10219" s="542">
        <f t="shared" ref="C10219" si="9012">SUM(C10220:C10223)</f>
        <v>200</v>
      </c>
      <c r="D10219" s="542">
        <v>200</v>
      </c>
      <c r="F10219" s="542">
        <f t="shared" ref="F10219:G10219" si="9013">SUM(F10220:F10223)</f>
        <v>0</v>
      </c>
      <c r="G10219" s="542">
        <f t="shared" si="9013"/>
        <v>0</v>
      </c>
      <c r="H10219" s="542">
        <f t="shared" ref="H10219" si="9014">SUM(H10220:H10223)</f>
        <v>0</v>
      </c>
      <c r="I10219" s="73">
        <v>3</v>
      </c>
      <c r="J10219" s="573"/>
    </row>
    <row r="10220" spans="1:10">
      <c r="A10220" s="51">
        <v>3232</v>
      </c>
      <c r="B10220" s="52" t="s">
        <v>105</v>
      </c>
      <c r="C10220" s="543"/>
      <c r="D10220" s="175">
        <v>0</v>
      </c>
      <c r="F10220" s="635"/>
      <c r="G10220" s="635"/>
      <c r="H10220" s="635"/>
      <c r="I10220" s="73">
        <v>4</v>
      </c>
      <c r="J10220" s="573"/>
    </row>
    <row r="10221" spans="1:10">
      <c r="A10221" s="51">
        <v>3235</v>
      </c>
      <c r="B10221" s="52" t="s">
        <v>68</v>
      </c>
      <c r="C10221" s="543">
        <v>200</v>
      </c>
      <c r="D10221" s="175">
        <v>200</v>
      </c>
      <c r="F10221" s="635"/>
      <c r="G10221" s="635"/>
      <c r="H10221" s="635"/>
      <c r="I10221" s="73">
        <v>4</v>
      </c>
      <c r="J10221" s="573"/>
    </row>
    <row r="10222" spans="1:10">
      <c r="A10222" s="51">
        <v>3237</v>
      </c>
      <c r="B10222" s="52" t="s">
        <v>20</v>
      </c>
      <c r="C10222" s="543"/>
      <c r="D10222" s="175">
        <v>0</v>
      </c>
      <c r="F10222" s="635"/>
      <c r="G10222" s="635"/>
      <c r="H10222" s="635"/>
      <c r="I10222" s="73">
        <v>4</v>
      </c>
      <c r="J10222" s="573"/>
    </row>
    <row r="10223" spans="1:10">
      <c r="A10223" s="51">
        <v>3238</v>
      </c>
      <c r="B10223" s="52" t="s">
        <v>51</v>
      </c>
      <c r="C10223" s="543"/>
      <c r="D10223" s="175">
        <v>0</v>
      </c>
      <c r="F10223" s="635"/>
      <c r="G10223" s="635"/>
      <c r="H10223" s="635"/>
      <c r="I10223" s="73">
        <v>4</v>
      </c>
      <c r="J10223" s="573"/>
    </row>
    <row r="10224" spans="1:10" ht="28.5">
      <c r="A10224" s="47">
        <v>42</v>
      </c>
      <c r="B10224" s="48" t="s">
        <v>30</v>
      </c>
      <c r="C10224" s="540">
        <f t="shared" ref="C10224" si="9015">SUM(C10225+C10227+C10233+C10235)</f>
        <v>76300</v>
      </c>
      <c r="D10224" s="612">
        <v>76300</v>
      </c>
      <c r="F10224" s="612">
        <f t="shared" ref="F10224:G10224" si="9016">SUM(F10225+F10227+F10233+F10235)</f>
        <v>0</v>
      </c>
      <c r="G10224" s="612">
        <f t="shared" si="9016"/>
        <v>0</v>
      </c>
      <c r="H10224" s="612">
        <f t="shared" ref="H10224" si="9017">SUM(H10225+H10227+H10233+H10235)</f>
        <v>0</v>
      </c>
      <c r="I10224" s="73">
        <v>2</v>
      </c>
      <c r="J10224" s="573"/>
    </row>
    <row r="10225" spans="1:10">
      <c r="A10225" s="49">
        <v>421</v>
      </c>
      <c r="B10225" s="50" t="s">
        <v>96</v>
      </c>
      <c r="C10225" s="542">
        <f t="shared" ref="C10225" si="9018">SUM(C10226)</f>
        <v>0</v>
      </c>
      <c r="D10225" s="542">
        <v>0</v>
      </c>
      <c r="F10225" s="542">
        <f t="shared" ref="F10225:H10225" si="9019">SUM(F10226)</f>
        <v>0</v>
      </c>
      <c r="G10225" s="542">
        <f t="shared" si="9019"/>
        <v>0</v>
      </c>
      <c r="H10225" s="542">
        <f t="shared" si="9019"/>
        <v>0</v>
      </c>
      <c r="I10225" s="73">
        <v>3</v>
      </c>
      <c r="J10225" s="573"/>
    </row>
    <row r="10226" spans="1:10">
      <c r="A10226" s="51">
        <v>4212</v>
      </c>
      <c r="B10226" s="52" t="s">
        <v>97</v>
      </c>
      <c r="C10226" s="543"/>
      <c r="D10226" s="175">
        <v>0</v>
      </c>
      <c r="F10226" s="635"/>
      <c r="G10226" s="635"/>
      <c r="H10226" s="635"/>
      <c r="I10226" s="73">
        <v>4</v>
      </c>
      <c r="J10226" s="573"/>
    </row>
    <row r="10227" spans="1:10">
      <c r="A10227" s="49">
        <v>422</v>
      </c>
      <c r="B10227" s="50" t="s">
        <v>57</v>
      </c>
      <c r="C10227" s="542">
        <f t="shared" ref="C10227" si="9020">SUM(C10228:C10232)</f>
        <v>76300</v>
      </c>
      <c r="D10227" s="542">
        <v>76300</v>
      </c>
      <c r="F10227" s="542">
        <f t="shared" ref="F10227:G10227" si="9021">SUM(F10228:F10232)</f>
        <v>0</v>
      </c>
      <c r="G10227" s="542">
        <f t="shared" si="9021"/>
        <v>0</v>
      </c>
      <c r="H10227" s="542">
        <f t="shared" ref="H10227" si="9022">SUM(H10228:H10232)</f>
        <v>0</v>
      </c>
      <c r="I10227" s="73">
        <v>3</v>
      </c>
      <c r="J10227" s="573"/>
    </row>
    <row r="10228" spans="1:10">
      <c r="A10228" s="51">
        <v>4221</v>
      </c>
      <c r="B10228" s="52" t="s">
        <v>65</v>
      </c>
      <c r="C10228" s="543">
        <v>10000</v>
      </c>
      <c r="D10228" s="175">
        <v>10000</v>
      </c>
      <c r="F10228" s="635"/>
      <c r="G10228" s="635"/>
      <c r="H10228" s="635"/>
      <c r="I10228" s="73">
        <v>4</v>
      </c>
      <c r="J10228" s="573"/>
    </row>
    <row r="10229" spans="1:10">
      <c r="A10229" s="51">
        <v>4222</v>
      </c>
      <c r="B10229" s="52" t="s">
        <v>73</v>
      </c>
      <c r="C10229" s="543">
        <v>1500</v>
      </c>
      <c r="D10229" s="175">
        <v>1500</v>
      </c>
      <c r="F10229" s="635"/>
      <c r="G10229" s="635"/>
      <c r="H10229" s="635"/>
      <c r="I10229" s="73">
        <v>4</v>
      </c>
      <c r="J10229" s="573"/>
    </row>
    <row r="10230" spans="1:10">
      <c r="A10230" s="51">
        <v>4223</v>
      </c>
      <c r="B10230" s="52" t="s">
        <v>86</v>
      </c>
      <c r="C10230" s="543"/>
      <c r="D10230" s="175">
        <v>0</v>
      </c>
      <c r="F10230" s="635"/>
      <c r="G10230" s="635"/>
      <c r="H10230" s="635"/>
      <c r="I10230" s="73">
        <v>4</v>
      </c>
      <c r="J10230" s="573"/>
    </row>
    <row r="10231" spans="1:10">
      <c r="A10231" s="51">
        <v>4224</v>
      </c>
      <c r="B10231" s="52" t="s">
        <v>58</v>
      </c>
      <c r="C10231" s="543">
        <v>40000</v>
      </c>
      <c r="D10231" s="175">
        <v>40000</v>
      </c>
      <c r="F10231" s="635"/>
      <c r="G10231" s="635"/>
      <c r="H10231" s="635"/>
      <c r="I10231" s="73">
        <v>4</v>
      </c>
      <c r="J10231" s="573"/>
    </row>
    <row r="10232" spans="1:10">
      <c r="A10232" s="51">
        <v>4227</v>
      </c>
      <c r="B10232" s="52" t="s">
        <v>88</v>
      </c>
      <c r="C10232" s="543">
        <v>24800</v>
      </c>
      <c r="D10232" s="175">
        <v>24800</v>
      </c>
      <c r="F10232" s="635"/>
      <c r="G10232" s="635"/>
      <c r="H10232" s="635"/>
      <c r="I10232" s="73">
        <v>4</v>
      </c>
      <c r="J10232" s="573"/>
    </row>
    <row r="10233" spans="1:10">
      <c r="A10233" s="49">
        <v>423</v>
      </c>
      <c r="B10233" s="50" t="s">
        <v>98</v>
      </c>
      <c r="C10233" s="542">
        <f t="shared" ref="C10233" si="9023">SUM(C10234)</f>
        <v>0</v>
      </c>
      <c r="D10233" s="542">
        <v>0</v>
      </c>
      <c r="F10233" s="542">
        <f t="shared" ref="F10233:H10233" si="9024">SUM(F10234)</f>
        <v>0</v>
      </c>
      <c r="G10233" s="542">
        <f t="shared" si="9024"/>
        <v>0</v>
      </c>
      <c r="H10233" s="542">
        <f t="shared" si="9024"/>
        <v>0</v>
      </c>
      <c r="I10233" s="73">
        <v>3</v>
      </c>
      <c r="J10233" s="573"/>
    </row>
    <row r="10234" spans="1:10">
      <c r="A10234" s="51">
        <v>4231</v>
      </c>
      <c r="B10234" s="52" t="s">
        <v>106</v>
      </c>
      <c r="C10234" s="543"/>
      <c r="D10234" s="175">
        <v>0</v>
      </c>
      <c r="F10234" s="635"/>
      <c r="G10234" s="635"/>
      <c r="H10234" s="635"/>
      <c r="I10234" s="73">
        <v>4</v>
      </c>
      <c r="J10234" s="573"/>
    </row>
    <row r="10235" spans="1:10" ht="28.5">
      <c r="A10235" s="49">
        <v>424</v>
      </c>
      <c r="B10235" s="50" t="s">
        <v>138</v>
      </c>
      <c r="C10235" s="542">
        <f t="shared" ref="C10235" si="9025">SUM(C10236)</f>
        <v>0</v>
      </c>
      <c r="D10235" s="542">
        <v>0</v>
      </c>
      <c r="F10235" s="542">
        <f t="shared" ref="F10235:H10235" si="9026">SUM(F10236)</f>
        <v>0</v>
      </c>
      <c r="G10235" s="542">
        <f t="shared" si="9026"/>
        <v>0</v>
      </c>
      <c r="H10235" s="542">
        <f t="shared" si="9026"/>
        <v>0</v>
      </c>
      <c r="I10235" s="73">
        <v>3</v>
      </c>
      <c r="J10235" s="573"/>
    </row>
    <row r="10236" spans="1:10">
      <c r="A10236" s="51">
        <v>4241</v>
      </c>
      <c r="B10236" s="52" t="s">
        <v>139</v>
      </c>
      <c r="C10236" s="543"/>
      <c r="D10236" s="175">
        <v>0</v>
      </c>
      <c r="F10236" s="635"/>
      <c r="G10236" s="635"/>
      <c r="H10236" s="635"/>
      <c r="I10236" s="73">
        <v>4</v>
      </c>
      <c r="J10236" s="573"/>
    </row>
    <row r="10237" spans="1:10" ht="28.5">
      <c r="A10237" s="47">
        <v>45</v>
      </c>
      <c r="B10237" s="48" t="s">
        <v>74</v>
      </c>
      <c r="C10237" s="540">
        <f t="shared" ref="C10237:C10238" si="9027">SUM(C10238)</f>
        <v>0</v>
      </c>
      <c r="D10237" s="612">
        <v>0</v>
      </c>
      <c r="F10237" s="612">
        <f t="shared" ref="F10237:H10238" si="9028">SUM(F10238)</f>
        <v>0</v>
      </c>
      <c r="G10237" s="612">
        <f t="shared" si="9028"/>
        <v>0</v>
      </c>
      <c r="H10237" s="612">
        <f t="shared" si="9028"/>
        <v>0</v>
      </c>
      <c r="I10237" s="73">
        <v>2</v>
      </c>
      <c r="J10237" s="573"/>
    </row>
    <row r="10238" spans="1:10">
      <c r="A10238" s="594">
        <v>451</v>
      </c>
      <c r="B10238" s="595" t="s">
        <v>75</v>
      </c>
      <c r="C10238" s="596">
        <f t="shared" si="9027"/>
        <v>0</v>
      </c>
      <c r="D10238" s="596">
        <v>0</v>
      </c>
      <c r="F10238" s="596">
        <f t="shared" si="9028"/>
        <v>0</v>
      </c>
      <c r="G10238" s="596">
        <f t="shared" si="9028"/>
        <v>0</v>
      </c>
      <c r="H10238" s="596">
        <f t="shared" si="9028"/>
        <v>0</v>
      </c>
      <c r="I10238" s="568">
        <v>3</v>
      </c>
      <c r="J10238" s="597"/>
    </row>
    <row r="10239" spans="1:10">
      <c r="A10239" s="388">
        <v>4511</v>
      </c>
      <c r="B10239" s="389" t="s">
        <v>75</v>
      </c>
      <c r="C10239" s="139"/>
      <c r="D10239" s="175">
        <v>0</v>
      </c>
      <c r="F10239" s="631"/>
      <c r="G10239" s="631"/>
      <c r="H10239" s="631"/>
      <c r="I10239" s="73">
        <v>4</v>
      </c>
      <c r="J10239" s="573"/>
    </row>
    <row r="10240" spans="1:10" ht="28.5">
      <c r="A10240" s="598">
        <v>71</v>
      </c>
      <c r="B10240" s="207" t="s">
        <v>349</v>
      </c>
      <c r="C10240" s="179">
        <f t="shared" ref="C10240" si="9029">SUM(C10241,C10244)</f>
        <v>100000</v>
      </c>
      <c r="D10240" s="179">
        <v>100000</v>
      </c>
      <c r="F10240" s="179">
        <f t="shared" ref="F10240:G10240" si="9030">SUM(F10241,F10244)</f>
        <v>0</v>
      </c>
      <c r="G10240" s="179">
        <f t="shared" si="9030"/>
        <v>0</v>
      </c>
      <c r="H10240" s="179">
        <f t="shared" ref="H10240" si="9031">SUM(H10241,H10244)</f>
        <v>0</v>
      </c>
      <c r="I10240" s="73" t="s">
        <v>145</v>
      </c>
      <c r="J10240" s="573"/>
    </row>
    <row r="10241" spans="1:10">
      <c r="A10241" s="599">
        <v>38</v>
      </c>
      <c r="B10241" s="600" t="s">
        <v>11</v>
      </c>
      <c r="C10241" s="235">
        <f t="shared" ref="C10241:C10242" si="9032">SUM(C10242)</f>
        <v>10000</v>
      </c>
      <c r="D10241" s="629">
        <v>10000</v>
      </c>
      <c r="F10241" s="629">
        <f t="shared" ref="F10241:H10242" si="9033">SUM(F10242)</f>
        <v>0</v>
      </c>
      <c r="G10241" s="629">
        <f t="shared" si="9033"/>
        <v>0</v>
      </c>
      <c r="H10241" s="629">
        <f t="shared" si="9033"/>
        <v>0</v>
      </c>
      <c r="I10241" s="73">
        <v>2</v>
      </c>
      <c r="J10241" s="573"/>
    </row>
    <row r="10242" spans="1:10">
      <c r="A10242" s="527">
        <v>383</v>
      </c>
      <c r="B10242" s="528" t="s">
        <v>121</v>
      </c>
      <c r="C10242" s="236">
        <f t="shared" si="9032"/>
        <v>10000</v>
      </c>
      <c r="D10242" s="236">
        <v>10000</v>
      </c>
      <c r="F10242" s="236">
        <f t="shared" si="9033"/>
        <v>0</v>
      </c>
      <c r="G10242" s="236">
        <f t="shared" si="9033"/>
        <v>0</v>
      </c>
      <c r="H10242" s="236">
        <f t="shared" si="9033"/>
        <v>0</v>
      </c>
      <c r="I10242" s="73">
        <v>3</v>
      </c>
      <c r="J10242" s="573"/>
    </row>
    <row r="10243" spans="1:10">
      <c r="A10243" s="388">
        <v>3831</v>
      </c>
      <c r="B10243" s="389" t="s">
        <v>122</v>
      </c>
      <c r="C10243" s="139">
        <v>10000</v>
      </c>
      <c r="D10243" s="175">
        <v>10000</v>
      </c>
      <c r="F10243" s="631"/>
      <c r="G10243" s="631"/>
      <c r="H10243" s="631"/>
      <c r="I10243" s="73">
        <v>4</v>
      </c>
      <c r="J10243" s="573"/>
    </row>
    <row r="10244" spans="1:10" ht="28.5">
      <c r="A10244" s="599">
        <v>45</v>
      </c>
      <c r="B10244" s="600" t="s">
        <v>74</v>
      </c>
      <c r="C10244" s="235">
        <f>SUM(C10245,C10247)</f>
        <v>90000</v>
      </c>
      <c r="D10244" s="629">
        <v>90000</v>
      </c>
      <c r="F10244" s="629">
        <f>SUM(F10245,F10247)</f>
        <v>0</v>
      </c>
      <c r="G10244" s="629">
        <f>SUM(G10245,G10247)</f>
        <v>0</v>
      </c>
      <c r="H10244" s="629">
        <f>SUM(H10245,H10247)</f>
        <v>0</v>
      </c>
      <c r="I10244" s="73">
        <v>2</v>
      </c>
      <c r="J10244" s="573"/>
    </row>
    <row r="10245" spans="1:10">
      <c r="A10245" s="527">
        <v>451</v>
      </c>
      <c r="B10245" s="528" t="s">
        <v>75</v>
      </c>
      <c r="C10245" s="236">
        <f t="shared" ref="C10245:C10247" si="9034">SUM(C10246)</f>
        <v>50000</v>
      </c>
      <c r="D10245" s="236">
        <v>50000</v>
      </c>
      <c r="F10245" s="236">
        <f t="shared" ref="F10245:H10247" si="9035">SUM(F10246)</f>
        <v>0</v>
      </c>
      <c r="G10245" s="236">
        <f t="shared" si="9035"/>
        <v>0</v>
      </c>
      <c r="H10245" s="236">
        <f t="shared" si="9035"/>
        <v>0</v>
      </c>
      <c r="I10245" s="73">
        <v>3</v>
      </c>
      <c r="J10245" s="573"/>
    </row>
    <row r="10246" spans="1:10">
      <c r="A10246" s="388">
        <v>4511</v>
      </c>
      <c r="B10246" s="389" t="s">
        <v>75</v>
      </c>
      <c r="C10246" s="139">
        <v>50000</v>
      </c>
      <c r="D10246" s="175">
        <v>50000</v>
      </c>
      <c r="F10246" s="631"/>
      <c r="G10246" s="631"/>
      <c r="H10246" s="631"/>
      <c r="I10246" s="73">
        <v>4</v>
      </c>
      <c r="J10246" s="573"/>
    </row>
    <row r="10247" spans="1:10">
      <c r="A10247" s="527">
        <v>452</v>
      </c>
      <c r="B10247" s="528" t="s">
        <v>89</v>
      </c>
      <c r="C10247" s="236">
        <f t="shared" si="9034"/>
        <v>40000</v>
      </c>
      <c r="D10247" s="236">
        <v>40000</v>
      </c>
      <c r="F10247" s="236">
        <f t="shared" si="9035"/>
        <v>0</v>
      </c>
      <c r="G10247" s="236">
        <f t="shared" si="9035"/>
        <v>0</v>
      </c>
      <c r="H10247" s="236">
        <f t="shared" si="9035"/>
        <v>0</v>
      </c>
      <c r="I10247" s="73">
        <v>3</v>
      </c>
      <c r="J10247" s="580"/>
    </row>
    <row r="10248" spans="1:10">
      <c r="A10248" s="388">
        <v>4521</v>
      </c>
      <c r="B10248" s="389" t="s">
        <v>89</v>
      </c>
      <c r="C10248" s="139">
        <v>40000</v>
      </c>
      <c r="D10248" s="175">
        <v>40000</v>
      </c>
      <c r="F10248" s="631"/>
      <c r="G10248" s="631"/>
      <c r="H10248" s="631"/>
      <c r="I10248" s="73">
        <v>4</v>
      </c>
      <c r="J10248" s="580"/>
    </row>
    <row r="10249" spans="1:10">
      <c r="A10249" s="203" t="s">
        <v>543</v>
      </c>
      <c r="B10249" s="204" t="s">
        <v>313</v>
      </c>
      <c r="C10249" s="586" t="e">
        <f>SUM(#REF!+C10317+C10387+C10411+C10250+C10449+C10374)</f>
        <v>#REF!</v>
      </c>
      <c r="D10249" s="586">
        <v>89704</v>
      </c>
      <c r="F10249" s="586">
        <f t="shared" ref="F10249:H10250" si="9036">F10250</f>
        <v>0</v>
      </c>
      <c r="G10249" s="586">
        <f t="shared" si="9036"/>
        <v>0</v>
      </c>
      <c r="H10249" s="586">
        <f t="shared" si="9036"/>
        <v>0</v>
      </c>
      <c r="I10249" s="34" t="s">
        <v>8</v>
      </c>
      <c r="J10249" s="573"/>
    </row>
    <row r="10250" spans="1:10">
      <c r="A10250" s="262">
        <v>11</v>
      </c>
      <c r="B10250" s="234" t="s">
        <v>14</v>
      </c>
      <c r="C10250" s="592"/>
      <c r="D10250" s="592">
        <v>89704</v>
      </c>
      <c r="F10250" s="592">
        <f t="shared" si="9036"/>
        <v>0</v>
      </c>
      <c r="G10250" s="592">
        <f t="shared" si="9036"/>
        <v>0</v>
      </c>
      <c r="H10250" s="592">
        <f t="shared" si="9036"/>
        <v>0</v>
      </c>
      <c r="I10250" s="73" t="s">
        <v>15</v>
      </c>
      <c r="J10250" s="573"/>
    </row>
    <row r="10251" spans="1:10">
      <c r="A10251" s="47">
        <v>32</v>
      </c>
      <c r="B10251" s="48" t="s">
        <v>16</v>
      </c>
      <c r="C10251" s="540">
        <f t="shared" ref="C10251:C10252" si="9037">C10252</f>
        <v>0</v>
      </c>
      <c r="D10251" s="612">
        <v>89704</v>
      </c>
      <c r="F10251" s="612">
        <f t="shared" ref="F10251:H10252" si="9038">F10252</f>
        <v>0</v>
      </c>
      <c r="G10251" s="612">
        <f t="shared" si="9038"/>
        <v>0</v>
      </c>
      <c r="H10251" s="612">
        <f t="shared" si="9038"/>
        <v>0</v>
      </c>
      <c r="I10251" s="73">
        <v>2</v>
      </c>
      <c r="J10251" s="573"/>
    </row>
    <row r="10252" spans="1:10">
      <c r="A10252" s="49">
        <v>322</v>
      </c>
      <c r="B10252" s="50" t="s">
        <v>42</v>
      </c>
      <c r="C10252" s="542">
        <f t="shared" si="9037"/>
        <v>0</v>
      </c>
      <c r="D10252" s="542">
        <v>89704</v>
      </c>
      <c r="F10252" s="542">
        <f t="shared" si="9038"/>
        <v>0</v>
      </c>
      <c r="G10252" s="542">
        <f t="shared" si="9038"/>
        <v>0</v>
      </c>
      <c r="H10252" s="542">
        <f t="shared" si="9038"/>
        <v>0</v>
      </c>
      <c r="I10252" s="73">
        <v>3</v>
      </c>
      <c r="J10252" s="573"/>
    </row>
    <row r="10253" spans="1:10">
      <c r="A10253" s="51">
        <v>3222</v>
      </c>
      <c r="B10253" s="52" t="s">
        <v>91</v>
      </c>
      <c r="C10253" s="543"/>
      <c r="D10253" s="175">
        <v>89704</v>
      </c>
      <c r="F10253" s="635"/>
      <c r="G10253" s="635"/>
      <c r="H10253" s="635"/>
      <c r="I10253" s="73">
        <v>4</v>
      </c>
      <c r="J10253" s="573"/>
    </row>
    <row r="10254" spans="1:10">
      <c r="A10254" s="430">
        <v>34717</v>
      </c>
      <c r="B10254" s="431" t="s">
        <v>530</v>
      </c>
      <c r="C10254" s="198">
        <f>SUM(C10255+C10320)</f>
        <v>43606191</v>
      </c>
      <c r="D10254" s="198">
        <v>47468255</v>
      </c>
      <c r="F10254" s="198">
        <f>SUM(F10255+F10320)</f>
        <v>0</v>
      </c>
      <c r="G10254" s="198">
        <f>SUM(G10255+G10320)</f>
        <v>0</v>
      </c>
      <c r="H10254" s="198">
        <f>SUM(H10255+H10320)</f>
        <v>0</v>
      </c>
      <c r="I10254" s="432" t="s">
        <v>5</v>
      </c>
      <c r="J10254" s="601"/>
    </row>
    <row r="10255" spans="1:10" ht="28.5">
      <c r="A10255" s="200">
        <v>3602</v>
      </c>
      <c r="B10255" s="201" t="s">
        <v>82</v>
      </c>
      <c r="C10255" s="202">
        <f>SUM(C10256+C10279)</f>
        <v>1200000</v>
      </c>
      <c r="D10255" s="202">
        <v>2452062</v>
      </c>
      <c r="F10255" s="202">
        <f>SUM(F10256+F10279)</f>
        <v>0</v>
      </c>
      <c r="G10255" s="202">
        <f>SUM(G10256+G10279)</f>
        <v>0</v>
      </c>
      <c r="H10255" s="202">
        <f>SUM(H10256+H10279)</f>
        <v>0</v>
      </c>
      <c r="I10255" s="34" t="s">
        <v>7</v>
      </c>
      <c r="J10255" s="601"/>
    </row>
    <row r="10256" spans="1:10" ht="28.5">
      <c r="A10256" s="203" t="s">
        <v>446</v>
      </c>
      <c r="B10256" s="579" t="s">
        <v>520</v>
      </c>
      <c r="C10256" s="205">
        <f>SUM(C10257+C10272)</f>
        <v>1200000</v>
      </c>
      <c r="D10256" s="205">
        <v>2452062</v>
      </c>
      <c r="F10256" s="205">
        <f>SUM(F10257+F10272)</f>
        <v>0</v>
      </c>
      <c r="G10256" s="205">
        <f>SUM(G10257+G10272)</f>
        <v>0</v>
      </c>
      <c r="H10256" s="205">
        <f>SUM(H10257+H10272)</f>
        <v>0</v>
      </c>
      <c r="I10256" s="34" t="s">
        <v>8</v>
      </c>
      <c r="J10256" s="601"/>
    </row>
    <row r="10257" spans="1:10">
      <c r="A10257" s="206">
        <v>11</v>
      </c>
      <c r="B10257" s="207" t="s">
        <v>14</v>
      </c>
      <c r="C10257" s="31">
        <f>SUM(C10258+C10262+C10265+C10269)</f>
        <v>1200000</v>
      </c>
      <c r="D10257" s="31">
        <v>2452062</v>
      </c>
      <c r="F10257" s="31">
        <f>SUM(F10258+F10262+F10265+F10269)</f>
        <v>0</v>
      </c>
      <c r="G10257" s="31">
        <f>SUM(G10258+G10262+G10265+G10269)</f>
        <v>0</v>
      </c>
      <c r="H10257" s="31">
        <f>SUM(H10258+H10262+H10265+H10269)</f>
        <v>0</v>
      </c>
      <c r="I10257" s="34" t="s">
        <v>15</v>
      </c>
      <c r="J10257" s="601"/>
    </row>
    <row r="10258" spans="1:10">
      <c r="A10258" s="47">
        <v>32</v>
      </c>
      <c r="B10258" s="48" t="s">
        <v>16</v>
      </c>
      <c r="C10258" s="182">
        <f>C10259</f>
        <v>495375</v>
      </c>
      <c r="D10258" s="32">
        <v>484420</v>
      </c>
      <c r="F10258" s="32">
        <f>F10259</f>
        <v>0</v>
      </c>
      <c r="G10258" s="32">
        <f>G10259</f>
        <v>0</v>
      </c>
      <c r="H10258" s="32">
        <f>H10259</f>
        <v>0</v>
      </c>
      <c r="I10258" s="73">
        <v>2</v>
      </c>
    </row>
    <row r="10259" spans="1:10">
      <c r="A10259" s="49">
        <v>323</v>
      </c>
      <c r="B10259" s="50" t="s">
        <v>17</v>
      </c>
      <c r="C10259" s="30">
        <f>C10260+C10261</f>
        <v>495375</v>
      </c>
      <c r="D10259" s="30">
        <v>484420</v>
      </c>
      <c r="F10259" s="30">
        <f>F10260+F10261</f>
        <v>0</v>
      </c>
      <c r="G10259" s="30">
        <f>G10260+G10261</f>
        <v>0</v>
      </c>
      <c r="H10259" s="30">
        <f>H10260+H10261</f>
        <v>0</v>
      </c>
      <c r="I10259" s="73">
        <v>3</v>
      </c>
    </row>
    <row r="10260" spans="1:10">
      <c r="A10260" s="51">
        <v>3232</v>
      </c>
      <c r="B10260" s="52" t="s">
        <v>105</v>
      </c>
      <c r="C10260" s="337">
        <v>235375</v>
      </c>
      <c r="D10260" s="175">
        <v>235375</v>
      </c>
      <c r="F10260" s="337"/>
      <c r="G10260" s="337"/>
      <c r="H10260" s="337"/>
      <c r="I10260" s="73">
        <v>4</v>
      </c>
    </row>
    <row r="10261" spans="1:10">
      <c r="A10261" s="51">
        <v>3238</v>
      </c>
      <c r="B10261" s="52" t="s">
        <v>51</v>
      </c>
      <c r="C10261" s="337">
        <v>260000</v>
      </c>
      <c r="D10261" s="175">
        <v>249045</v>
      </c>
      <c r="F10261" s="337"/>
      <c r="G10261" s="337"/>
      <c r="H10261" s="337"/>
      <c r="I10261" s="73">
        <v>4</v>
      </c>
    </row>
    <row r="10262" spans="1:10" ht="28.5">
      <c r="A10262" s="47">
        <v>41</v>
      </c>
      <c r="B10262" s="48" t="s">
        <v>70</v>
      </c>
      <c r="C10262" s="182">
        <f t="shared" ref="C10262:C10263" si="9039">C10263</f>
        <v>62125</v>
      </c>
      <c r="D10262" s="32">
        <v>62080</v>
      </c>
      <c r="F10262" s="32">
        <f t="shared" ref="F10262:H10263" si="9040">F10263</f>
        <v>0</v>
      </c>
      <c r="G10262" s="32">
        <f t="shared" si="9040"/>
        <v>0</v>
      </c>
      <c r="H10262" s="32">
        <f t="shared" si="9040"/>
        <v>0</v>
      </c>
      <c r="I10262" s="73">
        <v>2</v>
      </c>
    </row>
    <row r="10263" spans="1:10">
      <c r="A10263" s="49">
        <v>412</v>
      </c>
      <c r="B10263" s="50" t="s">
        <v>71</v>
      </c>
      <c r="C10263" s="30">
        <f t="shared" si="9039"/>
        <v>62125</v>
      </c>
      <c r="D10263" s="30">
        <v>62080</v>
      </c>
      <c r="F10263" s="30">
        <f t="shared" si="9040"/>
        <v>0</v>
      </c>
      <c r="G10263" s="30">
        <f t="shared" si="9040"/>
        <v>0</v>
      </c>
      <c r="H10263" s="30">
        <f t="shared" si="9040"/>
        <v>0</v>
      </c>
      <c r="I10263" s="73">
        <v>3</v>
      </c>
    </row>
    <row r="10264" spans="1:10">
      <c r="A10264" s="51">
        <v>4123</v>
      </c>
      <c r="B10264" s="602" t="s">
        <v>72</v>
      </c>
      <c r="C10264" s="337">
        <v>62125</v>
      </c>
      <c r="D10264" s="175">
        <v>62080</v>
      </c>
      <c r="F10264" s="337"/>
      <c r="G10264" s="337"/>
      <c r="H10264" s="337"/>
      <c r="I10264" s="73">
        <v>4</v>
      </c>
    </row>
    <row r="10265" spans="1:10" ht="28.5">
      <c r="A10265" s="208">
        <v>42</v>
      </c>
      <c r="B10265" s="209" t="s">
        <v>30</v>
      </c>
      <c r="C10265" s="182">
        <f t="shared" ref="C10265" si="9041">SUM(C10266)</f>
        <v>642500</v>
      </c>
      <c r="D10265" s="32">
        <v>1905562</v>
      </c>
      <c r="F10265" s="32">
        <f t="shared" ref="F10265:H10265" si="9042">SUM(F10266)</f>
        <v>0</v>
      </c>
      <c r="G10265" s="32">
        <f t="shared" si="9042"/>
        <v>0</v>
      </c>
      <c r="H10265" s="32">
        <f t="shared" si="9042"/>
        <v>0</v>
      </c>
      <c r="I10265" s="34">
        <v>2</v>
      </c>
    </row>
    <row r="10266" spans="1:10">
      <c r="A10266" s="210">
        <v>422</v>
      </c>
      <c r="B10266" s="211" t="s">
        <v>57</v>
      </c>
      <c r="C10266" s="30">
        <f>SUM(C10267+C10268)</f>
        <v>642500</v>
      </c>
      <c r="D10266" s="30">
        <v>1905562</v>
      </c>
      <c r="F10266" s="30">
        <f>SUM(F10267+F10268)</f>
        <v>0</v>
      </c>
      <c r="G10266" s="30">
        <f>SUM(G10267+G10268)</f>
        <v>0</v>
      </c>
      <c r="H10266" s="30">
        <f>SUM(H10267+H10268)</f>
        <v>0</v>
      </c>
      <c r="I10266" s="34">
        <v>3</v>
      </c>
    </row>
    <row r="10267" spans="1:10">
      <c r="A10267" s="212">
        <v>4224</v>
      </c>
      <c r="B10267" s="216" t="s">
        <v>58</v>
      </c>
      <c r="C10267" s="29">
        <v>485500</v>
      </c>
      <c r="D10267" s="175">
        <v>1748562</v>
      </c>
      <c r="F10267" s="175"/>
      <c r="G10267" s="175"/>
      <c r="H10267" s="175"/>
      <c r="I10267" s="34">
        <v>4</v>
      </c>
    </row>
    <row r="10268" spans="1:10">
      <c r="A10268" s="51">
        <v>4227</v>
      </c>
      <c r="B10268" s="52" t="s">
        <v>88</v>
      </c>
      <c r="C10268" s="39">
        <v>157000</v>
      </c>
      <c r="D10268" s="175">
        <v>157000</v>
      </c>
      <c r="F10268" s="636"/>
      <c r="G10268" s="636"/>
      <c r="H10268" s="636"/>
      <c r="I10268" s="73">
        <v>4</v>
      </c>
    </row>
    <row r="10269" spans="1:10" ht="28.5">
      <c r="A10269" s="208">
        <v>45</v>
      </c>
      <c r="B10269" s="209" t="s">
        <v>74</v>
      </c>
      <c r="C10269" s="182">
        <f t="shared" ref="C10269:C10270" si="9043">SUM(C10270)</f>
        <v>0</v>
      </c>
      <c r="D10269" s="32">
        <v>0</v>
      </c>
      <c r="F10269" s="32">
        <f t="shared" ref="F10269:H10270" si="9044">SUM(F10270)</f>
        <v>0</v>
      </c>
      <c r="G10269" s="32">
        <f t="shared" si="9044"/>
        <v>0</v>
      </c>
      <c r="H10269" s="32">
        <f t="shared" si="9044"/>
        <v>0</v>
      </c>
      <c r="I10269" s="34">
        <v>2</v>
      </c>
    </row>
    <row r="10270" spans="1:10">
      <c r="A10270" s="210">
        <v>451</v>
      </c>
      <c r="B10270" s="211" t="s">
        <v>75</v>
      </c>
      <c r="C10270" s="30">
        <f t="shared" si="9043"/>
        <v>0</v>
      </c>
      <c r="D10270" s="30">
        <v>0</v>
      </c>
      <c r="F10270" s="30">
        <f t="shared" si="9044"/>
        <v>0</v>
      </c>
      <c r="G10270" s="30">
        <f t="shared" si="9044"/>
        <v>0</v>
      </c>
      <c r="H10270" s="30">
        <f t="shared" si="9044"/>
        <v>0</v>
      </c>
      <c r="I10270" s="34">
        <v>3</v>
      </c>
    </row>
    <row r="10271" spans="1:10">
      <c r="A10271" s="212">
        <v>4511</v>
      </c>
      <c r="B10271" s="216" t="s">
        <v>75</v>
      </c>
      <c r="C10271" s="29"/>
      <c r="D10271" s="175">
        <v>0</v>
      </c>
      <c r="F10271" s="175"/>
      <c r="G10271" s="175"/>
      <c r="H10271" s="175"/>
      <c r="I10271" s="34">
        <v>4</v>
      </c>
    </row>
    <row r="10272" spans="1:10">
      <c r="A10272" s="206">
        <v>52</v>
      </c>
      <c r="B10272" s="207" t="s">
        <v>319</v>
      </c>
      <c r="C10272" s="31">
        <f>C10273+C10276</f>
        <v>0</v>
      </c>
      <c r="D10272" s="31">
        <v>0</v>
      </c>
      <c r="F10272" s="31">
        <f>F10273+F10276</f>
        <v>0</v>
      </c>
      <c r="G10272" s="31">
        <f>G10273+G10276</f>
        <v>0</v>
      </c>
      <c r="H10272" s="31">
        <f>H10273+H10276</f>
        <v>0</v>
      </c>
      <c r="I10272" s="34" t="s">
        <v>53</v>
      </c>
    </row>
    <row r="10273" spans="1:9" ht="28.5">
      <c r="A10273" s="47">
        <v>42</v>
      </c>
      <c r="B10273" s="48" t="s">
        <v>30</v>
      </c>
      <c r="C10273" s="182">
        <f t="shared" ref="C10273:C10274" si="9045">C10274</f>
        <v>0</v>
      </c>
      <c r="D10273" s="32">
        <v>0</v>
      </c>
      <c r="F10273" s="32">
        <f t="shared" ref="F10273:H10274" si="9046">F10274</f>
        <v>0</v>
      </c>
      <c r="G10273" s="32">
        <f t="shared" si="9046"/>
        <v>0</v>
      </c>
      <c r="H10273" s="32">
        <f t="shared" si="9046"/>
        <v>0</v>
      </c>
      <c r="I10273" s="73">
        <v>2</v>
      </c>
    </row>
    <row r="10274" spans="1:9">
      <c r="A10274" s="49">
        <v>422</v>
      </c>
      <c r="B10274" s="50" t="s">
        <v>57</v>
      </c>
      <c r="C10274" s="30">
        <f t="shared" si="9045"/>
        <v>0</v>
      </c>
      <c r="D10274" s="30">
        <v>0</v>
      </c>
      <c r="F10274" s="30">
        <f t="shared" si="9046"/>
        <v>0</v>
      </c>
      <c r="G10274" s="30">
        <f t="shared" si="9046"/>
        <v>0</v>
      </c>
      <c r="H10274" s="30">
        <f t="shared" si="9046"/>
        <v>0</v>
      </c>
      <c r="I10274" s="73">
        <v>3</v>
      </c>
    </row>
    <row r="10275" spans="1:9">
      <c r="A10275" s="51">
        <v>4224</v>
      </c>
      <c r="B10275" s="52" t="s">
        <v>58</v>
      </c>
      <c r="C10275" s="337">
        <v>0</v>
      </c>
      <c r="D10275" s="175">
        <v>0</v>
      </c>
      <c r="F10275" s="337"/>
      <c r="G10275" s="337"/>
      <c r="H10275" s="337"/>
      <c r="I10275" s="73">
        <v>4</v>
      </c>
    </row>
    <row r="10276" spans="1:9" ht="28.5">
      <c r="A10276" s="208">
        <v>45</v>
      </c>
      <c r="B10276" s="209" t="s">
        <v>74</v>
      </c>
      <c r="C10276" s="182">
        <f t="shared" ref="C10276:C10277" si="9047">C10277</f>
        <v>0</v>
      </c>
      <c r="D10276" s="32">
        <v>0</v>
      </c>
      <c r="F10276" s="32">
        <f t="shared" ref="F10276:H10277" si="9048">F10277</f>
        <v>0</v>
      </c>
      <c r="G10276" s="32">
        <f t="shared" si="9048"/>
        <v>0</v>
      </c>
      <c r="H10276" s="32">
        <f t="shared" si="9048"/>
        <v>0</v>
      </c>
      <c r="I10276" s="34">
        <v>2</v>
      </c>
    </row>
    <row r="10277" spans="1:9">
      <c r="A10277" s="210">
        <v>451</v>
      </c>
      <c r="B10277" s="211" t="s">
        <v>75</v>
      </c>
      <c r="C10277" s="30">
        <f t="shared" si="9047"/>
        <v>0</v>
      </c>
      <c r="D10277" s="30">
        <v>0</v>
      </c>
      <c r="F10277" s="30">
        <f t="shared" si="9048"/>
        <v>0</v>
      </c>
      <c r="G10277" s="30">
        <f t="shared" si="9048"/>
        <v>0</v>
      </c>
      <c r="H10277" s="30">
        <f t="shared" si="9048"/>
        <v>0</v>
      </c>
      <c r="I10277" s="34">
        <v>3</v>
      </c>
    </row>
    <row r="10278" spans="1:9">
      <c r="A10278" s="212">
        <v>4511</v>
      </c>
      <c r="B10278" s="216" t="s">
        <v>75</v>
      </c>
      <c r="C10278" s="29">
        <v>0</v>
      </c>
      <c r="D10278" s="175">
        <v>0</v>
      </c>
      <c r="F10278" s="175"/>
      <c r="G10278" s="175"/>
      <c r="H10278" s="175"/>
      <c r="I10278" s="34">
        <v>4</v>
      </c>
    </row>
    <row r="10279" spans="1:9" ht="28.5">
      <c r="A10279" s="203" t="s">
        <v>329</v>
      </c>
      <c r="B10279" s="204" t="s">
        <v>176</v>
      </c>
      <c r="C10279" s="205">
        <f t="shared" ref="C10279" si="9049">SUM(C10280+C10300)</f>
        <v>0</v>
      </c>
      <c r="D10279" s="205">
        <v>0</v>
      </c>
      <c r="F10279" s="205">
        <f t="shared" ref="F10279:G10279" si="9050">SUM(F10280+F10300)</f>
        <v>0</v>
      </c>
      <c r="G10279" s="205">
        <f t="shared" si="9050"/>
        <v>0</v>
      </c>
      <c r="H10279" s="205">
        <f t="shared" ref="H10279" si="9051">SUM(H10280+H10300)</f>
        <v>0</v>
      </c>
      <c r="I10279" s="34" t="s">
        <v>8</v>
      </c>
    </row>
    <row r="10280" spans="1:9">
      <c r="A10280" s="206">
        <v>12</v>
      </c>
      <c r="B10280" s="207" t="s">
        <v>61</v>
      </c>
      <c r="C10280" s="31">
        <f t="shared" ref="C10280" si="9052">SUM(C10281+C10286+C10295)</f>
        <v>0</v>
      </c>
      <c r="D10280" s="31">
        <v>0</v>
      </c>
      <c r="F10280" s="31">
        <f t="shared" ref="F10280:G10280" si="9053">SUM(F10281+F10286+F10295)</f>
        <v>0</v>
      </c>
      <c r="G10280" s="31">
        <f t="shared" si="9053"/>
        <v>0</v>
      </c>
      <c r="H10280" s="31">
        <f t="shared" ref="H10280" si="9054">SUM(H10281+H10286+H10295)</f>
        <v>0</v>
      </c>
      <c r="I10280" s="34" t="s">
        <v>62</v>
      </c>
    </row>
    <row r="10281" spans="1:9">
      <c r="A10281" s="208">
        <v>31</v>
      </c>
      <c r="B10281" s="209" t="s">
        <v>44</v>
      </c>
      <c r="C10281" s="182">
        <f t="shared" ref="C10281" si="9055">SUM(C10282+C10284)</f>
        <v>0</v>
      </c>
      <c r="D10281" s="32">
        <v>0</v>
      </c>
      <c r="F10281" s="32">
        <f t="shared" ref="F10281:G10281" si="9056">SUM(F10282+F10284)</f>
        <v>0</v>
      </c>
      <c r="G10281" s="32">
        <f t="shared" si="9056"/>
        <v>0</v>
      </c>
      <c r="H10281" s="32">
        <f t="shared" ref="H10281" si="9057">SUM(H10282+H10284)</f>
        <v>0</v>
      </c>
      <c r="I10281" s="34">
        <v>2</v>
      </c>
    </row>
    <row r="10282" spans="1:9">
      <c r="A10282" s="210">
        <v>311</v>
      </c>
      <c r="B10282" s="211" t="s">
        <v>45</v>
      </c>
      <c r="C10282" s="30">
        <f t="shared" ref="C10282" si="9058">SUM(C10283)</f>
        <v>0</v>
      </c>
      <c r="D10282" s="30">
        <v>0</v>
      </c>
      <c r="F10282" s="30">
        <f t="shared" ref="F10282:H10282" si="9059">SUM(F10283)</f>
        <v>0</v>
      </c>
      <c r="G10282" s="30">
        <f t="shared" si="9059"/>
        <v>0</v>
      </c>
      <c r="H10282" s="30">
        <f t="shared" si="9059"/>
        <v>0</v>
      </c>
      <c r="I10282" s="34">
        <v>3</v>
      </c>
    </row>
    <row r="10283" spans="1:9">
      <c r="A10283" s="212">
        <v>3111</v>
      </c>
      <c r="B10283" s="216" t="s">
        <v>46</v>
      </c>
      <c r="C10283" s="29"/>
      <c r="D10283" s="175">
        <v>0</v>
      </c>
      <c r="F10283" s="175"/>
      <c r="G10283" s="175"/>
      <c r="H10283" s="175"/>
      <c r="I10283" s="34">
        <v>4</v>
      </c>
    </row>
    <row r="10284" spans="1:9">
      <c r="A10284" s="210">
        <v>313</v>
      </c>
      <c r="B10284" s="211" t="s">
        <v>48</v>
      </c>
      <c r="C10284" s="30">
        <f t="shared" ref="C10284" si="9060">SUM(C10285)</f>
        <v>0</v>
      </c>
      <c r="D10284" s="30">
        <v>0</v>
      </c>
      <c r="F10284" s="30">
        <f t="shared" ref="F10284:H10284" si="9061">SUM(F10285)</f>
        <v>0</v>
      </c>
      <c r="G10284" s="30">
        <f t="shared" si="9061"/>
        <v>0</v>
      </c>
      <c r="H10284" s="30">
        <f t="shared" si="9061"/>
        <v>0</v>
      </c>
      <c r="I10284" s="34">
        <v>3</v>
      </c>
    </row>
    <row r="10285" spans="1:9">
      <c r="A10285" s="212">
        <v>3132</v>
      </c>
      <c r="B10285" s="216" t="s">
        <v>49</v>
      </c>
      <c r="C10285" s="29"/>
      <c r="D10285" s="175">
        <v>0</v>
      </c>
      <c r="F10285" s="175"/>
      <c r="G10285" s="175"/>
      <c r="H10285" s="175"/>
      <c r="I10285" s="34">
        <v>4</v>
      </c>
    </row>
    <row r="10286" spans="1:9">
      <c r="A10286" s="208">
        <v>32</v>
      </c>
      <c r="B10286" s="209" t="s">
        <v>16</v>
      </c>
      <c r="C10286" s="182">
        <f t="shared" ref="C10286" si="9062">SUM(C10287+C10289+C10293)</f>
        <v>0</v>
      </c>
      <c r="D10286" s="32">
        <v>0</v>
      </c>
      <c r="F10286" s="32">
        <f t="shared" ref="F10286:G10286" si="9063">SUM(F10287+F10289+F10293)</f>
        <v>0</v>
      </c>
      <c r="G10286" s="32">
        <f t="shared" si="9063"/>
        <v>0</v>
      </c>
      <c r="H10286" s="32">
        <f t="shared" ref="H10286" si="9064">SUM(H10287+H10289+H10293)</f>
        <v>0</v>
      </c>
      <c r="I10286" s="34">
        <v>2</v>
      </c>
    </row>
    <row r="10287" spans="1:9">
      <c r="A10287" s="210">
        <v>322</v>
      </c>
      <c r="B10287" s="211" t="s">
        <v>42</v>
      </c>
      <c r="C10287" s="30">
        <f t="shared" ref="C10287" si="9065">SUM(C10288)</f>
        <v>0</v>
      </c>
      <c r="D10287" s="30">
        <v>0</v>
      </c>
      <c r="F10287" s="30">
        <f t="shared" ref="F10287:H10287" si="9066">SUM(F10288)</f>
        <v>0</v>
      </c>
      <c r="G10287" s="30">
        <f t="shared" si="9066"/>
        <v>0</v>
      </c>
      <c r="H10287" s="30">
        <f t="shared" si="9066"/>
        <v>0</v>
      </c>
      <c r="I10287" s="34">
        <v>3</v>
      </c>
    </row>
    <row r="10288" spans="1:9">
      <c r="A10288" s="212">
        <v>3225</v>
      </c>
      <c r="B10288" s="216" t="s">
        <v>92</v>
      </c>
      <c r="C10288" s="29"/>
      <c r="D10288" s="175">
        <v>0</v>
      </c>
      <c r="F10288" s="175"/>
      <c r="G10288" s="175"/>
      <c r="H10288" s="175"/>
      <c r="I10288" s="34">
        <v>4</v>
      </c>
    </row>
    <row r="10289" spans="1:10">
      <c r="A10289" s="210">
        <v>323</v>
      </c>
      <c r="B10289" s="211" t="s">
        <v>17</v>
      </c>
      <c r="C10289" s="30">
        <f t="shared" ref="C10289" si="9067">SUM(C10290:C10292)</f>
        <v>0</v>
      </c>
      <c r="D10289" s="30">
        <v>0</v>
      </c>
      <c r="F10289" s="30">
        <f t="shared" ref="F10289:G10289" si="9068">SUM(F10290:F10292)</f>
        <v>0</v>
      </c>
      <c r="G10289" s="30">
        <f t="shared" si="9068"/>
        <v>0</v>
      </c>
      <c r="H10289" s="30">
        <f t="shared" ref="H10289" si="9069">SUM(H10290:H10292)</f>
        <v>0</v>
      </c>
      <c r="I10289" s="34">
        <v>3</v>
      </c>
    </row>
    <row r="10290" spans="1:10">
      <c r="A10290" s="212">
        <v>3233</v>
      </c>
      <c r="B10290" s="216" t="s">
        <v>19</v>
      </c>
      <c r="C10290" s="29"/>
      <c r="D10290" s="175">
        <v>0</v>
      </c>
      <c r="F10290" s="175"/>
      <c r="G10290" s="175"/>
      <c r="H10290" s="175"/>
      <c r="I10290" s="34">
        <v>4</v>
      </c>
    </row>
    <row r="10291" spans="1:10">
      <c r="A10291" s="212">
        <v>3237</v>
      </c>
      <c r="B10291" s="216" t="s">
        <v>20</v>
      </c>
      <c r="C10291" s="29"/>
      <c r="D10291" s="175">
        <v>0</v>
      </c>
      <c r="F10291" s="175"/>
      <c r="G10291" s="175"/>
      <c r="H10291" s="175"/>
      <c r="I10291" s="34">
        <v>4</v>
      </c>
      <c r="J10291" s="194"/>
    </row>
    <row r="10292" spans="1:10">
      <c r="A10292" s="212">
        <v>3239</v>
      </c>
      <c r="B10292" s="216" t="s">
        <v>21</v>
      </c>
      <c r="C10292" s="29"/>
      <c r="D10292" s="175">
        <v>0</v>
      </c>
      <c r="F10292" s="175"/>
      <c r="G10292" s="175"/>
      <c r="H10292" s="175"/>
      <c r="I10292" s="34">
        <v>4</v>
      </c>
      <c r="J10292" s="194"/>
    </row>
    <row r="10293" spans="1:10">
      <c r="A10293" s="210">
        <v>329</v>
      </c>
      <c r="B10293" s="211" t="s">
        <v>23</v>
      </c>
      <c r="C10293" s="30">
        <f t="shared" ref="C10293" si="9070">SUM(C10294)</f>
        <v>0</v>
      </c>
      <c r="D10293" s="30">
        <v>0</v>
      </c>
      <c r="F10293" s="30">
        <f t="shared" ref="F10293:H10293" si="9071">SUM(F10294)</f>
        <v>0</v>
      </c>
      <c r="G10293" s="30">
        <f t="shared" si="9071"/>
        <v>0</v>
      </c>
      <c r="H10293" s="30">
        <f t="shared" si="9071"/>
        <v>0</v>
      </c>
      <c r="I10293" s="34">
        <v>3</v>
      </c>
      <c r="J10293" s="194"/>
    </row>
    <row r="10294" spans="1:10">
      <c r="A10294" s="212">
        <v>3293</v>
      </c>
      <c r="B10294" s="216" t="s">
        <v>29</v>
      </c>
      <c r="C10294" s="29"/>
      <c r="D10294" s="175">
        <v>0</v>
      </c>
      <c r="F10294" s="175"/>
      <c r="G10294" s="175"/>
      <c r="H10294" s="175"/>
      <c r="I10294" s="34">
        <v>4</v>
      </c>
      <c r="J10294" s="194"/>
    </row>
    <row r="10295" spans="1:10" ht="28.5">
      <c r="A10295" s="208">
        <v>42</v>
      </c>
      <c r="B10295" s="209" t="s">
        <v>30</v>
      </c>
      <c r="C10295" s="182">
        <f t="shared" ref="C10295" si="9072">SUM(C10296)</f>
        <v>0</v>
      </c>
      <c r="D10295" s="32">
        <v>0</v>
      </c>
      <c r="F10295" s="32">
        <f t="shared" ref="F10295:H10295" si="9073">SUM(F10296)</f>
        <v>0</v>
      </c>
      <c r="G10295" s="32">
        <f t="shared" si="9073"/>
        <v>0</v>
      </c>
      <c r="H10295" s="32">
        <f t="shared" si="9073"/>
        <v>0</v>
      </c>
      <c r="I10295" s="34">
        <v>2</v>
      </c>
      <c r="J10295" s="194"/>
    </row>
    <row r="10296" spans="1:10">
      <c r="A10296" s="210">
        <v>422</v>
      </c>
      <c r="B10296" s="211" t="s">
        <v>57</v>
      </c>
      <c r="C10296" s="30">
        <f t="shared" ref="C10296" si="9074">SUM(C10297:C10299)</f>
        <v>0</v>
      </c>
      <c r="D10296" s="30">
        <v>0</v>
      </c>
      <c r="F10296" s="30">
        <f t="shared" ref="F10296:G10296" si="9075">SUM(F10297:F10299)</f>
        <v>0</v>
      </c>
      <c r="G10296" s="30">
        <f t="shared" si="9075"/>
        <v>0</v>
      </c>
      <c r="H10296" s="30">
        <f t="shared" ref="H10296" si="9076">SUM(H10297:H10299)</f>
        <v>0</v>
      </c>
      <c r="I10296" s="34">
        <v>3</v>
      </c>
      <c r="J10296" s="194"/>
    </row>
    <row r="10297" spans="1:10">
      <c r="A10297" s="212">
        <v>4221</v>
      </c>
      <c r="B10297" s="216" t="s">
        <v>65</v>
      </c>
      <c r="C10297" s="29"/>
      <c r="D10297" s="175">
        <v>0</v>
      </c>
      <c r="F10297" s="175"/>
      <c r="G10297" s="175"/>
      <c r="H10297" s="175"/>
      <c r="I10297" s="34">
        <v>4</v>
      </c>
      <c r="J10297" s="194"/>
    </row>
    <row r="10298" spans="1:10">
      <c r="A10298" s="212">
        <v>4223</v>
      </c>
      <c r="B10298" s="216" t="s">
        <v>86</v>
      </c>
      <c r="C10298" s="29"/>
      <c r="D10298" s="175">
        <v>0</v>
      </c>
      <c r="F10298" s="175"/>
      <c r="G10298" s="175"/>
      <c r="H10298" s="175"/>
      <c r="I10298" s="34">
        <v>4</v>
      </c>
      <c r="J10298" s="194"/>
    </row>
    <row r="10299" spans="1:10">
      <c r="A10299" s="212">
        <v>4224</v>
      </c>
      <c r="B10299" s="216" t="s">
        <v>58</v>
      </c>
      <c r="C10299" s="29"/>
      <c r="D10299" s="175">
        <v>0</v>
      </c>
      <c r="F10299" s="175"/>
      <c r="G10299" s="175"/>
      <c r="H10299" s="175"/>
      <c r="I10299" s="34">
        <v>4</v>
      </c>
      <c r="J10299" s="194"/>
    </row>
    <row r="10300" spans="1:10">
      <c r="A10300" s="206">
        <v>563</v>
      </c>
      <c r="B10300" s="207" t="s">
        <v>326</v>
      </c>
      <c r="C10300" s="31">
        <f t="shared" ref="C10300" si="9077">SUM(C10301+C10306+C10315)</f>
        <v>0</v>
      </c>
      <c r="D10300" s="31">
        <v>0</v>
      </c>
      <c r="F10300" s="31">
        <f t="shared" ref="F10300:G10300" si="9078">SUM(F10301+F10306+F10315)</f>
        <v>0</v>
      </c>
      <c r="G10300" s="31">
        <f t="shared" si="9078"/>
        <v>0</v>
      </c>
      <c r="H10300" s="31">
        <f t="shared" ref="H10300" si="9079">SUM(H10301+H10306+H10315)</f>
        <v>0</v>
      </c>
      <c r="I10300" s="34" t="s">
        <v>104</v>
      </c>
      <c r="J10300" s="194"/>
    </row>
    <row r="10301" spans="1:10">
      <c r="A10301" s="208">
        <v>31</v>
      </c>
      <c r="B10301" s="209" t="s">
        <v>44</v>
      </c>
      <c r="C10301" s="182">
        <f t="shared" ref="C10301" si="9080">SUM(C10302+C10304)</f>
        <v>0</v>
      </c>
      <c r="D10301" s="32">
        <v>0</v>
      </c>
      <c r="F10301" s="32">
        <f t="shared" ref="F10301:G10301" si="9081">SUM(F10302+F10304)</f>
        <v>0</v>
      </c>
      <c r="G10301" s="32">
        <f t="shared" si="9081"/>
        <v>0</v>
      </c>
      <c r="H10301" s="32">
        <f t="shared" ref="H10301" si="9082">SUM(H10302+H10304)</f>
        <v>0</v>
      </c>
      <c r="I10301" s="34">
        <v>2</v>
      </c>
      <c r="J10301" s="194"/>
    </row>
    <row r="10302" spans="1:10">
      <c r="A10302" s="210">
        <v>311</v>
      </c>
      <c r="B10302" s="211" t="s">
        <v>45</v>
      </c>
      <c r="C10302" s="30">
        <f t="shared" ref="C10302" si="9083">SUM(C10303)</f>
        <v>0</v>
      </c>
      <c r="D10302" s="30">
        <v>0</v>
      </c>
      <c r="F10302" s="30">
        <f t="shared" ref="F10302:H10302" si="9084">SUM(F10303)</f>
        <v>0</v>
      </c>
      <c r="G10302" s="30">
        <f t="shared" si="9084"/>
        <v>0</v>
      </c>
      <c r="H10302" s="30">
        <f t="shared" si="9084"/>
        <v>0</v>
      </c>
      <c r="I10302" s="34">
        <v>3</v>
      </c>
      <c r="J10302" s="194"/>
    </row>
    <row r="10303" spans="1:10">
      <c r="A10303" s="212">
        <v>3111</v>
      </c>
      <c r="B10303" s="216" t="s">
        <v>46</v>
      </c>
      <c r="C10303" s="29"/>
      <c r="D10303" s="175">
        <v>0</v>
      </c>
      <c r="F10303" s="175"/>
      <c r="G10303" s="175"/>
      <c r="H10303" s="175"/>
      <c r="I10303" s="34">
        <v>4</v>
      </c>
      <c r="J10303" s="194"/>
    </row>
    <row r="10304" spans="1:10">
      <c r="A10304" s="210">
        <v>313</v>
      </c>
      <c r="B10304" s="211" t="s">
        <v>48</v>
      </c>
      <c r="C10304" s="30">
        <f t="shared" ref="C10304" si="9085">SUM(C10305)</f>
        <v>0</v>
      </c>
      <c r="D10304" s="30">
        <v>0</v>
      </c>
      <c r="F10304" s="30">
        <f t="shared" ref="F10304:H10304" si="9086">SUM(F10305)</f>
        <v>0</v>
      </c>
      <c r="G10304" s="30">
        <f t="shared" si="9086"/>
        <v>0</v>
      </c>
      <c r="H10304" s="30">
        <f t="shared" si="9086"/>
        <v>0</v>
      </c>
      <c r="I10304" s="34">
        <v>3</v>
      </c>
      <c r="J10304" s="194"/>
    </row>
    <row r="10305" spans="1:10">
      <c r="A10305" s="212">
        <v>3132</v>
      </c>
      <c r="B10305" s="216" t="s">
        <v>49</v>
      </c>
      <c r="C10305" s="29"/>
      <c r="D10305" s="175">
        <v>0</v>
      </c>
      <c r="F10305" s="175"/>
      <c r="G10305" s="175"/>
      <c r="H10305" s="175"/>
      <c r="I10305" s="34">
        <v>4</v>
      </c>
      <c r="J10305" s="194"/>
    </row>
    <row r="10306" spans="1:10">
      <c r="A10306" s="208">
        <v>32</v>
      </c>
      <c r="B10306" s="209" t="s">
        <v>16</v>
      </c>
      <c r="C10306" s="182">
        <f t="shared" ref="C10306" si="9087">SUM(C10307+C10309+C10313)</f>
        <v>0</v>
      </c>
      <c r="D10306" s="32">
        <v>0</v>
      </c>
      <c r="F10306" s="32">
        <f t="shared" ref="F10306:G10306" si="9088">SUM(F10307+F10309+F10313)</f>
        <v>0</v>
      </c>
      <c r="G10306" s="32">
        <f t="shared" si="9088"/>
        <v>0</v>
      </c>
      <c r="H10306" s="32">
        <f t="shared" ref="H10306" si="9089">SUM(H10307+H10309+H10313)</f>
        <v>0</v>
      </c>
      <c r="I10306" s="34">
        <v>2</v>
      </c>
      <c r="J10306" s="194"/>
    </row>
    <row r="10307" spans="1:10">
      <c r="A10307" s="210">
        <v>322</v>
      </c>
      <c r="B10307" s="211" t="s">
        <v>42</v>
      </c>
      <c r="C10307" s="30">
        <f t="shared" ref="C10307" si="9090">SUM(C10308)</f>
        <v>0</v>
      </c>
      <c r="D10307" s="30">
        <v>0</v>
      </c>
      <c r="F10307" s="30">
        <f t="shared" ref="F10307:H10307" si="9091">SUM(F10308)</f>
        <v>0</v>
      </c>
      <c r="G10307" s="30">
        <f t="shared" si="9091"/>
        <v>0</v>
      </c>
      <c r="H10307" s="30">
        <f t="shared" si="9091"/>
        <v>0</v>
      </c>
      <c r="I10307" s="34">
        <v>3</v>
      </c>
      <c r="J10307" s="194"/>
    </row>
    <row r="10308" spans="1:10">
      <c r="A10308" s="212">
        <v>3225</v>
      </c>
      <c r="B10308" s="216" t="s">
        <v>92</v>
      </c>
      <c r="C10308" s="29"/>
      <c r="D10308" s="175">
        <v>0</v>
      </c>
      <c r="F10308" s="175"/>
      <c r="G10308" s="175"/>
      <c r="H10308" s="175"/>
      <c r="I10308" s="34">
        <v>4</v>
      </c>
      <c r="J10308" s="194"/>
    </row>
    <row r="10309" spans="1:10">
      <c r="A10309" s="210">
        <v>323</v>
      </c>
      <c r="B10309" s="211" t="s">
        <v>17</v>
      </c>
      <c r="C10309" s="30">
        <f t="shared" ref="C10309" si="9092">SUM(C10310:C10312)</f>
        <v>0</v>
      </c>
      <c r="D10309" s="30">
        <v>0</v>
      </c>
      <c r="F10309" s="30">
        <f t="shared" ref="F10309:G10309" si="9093">SUM(F10310:F10312)</f>
        <v>0</v>
      </c>
      <c r="G10309" s="30">
        <f t="shared" si="9093"/>
        <v>0</v>
      </c>
      <c r="H10309" s="30">
        <f t="shared" ref="H10309" si="9094">SUM(H10310:H10312)</f>
        <v>0</v>
      </c>
      <c r="I10309" s="34">
        <v>3</v>
      </c>
      <c r="J10309" s="194"/>
    </row>
    <row r="10310" spans="1:10">
      <c r="A10310" s="212">
        <v>3233</v>
      </c>
      <c r="B10310" s="216" t="s">
        <v>19</v>
      </c>
      <c r="C10310" s="29"/>
      <c r="D10310" s="175">
        <v>0</v>
      </c>
      <c r="F10310" s="175"/>
      <c r="G10310" s="175"/>
      <c r="H10310" s="175"/>
      <c r="I10310" s="34">
        <v>4</v>
      </c>
      <c r="J10310" s="194"/>
    </row>
    <row r="10311" spans="1:10">
      <c r="A10311" s="212">
        <v>3237</v>
      </c>
      <c r="B10311" s="216" t="s">
        <v>20</v>
      </c>
      <c r="C10311" s="29"/>
      <c r="D10311" s="175">
        <v>0</v>
      </c>
      <c r="F10311" s="175"/>
      <c r="G10311" s="175"/>
      <c r="H10311" s="175"/>
      <c r="I10311" s="34">
        <v>4</v>
      </c>
      <c r="J10311" s="194"/>
    </row>
    <row r="10312" spans="1:10">
      <c r="A10312" s="212">
        <v>3239</v>
      </c>
      <c r="B10312" s="216" t="s">
        <v>21</v>
      </c>
      <c r="C10312" s="29"/>
      <c r="D10312" s="175">
        <v>0</v>
      </c>
      <c r="F10312" s="175"/>
      <c r="G10312" s="175"/>
      <c r="H10312" s="175"/>
      <c r="I10312" s="34">
        <v>4</v>
      </c>
      <c r="J10312" s="194"/>
    </row>
    <row r="10313" spans="1:10">
      <c r="A10313" s="210">
        <v>329</v>
      </c>
      <c r="B10313" s="211" t="s">
        <v>23</v>
      </c>
      <c r="C10313" s="30">
        <f t="shared" ref="C10313" si="9095">SUM(C10314)</f>
        <v>0</v>
      </c>
      <c r="D10313" s="30">
        <v>0</v>
      </c>
      <c r="F10313" s="30">
        <f t="shared" ref="F10313:H10313" si="9096">SUM(F10314)</f>
        <v>0</v>
      </c>
      <c r="G10313" s="30">
        <f t="shared" si="9096"/>
        <v>0</v>
      </c>
      <c r="H10313" s="30">
        <f t="shared" si="9096"/>
        <v>0</v>
      </c>
      <c r="I10313" s="34">
        <v>3</v>
      </c>
      <c r="J10313" s="194"/>
    </row>
    <row r="10314" spans="1:10">
      <c r="A10314" s="212">
        <v>3293</v>
      </c>
      <c r="B10314" s="216" t="s">
        <v>29</v>
      </c>
      <c r="C10314" s="29"/>
      <c r="D10314" s="175">
        <v>0</v>
      </c>
      <c r="F10314" s="175"/>
      <c r="G10314" s="175"/>
      <c r="H10314" s="175"/>
      <c r="I10314" s="34">
        <v>4</v>
      </c>
      <c r="J10314" s="194"/>
    </row>
    <row r="10315" spans="1:10" ht="28.5">
      <c r="A10315" s="208">
        <v>42</v>
      </c>
      <c r="B10315" s="209" t="s">
        <v>30</v>
      </c>
      <c r="C10315" s="182">
        <f t="shared" ref="C10315" si="9097">SUM(C10316)</f>
        <v>0</v>
      </c>
      <c r="D10315" s="32">
        <v>0</v>
      </c>
      <c r="F10315" s="32">
        <f t="shared" ref="F10315:H10315" si="9098">SUM(F10316)</f>
        <v>0</v>
      </c>
      <c r="G10315" s="32">
        <f t="shared" si="9098"/>
        <v>0</v>
      </c>
      <c r="H10315" s="32">
        <f t="shared" si="9098"/>
        <v>0</v>
      </c>
      <c r="I10315" s="34">
        <v>2</v>
      </c>
      <c r="J10315" s="194"/>
    </row>
    <row r="10316" spans="1:10">
      <c r="A10316" s="210">
        <v>422</v>
      </c>
      <c r="B10316" s="211" t="s">
        <v>57</v>
      </c>
      <c r="C10316" s="30">
        <f t="shared" ref="C10316" si="9099">SUM(C10317:C10319)</f>
        <v>0</v>
      </c>
      <c r="D10316" s="30">
        <v>0</v>
      </c>
      <c r="F10316" s="30">
        <f t="shared" ref="F10316:G10316" si="9100">SUM(F10317:F10319)</f>
        <v>0</v>
      </c>
      <c r="G10316" s="30">
        <f t="shared" si="9100"/>
        <v>0</v>
      </c>
      <c r="H10316" s="30">
        <f t="shared" ref="H10316" si="9101">SUM(H10317:H10319)</f>
        <v>0</v>
      </c>
      <c r="I10316" s="34">
        <v>3</v>
      </c>
      <c r="J10316" s="194"/>
    </row>
    <row r="10317" spans="1:10">
      <c r="A10317" s="212">
        <v>4221</v>
      </c>
      <c r="B10317" s="216" t="s">
        <v>65</v>
      </c>
      <c r="C10317" s="29"/>
      <c r="D10317" s="175">
        <v>0</v>
      </c>
      <c r="F10317" s="175"/>
      <c r="G10317" s="175"/>
      <c r="H10317" s="175"/>
      <c r="I10317" s="34">
        <v>4</v>
      </c>
      <c r="J10317" s="194"/>
    </row>
    <row r="10318" spans="1:10">
      <c r="A10318" s="212">
        <v>4223</v>
      </c>
      <c r="B10318" s="216" t="s">
        <v>86</v>
      </c>
      <c r="C10318" s="29"/>
      <c r="D10318" s="175">
        <v>0</v>
      </c>
      <c r="F10318" s="175"/>
      <c r="G10318" s="175"/>
      <c r="H10318" s="175"/>
      <c r="I10318" s="34">
        <v>4</v>
      </c>
      <c r="J10318" s="194"/>
    </row>
    <row r="10319" spans="1:10">
      <c r="A10319" s="212">
        <v>4224</v>
      </c>
      <c r="B10319" s="216" t="s">
        <v>58</v>
      </c>
      <c r="C10319" s="29"/>
      <c r="D10319" s="175">
        <v>0</v>
      </c>
      <c r="F10319" s="175"/>
      <c r="G10319" s="175"/>
      <c r="H10319" s="175"/>
      <c r="I10319" s="34">
        <v>4</v>
      </c>
      <c r="J10319" s="194"/>
    </row>
    <row r="10320" spans="1:10" ht="28.5">
      <c r="A10320" s="200">
        <v>3605</v>
      </c>
      <c r="B10320" s="201" t="s">
        <v>125</v>
      </c>
      <c r="C10320" s="202">
        <f t="shared" ref="C10320" si="9102">C10321</f>
        <v>42406191</v>
      </c>
      <c r="D10320" s="202">
        <v>45016193</v>
      </c>
      <c r="F10320" s="202">
        <f t="shared" ref="F10320:G10320" si="9103">F10321+F10493</f>
        <v>0</v>
      </c>
      <c r="G10320" s="202">
        <f t="shared" si="9103"/>
        <v>0</v>
      </c>
      <c r="H10320" s="202">
        <f t="shared" ref="H10320" si="9104">H10321+H10493</f>
        <v>0</v>
      </c>
      <c r="I10320" s="34" t="s">
        <v>7</v>
      </c>
      <c r="J10320" s="194"/>
    </row>
    <row r="10321" spans="1:10" ht="28.5">
      <c r="A10321" s="203" t="s">
        <v>447</v>
      </c>
      <c r="B10321" s="204" t="s">
        <v>137</v>
      </c>
      <c r="C10321" s="205">
        <f>SUM(C10326+C10382+C10433+C10451+C10322+C10489)</f>
        <v>42406191</v>
      </c>
      <c r="D10321" s="205">
        <v>44748931</v>
      </c>
      <c r="F10321" s="205">
        <f>SUM(F10326+F10382+F10433+F10451+F10322+F10489)</f>
        <v>0</v>
      </c>
      <c r="G10321" s="205">
        <f>SUM(G10326+G10382+G10433+G10451+G10322+G10489)</f>
        <v>0</v>
      </c>
      <c r="H10321" s="205">
        <f>SUM(H10326+H10382+H10433+H10451+H10322+H10489)</f>
        <v>0</v>
      </c>
      <c r="I10321" s="34" t="s">
        <v>8</v>
      </c>
      <c r="J10321" s="194"/>
    </row>
    <row r="10322" spans="1:10">
      <c r="A10322" s="206">
        <v>11</v>
      </c>
      <c r="B10322" s="207" t="s">
        <v>14</v>
      </c>
      <c r="C10322" s="31">
        <f t="shared" ref="C10322:C10324" si="9105">C10323</f>
        <v>0</v>
      </c>
      <c r="D10322" s="31">
        <v>0</v>
      </c>
      <c r="F10322" s="31">
        <f t="shared" ref="F10322:H10324" si="9106">F10323</f>
        <v>0</v>
      </c>
      <c r="G10322" s="31">
        <f t="shared" si="9106"/>
        <v>0</v>
      </c>
      <c r="H10322" s="31">
        <f t="shared" si="9106"/>
        <v>0</v>
      </c>
      <c r="I10322" s="34" t="s">
        <v>15</v>
      </c>
      <c r="J10322" s="194"/>
    </row>
    <row r="10323" spans="1:10">
      <c r="A10323" s="208">
        <v>32</v>
      </c>
      <c r="B10323" s="209" t="s">
        <v>16</v>
      </c>
      <c r="C10323" s="182">
        <f t="shared" si="9105"/>
        <v>0</v>
      </c>
      <c r="D10323" s="32">
        <v>0</v>
      </c>
      <c r="F10323" s="32">
        <f t="shared" si="9106"/>
        <v>0</v>
      </c>
      <c r="G10323" s="32">
        <f t="shared" si="9106"/>
        <v>0</v>
      </c>
      <c r="H10323" s="32">
        <f t="shared" si="9106"/>
        <v>0</v>
      </c>
      <c r="I10323" s="34">
        <v>2</v>
      </c>
      <c r="J10323" s="194"/>
    </row>
    <row r="10324" spans="1:10">
      <c r="A10324" s="210">
        <v>322</v>
      </c>
      <c r="B10324" s="211" t="s">
        <v>42</v>
      </c>
      <c r="C10324" s="30">
        <f t="shared" si="9105"/>
        <v>0</v>
      </c>
      <c r="D10324" s="30">
        <v>0</v>
      </c>
      <c r="F10324" s="30">
        <f t="shared" si="9106"/>
        <v>0</v>
      </c>
      <c r="G10324" s="30">
        <f t="shared" si="9106"/>
        <v>0</v>
      </c>
      <c r="H10324" s="30">
        <f t="shared" si="9106"/>
        <v>0</v>
      </c>
      <c r="I10324" s="34">
        <v>3</v>
      </c>
      <c r="J10324" s="194"/>
    </row>
    <row r="10325" spans="1:10">
      <c r="A10325" s="212">
        <v>3222</v>
      </c>
      <c r="B10325" s="216" t="s">
        <v>91</v>
      </c>
      <c r="C10325" s="29"/>
      <c r="D10325" s="175">
        <v>0</v>
      </c>
      <c r="F10325" s="175"/>
      <c r="G10325" s="175"/>
      <c r="H10325" s="175"/>
      <c r="I10325" s="34">
        <v>4</v>
      </c>
      <c r="J10325" s="194"/>
    </row>
    <row r="10326" spans="1:10">
      <c r="A10326" s="206">
        <v>31</v>
      </c>
      <c r="B10326" s="207" t="s">
        <v>63</v>
      </c>
      <c r="C10326" s="31">
        <f>SUM(C10327+C10334+C10361+C10365+C10368)</f>
        <v>1140000</v>
      </c>
      <c r="D10326" s="31">
        <v>391000</v>
      </c>
      <c r="F10326" s="31">
        <f>SUM(F10327+F10334+F10361+F10365+F10368)</f>
        <v>0</v>
      </c>
      <c r="G10326" s="31">
        <f>SUM(G10327+G10334+G10361+G10365+G10368)</f>
        <v>0</v>
      </c>
      <c r="H10326" s="31">
        <f>SUM(H10327+H10334+H10361+H10365+H10368)</f>
        <v>0</v>
      </c>
      <c r="I10326" s="34" t="s">
        <v>64</v>
      </c>
      <c r="J10326" s="194"/>
    </row>
    <row r="10327" spans="1:10">
      <c r="A10327" s="208">
        <v>31</v>
      </c>
      <c r="B10327" s="209" t="s">
        <v>44</v>
      </c>
      <c r="C10327" s="182">
        <f t="shared" ref="C10327" si="9107">SUM(C10328+C10330+C10332)</f>
        <v>0</v>
      </c>
      <c r="D10327" s="32">
        <v>30000</v>
      </c>
      <c r="F10327" s="32">
        <f t="shared" ref="F10327:G10327" si="9108">SUM(F10328+F10330+F10332)</f>
        <v>0</v>
      </c>
      <c r="G10327" s="32">
        <f t="shared" si="9108"/>
        <v>0</v>
      </c>
      <c r="H10327" s="32">
        <f t="shared" ref="H10327" si="9109">SUM(H10328+H10330+H10332)</f>
        <v>0</v>
      </c>
      <c r="I10327" s="34">
        <v>2</v>
      </c>
      <c r="J10327" s="194"/>
    </row>
    <row r="10328" spans="1:10">
      <c r="A10328" s="210">
        <v>311</v>
      </c>
      <c r="B10328" s="211" t="s">
        <v>45</v>
      </c>
      <c r="C10328" s="30">
        <f t="shared" ref="C10328" si="9110">SUM(C10329)</f>
        <v>0</v>
      </c>
      <c r="D10328" s="30">
        <v>30000</v>
      </c>
      <c r="F10328" s="30">
        <f t="shared" ref="F10328:H10328" si="9111">SUM(F10329)</f>
        <v>0</v>
      </c>
      <c r="G10328" s="30">
        <f t="shared" si="9111"/>
        <v>0</v>
      </c>
      <c r="H10328" s="30">
        <f t="shared" si="9111"/>
        <v>0</v>
      </c>
      <c r="I10328" s="34">
        <v>3</v>
      </c>
      <c r="J10328" s="194"/>
    </row>
    <row r="10329" spans="1:10">
      <c r="A10329" s="212">
        <v>3111</v>
      </c>
      <c r="B10329" s="216" t="s">
        <v>46</v>
      </c>
      <c r="C10329" s="29"/>
      <c r="D10329" s="175">
        <v>30000</v>
      </c>
      <c r="F10329" s="175"/>
      <c r="G10329" s="175"/>
      <c r="H10329" s="175"/>
      <c r="I10329" s="34">
        <v>4</v>
      </c>
      <c r="J10329" s="194"/>
    </row>
    <row r="10330" spans="1:10">
      <c r="A10330" s="210">
        <v>312</v>
      </c>
      <c r="B10330" s="211" t="s">
        <v>67</v>
      </c>
      <c r="C10330" s="30">
        <f t="shared" ref="C10330" si="9112">SUM(C10331)</f>
        <v>0</v>
      </c>
      <c r="D10330" s="30">
        <v>0</v>
      </c>
      <c r="F10330" s="30">
        <f t="shared" ref="F10330:H10330" si="9113">SUM(F10331)</f>
        <v>0</v>
      </c>
      <c r="G10330" s="30">
        <f t="shared" si="9113"/>
        <v>0</v>
      </c>
      <c r="H10330" s="30">
        <f t="shared" si="9113"/>
        <v>0</v>
      </c>
      <c r="I10330" s="34">
        <v>3</v>
      </c>
      <c r="J10330" s="194"/>
    </row>
    <row r="10331" spans="1:10">
      <c r="A10331" s="212">
        <v>3121</v>
      </c>
      <c r="B10331" s="216" t="s">
        <v>67</v>
      </c>
      <c r="C10331" s="29"/>
      <c r="D10331" s="175">
        <v>0</v>
      </c>
      <c r="F10331" s="175"/>
      <c r="G10331" s="175"/>
      <c r="H10331" s="175"/>
      <c r="I10331" s="34">
        <v>4</v>
      </c>
      <c r="J10331" s="194"/>
    </row>
    <row r="10332" spans="1:10">
      <c r="A10332" s="210">
        <v>313</v>
      </c>
      <c r="B10332" s="211" t="s">
        <v>48</v>
      </c>
      <c r="C10332" s="30">
        <f t="shared" ref="C10332" si="9114">SUM(C10333:C10333)</f>
        <v>0</v>
      </c>
      <c r="D10332" s="30">
        <v>0</v>
      </c>
      <c r="F10332" s="30">
        <f t="shared" ref="F10332:H10332" si="9115">SUM(F10333:F10333)</f>
        <v>0</v>
      </c>
      <c r="G10332" s="30">
        <f t="shared" si="9115"/>
        <v>0</v>
      </c>
      <c r="H10332" s="30">
        <f t="shared" si="9115"/>
        <v>0</v>
      </c>
      <c r="I10332" s="34">
        <v>3</v>
      </c>
      <c r="J10332" s="194"/>
    </row>
    <row r="10333" spans="1:10">
      <c r="A10333" s="212">
        <v>3132</v>
      </c>
      <c r="B10333" s="216" t="s">
        <v>49</v>
      </c>
      <c r="C10333" s="29"/>
      <c r="D10333" s="175">
        <v>0</v>
      </c>
      <c r="F10333" s="175"/>
      <c r="G10333" s="175"/>
      <c r="H10333" s="175"/>
      <c r="I10333" s="34">
        <v>4</v>
      </c>
      <c r="J10333" s="194"/>
    </row>
    <row r="10334" spans="1:10">
      <c r="A10334" s="208">
        <v>32</v>
      </c>
      <c r="B10334" s="209" t="s">
        <v>16</v>
      </c>
      <c r="C10334" s="182">
        <f>SUM(C10335+C10338+C10343+C10352+C10354)</f>
        <v>1040000</v>
      </c>
      <c r="D10334" s="32">
        <v>160000</v>
      </c>
      <c r="F10334" s="32">
        <f>SUM(F10335+F10338+F10343+F10352+F10354)</f>
        <v>0</v>
      </c>
      <c r="G10334" s="32">
        <f>SUM(G10335+G10338+G10343+G10352+G10354)</f>
        <v>0</v>
      </c>
      <c r="H10334" s="32">
        <f>SUM(H10335+H10338+H10343+H10352+H10354)</f>
        <v>0</v>
      </c>
      <c r="I10334" s="34">
        <v>2</v>
      </c>
      <c r="J10334" s="194"/>
    </row>
    <row r="10335" spans="1:10">
      <c r="A10335" s="210">
        <v>321</v>
      </c>
      <c r="B10335" s="211" t="s">
        <v>27</v>
      </c>
      <c r="C10335" s="30">
        <f t="shared" ref="C10335" si="9116">SUM(C10336:C10337)</f>
        <v>0</v>
      </c>
      <c r="D10335" s="30">
        <v>0</v>
      </c>
      <c r="F10335" s="30">
        <f t="shared" ref="F10335:G10335" si="9117">SUM(F10336:F10337)</f>
        <v>0</v>
      </c>
      <c r="G10335" s="30">
        <f t="shared" si="9117"/>
        <v>0</v>
      </c>
      <c r="H10335" s="30">
        <f t="shared" ref="H10335" si="9118">SUM(H10336:H10337)</f>
        <v>0</v>
      </c>
      <c r="I10335" s="34">
        <v>3</v>
      </c>
      <c r="J10335" s="194"/>
    </row>
    <row r="10336" spans="1:10">
      <c r="A10336" s="212">
        <v>3211</v>
      </c>
      <c r="B10336" s="216" t="s">
        <v>28</v>
      </c>
      <c r="C10336" s="29"/>
      <c r="D10336" s="175">
        <v>0</v>
      </c>
      <c r="F10336" s="175"/>
      <c r="G10336" s="175"/>
      <c r="H10336" s="175"/>
      <c r="I10336" s="34">
        <v>4</v>
      </c>
      <c r="J10336" s="194"/>
    </row>
    <row r="10337" spans="1:10">
      <c r="A10337" s="212">
        <v>3213</v>
      </c>
      <c r="B10337" s="216" t="s">
        <v>54</v>
      </c>
      <c r="C10337" s="29"/>
      <c r="D10337" s="175">
        <v>0</v>
      </c>
      <c r="F10337" s="175"/>
      <c r="G10337" s="175"/>
      <c r="H10337" s="175"/>
      <c r="I10337" s="34">
        <v>4</v>
      </c>
      <c r="J10337" s="194"/>
    </row>
    <row r="10338" spans="1:10">
      <c r="A10338" s="210">
        <v>322</v>
      </c>
      <c r="B10338" s="211" t="s">
        <v>42</v>
      </c>
      <c r="C10338" s="30">
        <f t="shared" ref="C10338" si="9119">SUM(C10339:C10342)</f>
        <v>1040000</v>
      </c>
      <c r="D10338" s="30">
        <v>100000</v>
      </c>
      <c r="F10338" s="30">
        <f t="shared" ref="F10338:G10338" si="9120">SUM(F10339:F10342)</f>
        <v>0</v>
      </c>
      <c r="G10338" s="30">
        <f t="shared" si="9120"/>
        <v>0</v>
      </c>
      <c r="H10338" s="30">
        <f t="shared" ref="H10338" si="9121">SUM(H10339:H10342)</f>
        <v>0</v>
      </c>
      <c r="I10338" s="34">
        <v>3</v>
      </c>
      <c r="J10338" s="194"/>
    </row>
    <row r="10339" spans="1:10">
      <c r="A10339" s="212">
        <v>3221</v>
      </c>
      <c r="B10339" s="216" t="s">
        <v>43</v>
      </c>
      <c r="C10339" s="29"/>
      <c r="D10339" s="175">
        <v>0</v>
      </c>
      <c r="F10339" s="175"/>
      <c r="G10339" s="175"/>
      <c r="H10339" s="175"/>
      <c r="I10339" s="34">
        <v>4</v>
      </c>
      <c r="J10339" s="194"/>
    </row>
    <row r="10340" spans="1:10">
      <c r="A10340" s="212">
        <v>3222</v>
      </c>
      <c r="B10340" s="216" t="s">
        <v>91</v>
      </c>
      <c r="C10340" s="29">
        <v>1040000</v>
      </c>
      <c r="D10340" s="175">
        <v>100000</v>
      </c>
      <c r="F10340" s="175"/>
      <c r="G10340" s="175"/>
      <c r="H10340" s="175"/>
      <c r="I10340" s="34">
        <v>4</v>
      </c>
      <c r="J10340" s="194"/>
    </row>
    <row r="10341" spans="1:10">
      <c r="A10341" s="212">
        <v>3223</v>
      </c>
      <c r="B10341" s="216" t="s">
        <v>109</v>
      </c>
      <c r="C10341" s="29"/>
      <c r="D10341" s="175">
        <v>0</v>
      </c>
      <c r="F10341" s="175"/>
      <c r="G10341" s="175"/>
      <c r="H10341" s="175"/>
      <c r="I10341" s="34">
        <v>4</v>
      </c>
      <c r="J10341" s="194"/>
    </row>
    <row r="10342" spans="1:10">
      <c r="A10342" s="212">
        <v>3225</v>
      </c>
      <c r="B10342" s="216" t="s">
        <v>92</v>
      </c>
      <c r="C10342" s="29"/>
      <c r="D10342" s="175">
        <v>0</v>
      </c>
      <c r="F10342" s="175"/>
      <c r="G10342" s="175"/>
      <c r="H10342" s="175"/>
      <c r="I10342" s="34">
        <v>4</v>
      </c>
      <c r="J10342" s="194"/>
    </row>
    <row r="10343" spans="1:10">
      <c r="A10343" s="210">
        <v>323</v>
      </c>
      <c r="B10343" s="211" t="s">
        <v>17</v>
      </c>
      <c r="C10343" s="30">
        <f t="shared" ref="C10343" si="9122">SUM(C10344:C10351)</f>
        <v>0</v>
      </c>
      <c r="D10343" s="30">
        <v>60000</v>
      </c>
      <c r="F10343" s="30">
        <f t="shared" ref="F10343:G10343" si="9123">SUM(F10344:F10351)</f>
        <v>0</v>
      </c>
      <c r="G10343" s="30">
        <f t="shared" si="9123"/>
        <v>0</v>
      </c>
      <c r="H10343" s="30">
        <f t="shared" ref="H10343" si="9124">SUM(H10344:H10351)</f>
        <v>0</v>
      </c>
      <c r="I10343" s="34">
        <v>3</v>
      </c>
      <c r="J10343" s="194"/>
    </row>
    <row r="10344" spans="1:10">
      <c r="A10344" s="212">
        <v>3231</v>
      </c>
      <c r="B10344" s="216" t="s">
        <v>18</v>
      </c>
      <c r="C10344" s="29"/>
      <c r="D10344" s="175">
        <v>0</v>
      </c>
      <c r="F10344" s="175"/>
      <c r="G10344" s="175"/>
      <c r="H10344" s="175"/>
      <c r="I10344" s="34">
        <v>4</v>
      </c>
      <c r="J10344" s="194"/>
    </row>
    <row r="10345" spans="1:10">
      <c r="A10345" s="212">
        <v>3232</v>
      </c>
      <c r="B10345" s="216" t="s">
        <v>105</v>
      </c>
      <c r="C10345" s="29"/>
      <c r="D10345" s="175">
        <v>0</v>
      </c>
      <c r="F10345" s="175"/>
      <c r="G10345" s="175"/>
      <c r="H10345" s="175"/>
      <c r="I10345" s="34">
        <v>4</v>
      </c>
      <c r="J10345" s="194"/>
    </row>
    <row r="10346" spans="1:10">
      <c r="A10346" s="212">
        <v>3234</v>
      </c>
      <c r="B10346" s="216" t="s">
        <v>111</v>
      </c>
      <c r="C10346" s="29"/>
      <c r="D10346" s="175">
        <v>0</v>
      </c>
      <c r="F10346" s="175"/>
      <c r="G10346" s="175"/>
      <c r="H10346" s="175"/>
      <c r="I10346" s="34">
        <v>4</v>
      </c>
      <c r="J10346" s="194"/>
    </row>
    <row r="10347" spans="1:10">
      <c r="A10347" s="212">
        <v>3235</v>
      </c>
      <c r="B10347" s="216" t="s">
        <v>68</v>
      </c>
      <c r="C10347" s="29"/>
      <c r="D10347" s="175">
        <v>0</v>
      </c>
      <c r="F10347" s="175"/>
      <c r="G10347" s="175"/>
      <c r="H10347" s="175"/>
      <c r="I10347" s="34">
        <v>4</v>
      </c>
      <c r="J10347" s="194"/>
    </row>
    <row r="10348" spans="1:10">
      <c r="A10348" s="212">
        <v>3236</v>
      </c>
      <c r="B10348" s="216" t="s">
        <v>56</v>
      </c>
      <c r="C10348" s="29"/>
      <c r="D10348" s="175">
        <v>60000</v>
      </c>
      <c r="F10348" s="175"/>
      <c r="G10348" s="175"/>
      <c r="H10348" s="175"/>
      <c r="I10348" s="34">
        <v>4</v>
      </c>
      <c r="J10348" s="194"/>
    </row>
    <row r="10349" spans="1:10">
      <c r="A10349" s="212">
        <v>3237</v>
      </c>
      <c r="B10349" s="216" t="s">
        <v>20</v>
      </c>
      <c r="C10349" s="29"/>
      <c r="D10349" s="175">
        <v>0</v>
      </c>
      <c r="F10349" s="175"/>
      <c r="G10349" s="175"/>
      <c r="H10349" s="175"/>
      <c r="I10349" s="34">
        <v>4</v>
      </c>
      <c r="J10349" s="194"/>
    </row>
    <row r="10350" spans="1:10">
      <c r="A10350" s="212">
        <v>3238</v>
      </c>
      <c r="B10350" s="216" t="s">
        <v>51</v>
      </c>
      <c r="C10350" s="29"/>
      <c r="D10350" s="175">
        <v>0</v>
      </c>
      <c r="F10350" s="175"/>
      <c r="G10350" s="175"/>
      <c r="H10350" s="175"/>
      <c r="I10350" s="34">
        <v>4</v>
      </c>
      <c r="J10350" s="194"/>
    </row>
    <row r="10351" spans="1:10">
      <c r="A10351" s="212">
        <v>3239</v>
      </c>
      <c r="B10351" s="216" t="s">
        <v>21</v>
      </c>
      <c r="C10351" s="29"/>
      <c r="D10351" s="175">
        <v>0</v>
      </c>
      <c r="F10351" s="175"/>
      <c r="G10351" s="175"/>
      <c r="H10351" s="175"/>
      <c r="I10351" s="34">
        <v>4</v>
      </c>
      <c r="J10351" s="194"/>
    </row>
    <row r="10352" spans="1:10" ht="28.5">
      <c r="A10352" s="210">
        <v>324</v>
      </c>
      <c r="B10352" s="211" t="s">
        <v>22</v>
      </c>
      <c r="C10352" s="30">
        <f t="shared" ref="C10352" si="9125">SUM(C10353)</f>
        <v>0</v>
      </c>
      <c r="D10352" s="30">
        <v>0</v>
      </c>
      <c r="F10352" s="30">
        <f t="shared" ref="F10352:H10352" si="9126">SUM(F10353)</f>
        <v>0</v>
      </c>
      <c r="G10352" s="30">
        <f t="shared" si="9126"/>
        <v>0</v>
      </c>
      <c r="H10352" s="30">
        <f t="shared" si="9126"/>
        <v>0</v>
      </c>
      <c r="I10352" s="34">
        <v>3</v>
      </c>
      <c r="J10352" s="194"/>
    </row>
    <row r="10353" spans="1:10" ht="28.5">
      <c r="A10353" s="212">
        <v>3241</v>
      </c>
      <c r="B10353" s="216" t="s">
        <v>22</v>
      </c>
      <c r="C10353" s="29"/>
      <c r="D10353" s="175">
        <v>0</v>
      </c>
      <c r="F10353" s="175"/>
      <c r="G10353" s="175"/>
      <c r="H10353" s="175"/>
      <c r="I10353" s="34">
        <v>4</v>
      </c>
      <c r="J10353" s="194"/>
    </row>
    <row r="10354" spans="1:10">
      <c r="A10354" s="210">
        <v>329</v>
      </c>
      <c r="B10354" s="211" t="s">
        <v>23</v>
      </c>
      <c r="C10354" s="30">
        <f t="shared" ref="C10354" si="9127">SUM(C10355:C10360)</f>
        <v>0</v>
      </c>
      <c r="D10354" s="30">
        <v>0</v>
      </c>
      <c r="F10354" s="30">
        <f t="shared" ref="F10354:G10354" si="9128">SUM(F10355:F10360)</f>
        <v>0</v>
      </c>
      <c r="G10354" s="30">
        <f t="shared" si="9128"/>
        <v>0</v>
      </c>
      <c r="H10354" s="30">
        <f t="shared" ref="H10354" si="9129">SUM(H10355:H10360)</f>
        <v>0</v>
      </c>
      <c r="I10354" s="34">
        <v>3</v>
      </c>
      <c r="J10354" s="194"/>
    </row>
    <row r="10355" spans="1:10">
      <c r="A10355" s="212">
        <v>3292</v>
      </c>
      <c r="B10355" s="216" t="s">
        <v>112</v>
      </c>
      <c r="C10355" s="29"/>
      <c r="D10355" s="175">
        <v>0</v>
      </c>
      <c r="F10355" s="175"/>
      <c r="G10355" s="175"/>
      <c r="H10355" s="175"/>
      <c r="I10355" s="34">
        <v>4</v>
      </c>
      <c r="J10355" s="194"/>
    </row>
    <row r="10356" spans="1:10">
      <c r="A10356" s="212">
        <v>3293</v>
      </c>
      <c r="B10356" s="216" t="s">
        <v>29</v>
      </c>
      <c r="C10356" s="29"/>
      <c r="D10356" s="175">
        <v>0</v>
      </c>
      <c r="F10356" s="175"/>
      <c r="G10356" s="175"/>
      <c r="H10356" s="175"/>
      <c r="I10356" s="34">
        <v>4</v>
      </c>
      <c r="J10356" s="194"/>
    </row>
    <row r="10357" spans="1:10">
      <c r="A10357" s="212">
        <v>3294</v>
      </c>
      <c r="B10357" s="216" t="s">
        <v>55</v>
      </c>
      <c r="C10357" s="29"/>
      <c r="D10357" s="175">
        <v>0</v>
      </c>
      <c r="F10357" s="175"/>
      <c r="G10357" s="175"/>
      <c r="H10357" s="175"/>
      <c r="I10357" s="34">
        <v>4</v>
      </c>
      <c r="J10357" s="194"/>
    </row>
    <row r="10358" spans="1:10">
      <c r="A10358" s="212">
        <v>3295</v>
      </c>
      <c r="B10358" s="216" t="s">
        <v>113</v>
      </c>
      <c r="C10358" s="29"/>
      <c r="D10358" s="175">
        <v>0</v>
      </c>
      <c r="F10358" s="175"/>
      <c r="G10358" s="175"/>
      <c r="H10358" s="175"/>
      <c r="I10358" s="34">
        <v>4</v>
      </c>
      <c r="J10358" s="194"/>
    </row>
    <row r="10359" spans="1:10">
      <c r="A10359" s="212">
        <v>3296</v>
      </c>
      <c r="B10359" s="216" t="s">
        <v>120</v>
      </c>
      <c r="C10359" s="29"/>
      <c r="D10359" s="175">
        <v>0</v>
      </c>
      <c r="F10359" s="175"/>
      <c r="G10359" s="175"/>
      <c r="H10359" s="175"/>
      <c r="I10359" s="34">
        <v>4</v>
      </c>
      <c r="J10359" s="194"/>
    </row>
    <row r="10360" spans="1:10">
      <c r="A10360" s="212">
        <v>3299</v>
      </c>
      <c r="B10360" s="216" t="s">
        <v>23</v>
      </c>
      <c r="C10360" s="29"/>
      <c r="D10360" s="175">
        <v>0</v>
      </c>
      <c r="F10360" s="175"/>
      <c r="G10360" s="175"/>
      <c r="H10360" s="175"/>
      <c r="I10360" s="34">
        <v>4</v>
      </c>
      <c r="J10360" s="194"/>
    </row>
    <row r="10361" spans="1:10">
      <c r="A10361" s="208">
        <v>34</v>
      </c>
      <c r="B10361" s="209" t="s">
        <v>114</v>
      </c>
      <c r="C10361" s="182">
        <f t="shared" ref="C10361" si="9130">SUM(C10362)</f>
        <v>0</v>
      </c>
      <c r="D10361" s="32">
        <v>0</v>
      </c>
      <c r="F10361" s="32">
        <f t="shared" ref="F10361:H10361" si="9131">SUM(F10362)</f>
        <v>0</v>
      </c>
      <c r="G10361" s="32">
        <f t="shared" si="9131"/>
        <v>0</v>
      </c>
      <c r="H10361" s="32">
        <f t="shared" si="9131"/>
        <v>0</v>
      </c>
      <c r="I10361" s="34">
        <v>2</v>
      </c>
      <c r="J10361" s="194"/>
    </row>
    <row r="10362" spans="1:10">
      <c r="A10362" s="210">
        <v>343</v>
      </c>
      <c r="B10362" s="211" t="s">
        <v>115</v>
      </c>
      <c r="C10362" s="30">
        <f t="shared" ref="C10362" si="9132">SUM(C10363:C10364)</f>
        <v>0</v>
      </c>
      <c r="D10362" s="30">
        <v>0</v>
      </c>
      <c r="F10362" s="30">
        <f t="shared" ref="F10362:G10362" si="9133">SUM(F10363:F10364)</f>
        <v>0</v>
      </c>
      <c r="G10362" s="30">
        <f t="shared" si="9133"/>
        <v>0</v>
      </c>
      <c r="H10362" s="30">
        <f t="shared" ref="H10362" si="9134">SUM(H10363:H10364)</f>
        <v>0</v>
      </c>
      <c r="I10362" s="34">
        <v>3</v>
      </c>
      <c r="J10362" s="194"/>
    </row>
    <row r="10363" spans="1:10">
      <c r="A10363" s="212">
        <v>3431</v>
      </c>
      <c r="B10363" s="216" t="s">
        <v>116</v>
      </c>
      <c r="C10363" s="29"/>
      <c r="D10363" s="175">
        <v>0</v>
      </c>
      <c r="F10363" s="175"/>
      <c r="G10363" s="175"/>
      <c r="H10363" s="175"/>
      <c r="I10363" s="34">
        <v>4</v>
      </c>
      <c r="J10363" s="194"/>
    </row>
    <row r="10364" spans="1:10">
      <c r="A10364" s="212">
        <v>3433</v>
      </c>
      <c r="B10364" s="216" t="s">
        <v>117</v>
      </c>
      <c r="C10364" s="29"/>
      <c r="D10364" s="175">
        <v>0</v>
      </c>
      <c r="F10364" s="175"/>
      <c r="G10364" s="175"/>
      <c r="H10364" s="175"/>
      <c r="I10364" s="34">
        <v>4</v>
      </c>
      <c r="J10364" s="194"/>
    </row>
    <row r="10365" spans="1:10">
      <c r="A10365" s="208">
        <v>38</v>
      </c>
      <c r="B10365" s="209" t="s">
        <v>11</v>
      </c>
      <c r="C10365" s="182">
        <f t="shared" ref="C10365:C10366" si="9135">SUM(C10366)</f>
        <v>0</v>
      </c>
      <c r="D10365" s="32">
        <v>0</v>
      </c>
      <c r="F10365" s="32">
        <f t="shared" ref="F10365:H10366" si="9136">SUM(F10366)</f>
        <v>0</v>
      </c>
      <c r="G10365" s="32">
        <f t="shared" si="9136"/>
        <v>0</v>
      </c>
      <c r="H10365" s="32">
        <f t="shared" si="9136"/>
        <v>0</v>
      </c>
      <c r="I10365" s="34">
        <v>2</v>
      </c>
      <c r="J10365" s="194"/>
    </row>
    <row r="10366" spans="1:10">
      <c r="A10366" s="210">
        <v>383</v>
      </c>
      <c r="B10366" s="211" t="s">
        <v>121</v>
      </c>
      <c r="C10366" s="30">
        <f t="shared" si="9135"/>
        <v>0</v>
      </c>
      <c r="D10366" s="30">
        <v>0</v>
      </c>
      <c r="F10366" s="30">
        <f t="shared" si="9136"/>
        <v>0</v>
      </c>
      <c r="G10366" s="30">
        <f t="shared" si="9136"/>
        <v>0</v>
      </c>
      <c r="H10366" s="30">
        <f t="shared" si="9136"/>
        <v>0</v>
      </c>
      <c r="I10366" s="34">
        <v>3</v>
      </c>
      <c r="J10366" s="194"/>
    </row>
    <row r="10367" spans="1:10">
      <c r="A10367" s="212">
        <v>3834</v>
      </c>
      <c r="B10367" s="216" t="s">
        <v>123</v>
      </c>
      <c r="C10367" s="29"/>
      <c r="D10367" s="175">
        <v>0</v>
      </c>
      <c r="F10367" s="175"/>
      <c r="G10367" s="175"/>
      <c r="H10367" s="175"/>
      <c r="I10367" s="34">
        <v>4</v>
      </c>
      <c r="J10367" s="194"/>
    </row>
    <row r="10368" spans="1:10" ht="28.5">
      <c r="A10368" s="208">
        <v>42</v>
      </c>
      <c r="B10368" s="209" t="s">
        <v>30</v>
      </c>
      <c r="C10368" s="182">
        <f t="shared" ref="C10368" si="9137">SUM(C10369+C10371+C10378+C10380)</f>
        <v>100000</v>
      </c>
      <c r="D10368" s="32">
        <v>201000</v>
      </c>
      <c r="F10368" s="32">
        <f t="shared" ref="F10368:G10368" si="9138">SUM(F10369+F10371+F10378+F10380)</f>
        <v>0</v>
      </c>
      <c r="G10368" s="32">
        <f t="shared" si="9138"/>
        <v>0</v>
      </c>
      <c r="H10368" s="32">
        <f t="shared" ref="H10368" si="9139">SUM(H10369+H10371+H10378+H10380)</f>
        <v>0</v>
      </c>
      <c r="I10368" s="34">
        <v>2</v>
      </c>
      <c r="J10368" s="194"/>
    </row>
    <row r="10369" spans="1:10">
      <c r="A10369" s="210">
        <v>421</v>
      </c>
      <c r="B10369" s="211" t="s">
        <v>96</v>
      </c>
      <c r="C10369" s="30">
        <f t="shared" ref="C10369" si="9140">SUM(C10370)</f>
        <v>0</v>
      </c>
      <c r="D10369" s="30">
        <v>0</v>
      </c>
      <c r="F10369" s="30">
        <f t="shared" ref="F10369:H10369" si="9141">SUM(F10370)</f>
        <v>0</v>
      </c>
      <c r="G10369" s="30">
        <f t="shared" si="9141"/>
        <v>0</v>
      </c>
      <c r="H10369" s="30">
        <f t="shared" si="9141"/>
        <v>0</v>
      </c>
      <c r="I10369" s="34">
        <v>3</v>
      </c>
      <c r="J10369" s="194"/>
    </row>
    <row r="10370" spans="1:10">
      <c r="A10370" s="212">
        <v>4212</v>
      </c>
      <c r="B10370" s="216" t="s">
        <v>97</v>
      </c>
      <c r="C10370" s="29"/>
      <c r="D10370" s="175">
        <v>0</v>
      </c>
      <c r="F10370" s="175"/>
      <c r="G10370" s="175"/>
      <c r="H10370" s="175"/>
      <c r="I10370" s="34">
        <v>4</v>
      </c>
      <c r="J10370" s="194"/>
    </row>
    <row r="10371" spans="1:10">
      <c r="A10371" s="210">
        <v>422</v>
      </c>
      <c r="B10371" s="211" t="s">
        <v>57</v>
      </c>
      <c r="C10371" s="30">
        <f t="shared" ref="C10371" si="9142">SUM(C10372:C10377)</f>
        <v>100000</v>
      </c>
      <c r="D10371" s="30">
        <v>201000</v>
      </c>
      <c r="F10371" s="30">
        <f t="shared" ref="F10371:G10371" si="9143">SUM(F10372:F10377)</f>
        <v>0</v>
      </c>
      <c r="G10371" s="30">
        <f t="shared" si="9143"/>
        <v>0</v>
      </c>
      <c r="H10371" s="30">
        <f t="shared" ref="H10371" si="9144">SUM(H10372:H10377)</f>
        <v>0</v>
      </c>
      <c r="I10371" s="34">
        <v>3</v>
      </c>
      <c r="J10371" s="194"/>
    </row>
    <row r="10372" spans="1:10">
      <c r="A10372" s="212">
        <v>4221</v>
      </c>
      <c r="B10372" s="216" t="s">
        <v>65</v>
      </c>
      <c r="C10372" s="29"/>
      <c r="D10372" s="175">
        <v>30000</v>
      </c>
      <c r="F10372" s="175"/>
      <c r="G10372" s="175"/>
      <c r="H10372" s="175"/>
      <c r="I10372" s="34">
        <v>4</v>
      </c>
      <c r="J10372" s="194"/>
    </row>
    <row r="10373" spans="1:10">
      <c r="A10373" s="212">
        <v>4222</v>
      </c>
      <c r="B10373" s="216" t="s">
        <v>73</v>
      </c>
      <c r="C10373" s="29"/>
      <c r="D10373" s="175">
        <v>1000</v>
      </c>
      <c r="F10373" s="175"/>
      <c r="G10373" s="175"/>
      <c r="H10373" s="175"/>
      <c r="I10373" s="34">
        <v>4</v>
      </c>
      <c r="J10373" s="194"/>
    </row>
    <row r="10374" spans="1:10">
      <c r="A10374" s="212">
        <v>4223</v>
      </c>
      <c r="B10374" s="216" t="s">
        <v>86</v>
      </c>
      <c r="C10374" s="29"/>
      <c r="D10374" s="175">
        <v>30000</v>
      </c>
      <c r="F10374" s="175"/>
      <c r="G10374" s="175"/>
      <c r="H10374" s="175"/>
      <c r="I10374" s="34">
        <v>4</v>
      </c>
      <c r="J10374" s="194"/>
    </row>
    <row r="10375" spans="1:10">
      <c r="A10375" s="212">
        <v>4224</v>
      </c>
      <c r="B10375" s="216" t="s">
        <v>58</v>
      </c>
      <c r="C10375" s="29">
        <v>100000</v>
      </c>
      <c r="D10375" s="175">
        <v>100000</v>
      </c>
      <c r="F10375" s="175"/>
      <c r="G10375" s="175"/>
      <c r="H10375" s="175"/>
      <c r="I10375" s="34">
        <v>4</v>
      </c>
      <c r="J10375" s="194"/>
    </row>
    <row r="10376" spans="1:10">
      <c r="A10376" s="212">
        <v>4225</v>
      </c>
      <c r="B10376" s="216" t="s">
        <v>87</v>
      </c>
      <c r="C10376" s="29"/>
      <c r="D10376" s="175">
        <v>40000</v>
      </c>
      <c r="F10376" s="175"/>
      <c r="G10376" s="175"/>
      <c r="H10376" s="175"/>
      <c r="I10376" s="34">
        <v>4</v>
      </c>
      <c r="J10376" s="194"/>
    </row>
    <row r="10377" spans="1:10">
      <c r="A10377" s="212">
        <v>4227</v>
      </c>
      <c r="B10377" s="216" t="s">
        <v>88</v>
      </c>
      <c r="C10377" s="29"/>
      <c r="D10377" s="175">
        <v>0</v>
      </c>
      <c r="F10377" s="175"/>
      <c r="G10377" s="175"/>
      <c r="H10377" s="175"/>
      <c r="I10377" s="34">
        <v>4</v>
      </c>
      <c r="J10377" s="194"/>
    </row>
    <row r="10378" spans="1:10" ht="28.5">
      <c r="A10378" s="210">
        <v>424</v>
      </c>
      <c r="B10378" s="211" t="s">
        <v>138</v>
      </c>
      <c r="C10378" s="30">
        <f t="shared" ref="C10378" si="9145">SUM(C10379)</f>
        <v>0</v>
      </c>
      <c r="D10378" s="30">
        <v>0</v>
      </c>
      <c r="F10378" s="30">
        <f t="shared" ref="F10378:H10378" si="9146">SUM(F10379)</f>
        <v>0</v>
      </c>
      <c r="G10378" s="30">
        <f t="shared" si="9146"/>
        <v>0</v>
      </c>
      <c r="H10378" s="30">
        <f t="shared" si="9146"/>
        <v>0</v>
      </c>
      <c r="I10378" s="34">
        <v>3</v>
      </c>
      <c r="J10378" s="194"/>
    </row>
    <row r="10379" spans="1:10">
      <c r="A10379" s="212">
        <v>4241</v>
      </c>
      <c r="B10379" s="216" t="s">
        <v>139</v>
      </c>
      <c r="C10379" s="29"/>
      <c r="D10379" s="175">
        <v>0</v>
      </c>
      <c r="F10379" s="175"/>
      <c r="G10379" s="175"/>
      <c r="H10379" s="175"/>
      <c r="I10379" s="34">
        <v>4</v>
      </c>
      <c r="J10379" s="194"/>
    </row>
    <row r="10380" spans="1:10">
      <c r="A10380" s="210">
        <v>426</v>
      </c>
      <c r="B10380" s="211" t="s">
        <v>31</v>
      </c>
      <c r="C10380" s="30">
        <f t="shared" ref="C10380" si="9147">SUM(C10381)</f>
        <v>0</v>
      </c>
      <c r="D10380" s="30">
        <v>0</v>
      </c>
      <c r="F10380" s="30">
        <f t="shared" ref="F10380:H10380" si="9148">SUM(F10381)</f>
        <v>0</v>
      </c>
      <c r="G10380" s="30">
        <f t="shared" si="9148"/>
        <v>0</v>
      </c>
      <c r="H10380" s="30">
        <f t="shared" si="9148"/>
        <v>0</v>
      </c>
      <c r="I10380" s="34">
        <v>3</v>
      </c>
      <c r="J10380" s="194"/>
    </row>
    <row r="10381" spans="1:10">
      <c r="A10381" s="212">
        <v>4262</v>
      </c>
      <c r="B10381" s="216" t="s">
        <v>32</v>
      </c>
      <c r="C10381" s="29"/>
      <c r="D10381" s="175">
        <v>0</v>
      </c>
      <c r="F10381" s="175"/>
      <c r="G10381" s="175"/>
      <c r="H10381" s="175"/>
      <c r="I10381" s="34">
        <v>4</v>
      </c>
      <c r="J10381" s="194"/>
    </row>
    <row r="10382" spans="1:10">
      <c r="A10382" s="206">
        <v>43</v>
      </c>
      <c r="B10382" s="207" t="s">
        <v>40</v>
      </c>
      <c r="C10382" s="31">
        <f t="shared" ref="C10382" si="9149">SUM(C10383+C10393+C10425+C10430)</f>
        <v>39665991</v>
      </c>
      <c r="D10382" s="31">
        <v>43135991</v>
      </c>
      <c r="F10382" s="31">
        <f t="shared" ref="F10382:G10382" si="9150">SUM(F10383+F10393+F10425+F10430)</f>
        <v>0</v>
      </c>
      <c r="G10382" s="31">
        <f t="shared" si="9150"/>
        <v>0</v>
      </c>
      <c r="H10382" s="31">
        <f t="shared" ref="H10382" si="9151">SUM(H10383+H10393+H10425+H10430)</f>
        <v>0</v>
      </c>
      <c r="I10382" s="34" t="s">
        <v>41</v>
      </c>
      <c r="J10382" s="194"/>
    </row>
    <row r="10383" spans="1:10">
      <c r="A10383" s="208">
        <v>31</v>
      </c>
      <c r="B10383" s="209" t="s">
        <v>44</v>
      </c>
      <c r="C10383" s="182">
        <f t="shared" ref="C10383" si="9152">SUM(C10384+C10388+C10390)</f>
        <v>32455537</v>
      </c>
      <c r="D10383" s="32">
        <v>35975537</v>
      </c>
      <c r="F10383" s="32">
        <f t="shared" ref="F10383:G10383" si="9153">SUM(F10384+F10388+F10390)</f>
        <v>0</v>
      </c>
      <c r="G10383" s="32">
        <f t="shared" si="9153"/>
        <v>0</v>
      </c>
      <c r="H10383" s="32">
        <f t="shared" ref="H10383" si="9154">SUM(H10384+H10388+H10390)</f>
        <v>0</v>
      </c>
      <c r="I10383" s="34">
        <v>2</v>
      </c>
      <c r="J10383" s="194"/>
    </row>
    <row r="10384" spans="1:10">
      <c r="A10384" s="210">
        <v>311</v>
      </c>
      <c r="B10384" s="211" t="s">
        <v>45</v>
      </c>
      <c r="C10384" s="30">
        <f t="shared" ref="C10384" si="9155">SUM(C10385:C10387)</f>
        <v>27441989</v>
      </c>
      <c r="D10384" s="30">
        <v>30341989</v>
      </c>
      <c r="F10384" s="30">
        <f t="shared" ref="F10384:G10384" si="9156">SUM(F10385:F10387)</f>
        <v>0</v>
      </c>
      <c r="G10384" s="30">
        <f t="shared" si="9156"/>
        <v>0</v>
      </c>
      <c r="H10384" s="30">
        <f t="shared" ref="H10384" si="9157">SUM(H10385:H10387)</f>
        <v>0</v>
      </c>
      <c r="I10384" s="34">
        <v>3</v>
      </c>
      <c r="J10384" s="194"/>
    </row>
    <row r="10385" spans="1:10">
      <c r="A10385" s="212">
        <v>3111</v>
      </c>
      <c r="B10385" s="216" t="s">
        <v>46</v>
      </c>
      <c r="C10385" s="29">
        <v>23151989</v>
      </c>
      <c r="D10385" s="175">
        <v>27251989</v>
      </c>
      <c r="F10385" s="175"/>
      <c r="G10385" s="175"/>
      <c r="H10385" s="175"/>
      <c r="I10385" s="34">
        <v>4</v>
      </c>
      <c r="J10385" s="194"/>
    </row>
    <row r="10386" spans="1:10">
      <c r="A10386" s="212">
        <v>3113</v>
      </c>
      <c r="B10386" s="216" t="s">
        <v>66</v>
      </c>
      <c r="C10386" s="29">
        <v>1990000</v>
      </c>
      <c r="D10386" s="175">
        <v>2390000</v>
      </c>
      <c r="F10386" s="175"/>
      <c r="G10386" s="175"/>
      <c r="H10386" s="175"/>
      <c r="I10386" s="34">
        <v>4</v>
      </c>
      <c r="J10386" s="194"/>
    </row>
    <row r="10387" spans="1:10">
      <c r="A10387" s="212">
        <v>3114</v>
      </c>
      <c r="B10387" s="216" t="s">
        <v>47</v>
      </c>
      <c r="C10387" s="29">
        <v>2300000</v>
      </c>
      <c r="D10387" s="175">
        <v>700000</v>
      </c>
      <c r="F10387" s="175"/>
      <c r="G10387" s="175"/>
      <c r="H10387" s="175"/>
      <c r="I10387" s="34">
        <v>4</v>
      </c>
      <c r="J10387" s="194"/>
    </row>
    <row r="10388" spans="1:10">
      <c r="A10388" s="210">
        <v>312</v>
      </c>
      <c r="B10388" s="211" t="s">
        <v>67</v>
      </c>
      <c r="C10388" s="30">
        <f t="shared" ref="C10388" si="9158">SUM(C10389)</f>
        <v>830000</v>
      </c>
      <c r="D10388" s="30">
        <v>1130000</v>
      </c>
      <c r="F10388" s="30">
        <f t="shared" ref="F10388:H10388" si="9159">SUM(F10389)</f>
        <v>0</v>
      </c>
      <c r="G10388" s="30">
        <f t="shared" si="9159"/>
        <v>0</v>
      </c>
      <c r="H10388" s="30">
        <f t="shared" si="9159"/>
        <v>0</v>
      </c>
      <c r="I10388" s="34">
        <v>3</v>
      </c>
      <c r="J10388" s="194"/>
    </row>
    <row r="10389" spans="1:10">
      <c r="A10389" s="212">
        <v>3121</v>
      </c>
      <c r="B10389" s="216" t="s">
        <v>67</v>
      </c>
      <c r="C10389" s="29">
        <v>830000</v>
      </c>
      <c r="D10389" s="175">
        <v>1130000</v>
      </c>
      <c r="F10389" s="175"/>
      <c r="G10389" s="175"/>
      <c r="H10389" s="175"/>
      <c r="I10389" s="34">
        <v>4</v>
      </c>
      <c r="J10389" s="194"/>
    </row>
    <row r="10390" spans="1:10">
      <c r="A10390" s="210">
        <v>313</v>
      </c>
      <c r="B10390" s="211" t="s">
        <v>48</v>
      </c>
      <c r="C10390" s="30">
        <f t="shared" ref="C10390" si="9160">SUM(C10391:C10392)</f>
        <v>4183548</v>
      </c>
      <c r="D10390" s="30">
        <v>4503548</v>
      </c>
      <c r="F10390" s="30">
        <f t="shared" ref="F10390:G10390" si="9161">SUM(F10391:F10392)</f>
        <v>0</v>
      </c>
      <c r="G10390" s="30">
        <f t="shared" si="9161"/>
        <v>0</v>
      </c>
      <c r="H10390" s="30">
        <f t="shared" ref="H10390" si="9162">SUM(H10391:H10392)</f>
        <v>0</v>
      </c>
      <c r="I10390" s="34">
        <v>3</v>
      </c>
      <c r="J10390" s="194"/>
    </row>
    <row r="10391" spans="1:10">
      <c r="A10391" s="212">
        <v>3132</v>
      </c>
      <c r="B10391" s="216" t="s">
        <v>49</v>
      </c>
      <c r="C10391" s="29">
        <v>4183548</v>
      </c>
      <c r="D10391" s="175">
        <v>4503548</v>
      </c>
      <c r="F10391" s="175"/>
      <c r="G10391" s="175"/>
      <c r="H10391" s="175"/>
      <c r="I10391" s="34">
        <v>4</v>
      </c>
      <c r="J10391" s="194"/>
    </row>
    <row r="10392" spans="1:10" ht="28.5">
      <c r="A10392" s="212">
        <v>3133</v>
      </c>
      <c r="B10392" s="216" t="s">
        <v>119</v>
      </c>
      <c r="C10392" s="29">
        <v>0</v>
      </c>
      <c r="D10392" s="175">
        <v>0</v>
      </c>
      <c r="F10392" s="175"/>
      <c r="G10392" s="175"/>
      <c r="H10392" s="175"/>
      <c r="I10392" s="34">
        <v>4</v>
      </c>
      <c r="J10392" s="194"/>
    </row>
    <row r="10393" spans="1:10">
      <c r="A10393" s="208">
        <v>32</v>
      </c>
      <c r="B10393" s="209" t="s">
        <v>16</v>
      </c>
      <c r="C10393" s="182">
        <f>SUM(C10394+C10399+C10405+C10415+C10417)</f>
        <v>7190454</v>
      </c>
      <c r="D10393" s="32">
        <v>6755454</v>
      </c>
      <c r="F10393" s="32">
        <f>SUM(F10394+F10399+F10405+F10415+F10417)</f>
        <v>0</v>
      </c>
      <c r="G10393" s="32">
        <f>SUM(G10394+G10399+G10405+G10415+G10417)</f>
        <v>0</v>
      </c>
      <c r="H10393" s="32">
        <f>SUM(H10394+H10399+H10405+H10415+H10417)</f>
        <v>0</v>
      </c>
      <c r="I10393" s="34">
        <v>2</v>
      </c>
      <c r="J10393" s="194"/>
    </row>
    <row r="10394" spans="1:10">
      <c r="A10394" s="210">
        <v>321</v>
      </c>
      <c r="B10394" s="211" t="s">
        <v>27</v>
      </c>
      <c r="C10394" s="30">
        <f t="shared" ref="C10394" si="9163">SUM(C10395:C10398)</f>
        <v>740000</v>
      </c>
      <c r="D10394" s="30">
        <v>990000</v>
      </c>
      <c r="F10394" s="30">
        <f t="shared" ref="F10394:G10394" si="9164">SUM(F10395:F10398)</f>
        <v>0</v>
      </c>
      <c r="G10394" s="30">
        <f t="shared" si="9164"/>
        <v>0</v>
      </c>
      <c r="H10394" s="30">
        <f t="shared" ref="H10394" si="9165">SUM(H10395:H10398)</f>
        <v>0</v>
      </c>
      <c r="I10394" s="34">
        <v>3</v>
      </c>
      <c r="J10394" s="194"/>
    </row>
    <row r="10395" spans="1:10">
      <c r="A10395" s="212">
        <v>3211</v>
      </c>
      <c r="B10395" s="216" t="s">
        <v>28</v>
      </c>
      <c r="C10395" s="29">
        <v>30000</v>
      </c>
      <c r="D10395" s="175">
        <v>30000</v>
      </c>
      <c r="F10395" s="175"/>
      <c r="G10395" s="175"/>
      <c r="H10395" s="175"/>
      <c r="I10395" s="34">
        <v>4</v>
      </c>
      <c r="J10395" s="194"/>
    </row>
    <row r="10396" spans="1:10" ht="28.5">
      <c r="A10396" s="212">
        <v>3212</v>
      </c>
      <c r="B10396" s="216" t="s">
        <v>50</v>
      </c>
      <c r="C10396" s="29">
        <v>650000</v>
      </c>
      <c r="D10396" s="175">
        <v>900000</v>
      </c>
      <c r="F10396" s="175"/>
      <c r="G10396" s="175"/>
      <c r="H10396" s="175"/>
      <c r="I10396" s="34">
        <v>4</v>
      </c>
      <c r="J10396" s="194"/>
    </row>
    <row r="10397" spans="1:10">
      <c r="A10397" s="212">
        <v>3213</v>
      </c>
      <c r="B10397" s="216" t="s">
        <v>54</v>
      </c>
      <c r="C10397" s="29">
        <v>60000</v>
      </c>
      <c r="D10397" s="175">
        <v>60000</v>
      </c>
      <c r="F10397" s="175"/>
      <c r="G10397" s="175"/>
      <c r="H10397" s="175"/>
      <c r="I10397" s="34">
        <v>4</v>
      </c>
      <c r="J10397" s="194"/>
    </row>
    <row r="10398" spans="1:10">
      <c r="A10398" s="212">
        <v>3214</v>
      </c>
      <c r="B10398" s="216" t="s">
        <v>108</v>
      </c>
      <c r="C10398" s="29">
        <v>0</v>
      </c>
      <c r="D10398" s="175">
        <v>0</v>
      </c>
      <c r="F10398" s="175"/>
      <c r="G10398" s="175"/>
      <c r="H10398" s="175"/>
      <c r="I10398" s="34">
        <v>4</v>
      </c>
      <c r="J10398" s="194"/>
    </row>
    <row r="10399" spans="1:10">
      <c r="A10399" s="210">
        <v>322</v>
      </c>
      <c r="B10399" s="211" t="s">
        <v>42</v>
      </c>
      <c r="C10399" s="30">
        <f t="shared" ref="C10399" si="9166">SUM(C10400:C10404)</f>
        <v>4942954</v>
      </c>
      <c r="D10399" s="30">
        <v>2732954</v>
      </c>
      <c r="F10399" s="30">
        <f t="shared" ref="F10399:G10399" si="9167">SUM(F10400:F10404)</f>
        <v>0</v>
      </c>
      <c r="G10399" s="30">
        <f t="shared" si="9167"/>
        <v>0</v>
      </c>
      <c r="H10399" s="30">
        <f t="shared" ref="H10399" si="9168">SUM(H10400:H10404)</f>
        <v>0</v>
      </c>
      <c r="I10399" s="34">
        <v>3</v>
      </c>
      <c r="J10399" s="194"/>
    </row>
    <row r="10400" spans="1:10">
      <c r="A10400" s="212">
        <v>3221</v>
      </c>
      <c r="B10400" s="216" t="s">
        <v>43</v>
      </c>
      <c r="C10400" s="29">
        <v>400000</v>
      </c>
      <c r="D10400" s="175">
        <v>400000</v>
      </c>
      <c r="F10400" s="175"/>
      <c r="G10400" s="175"/>
      <c r="H10400" s="175"/>
      <c r="I10400" s="34">
        <v>4</v>
      </c>
      <c r="J10400" s="194"/>
    </row>
    <row r="10401" spans="1:10">
      <c r="A10401" s="212">
        <v>3222</v>
      </c>
      <c r="B10401" s="216" t="s">
        <v>91</v>
      </c>
      <c r="C10401" s="29">
        <v>3782954</v>
      </c>
      <c r="D10401" s="175">
        <v>1182954</v>
      </c>
      <c r="F10401" s="175"/>
      <c r="G10401" s="175"/>
      <c r="H10401" s="175"/>
      <c r="I10401" s="34">
        <v>4</v>
      </c>
      <c r="J10401" s="194"/>
    </row>
    <row r="10402" spans="1:10">
      <c r="A10402" s="212">
        <v>3223</v>
      </c>
      <c r="B10402" s="216" t="s">
        <v>109</v>
      </c>
      <c r="C10402" s="29">
        <v>700000</v>
      </c>
      <c r="D10402" s="175">
        <v>1000000</v>
      </c>
      <c r="F10402" s="175"/>
      <c r="G10402" s="175"/>
      <c r="H10402" s="175"/>
      <c r="I10402" s="34">
        <v>4</v>
      </c>
      <c r="J10402" s="194"/>
    </row>
    <row r="10403" spans="1:10">
      <c r="A10403" s="51">
        <v>3224</v>
      </c>
      <c r="B10403" s="52" t="s">
        <v>419</v>
      </c>
      <c r="C10403" s="39">
        <v>60000</v>
      </c>
      <c r="D10403" s="175">
        <v>100000</v>
      </c>
      <c r="F10403" s="636"/>
      <c r="G10403" s="636"/>
      <c r="H10403" s="636"/>
      <c r="I10403" s="73">
        <v>4</v>
      </c>
      <c r="J10403" s="194"/>
    </row>
    <row r="10404" spans="1:10">
      <c r="A10404" s="212">
        <v>3225</v>
      </c>
      <c r="B10404" s="216" t="s">
        <v>92</v>
      </c>
      <c r="C10404" s="29">
        <v>0</v>
      </c>
      <c r="D10404" s="175">
        <v>50000</v>
      </c>
      <c r="F10404" s="175"/>
      <c r="G10404" s="175"/>
      <c r="H10404" s="175"/>
      <c r="I10404" s="34">
        <v>4</v>
      </c>
      <c r="J10404" s="194"/>
    </row>
    <row r="10405" spans="1:10">
      <c r="A10405" s="210">
        <v>323</v>
      </c>
      <c r="B10405" s="211" t="s">
        <v>17</v>
      </c>
      <c r="C10405" s="30">
        <f t="shared" ref="C10405" si="9169">SUM(C10406:C10414)</f>
        <v>1330000</v>
      </c>
      <c r="D10405" s="30">
        <v>2635000</v>
      </c>
      <c r="F10405" s="30">
        <f t="shared" ref="F10405:G10405" si="9170">SUM(F10406:F10414)</f>
        <v>0</v>
      </c>
      <c r="G10405" s="30">
        <f t="shared" si="9170"/>
        <v>0</v>
      </c>
      <c r="H10405" s="30">
        <f t="shared" ref="H10405" si="9171">SUM(H10406:H10414)</f>
        <v>0</v>
      </c>
      <c r="I10405" s="34">
        <v>3</v>
      </c>
      <c r="J10405" s="194"/>
    </row>
    <row r="10406" spans="1:10">
      <c r="A10406" s="212">
        <v>3231</v>
      </c>
      <c r="B10406" s="216" t="s">
        <v>18</v>
      </c>
      <c r="C10406" s="29">
        <v>50000</v>
      </c>
      <c r="D10406" s="175">
        <v>100000</v>
      </c>
      <c r="F10406" s="175"/>
      <c r="G10406" s="175"/>
      <c r="H10406" s="175"/>
      <c r="I10406" s="34">
        <v>4</v>
      </c>
      <c r="J10406" s="194"/>
    </row>
    <row r="10407" spans="1:10">
      <c r="A10407" s="212">
        <v>3232</v>
      </c>
      <c r="B10407" s="216" t="s">
        <v>105</v>
      </c>
      <c r="C10407" s="29">
        <v>100000</v>
      </c>
      <c r="D10407" s="175">
        <v>300000</v>
      </c>
      <c r="F10407" s="175"/>
      <c r="G10407" s="175"/>
      <c r="H10407" s="175"/>
      <c r="I10407" s="34">
        <v>4</v>
      </c>
      <c r="J10407" s="194"/>
    </row>
    <row r="10408" spans="1:10">
      <c r="A10408" s="51">
        <v>3233</v>
      </c>
      <c r="B10408" s="52" t="s">
        <v>420</v>
      </c>
      <c r="C10408" s="39">
        <v>5000</v>
      </c>
      <c r="D10408" s="175">
        <v>30000</v>
      </c>
      <c r="F10408" s="636"/>
      <c r="G10408" s="636"/>
      <c r="H10408" s="636"/>
      <c r="I10408" s="73">
        <v>4</v>
      </c>
      <c r="J10408" s="194"/>
    </row>
    <row r="10409" spans="1:10">
      <c r="A10409" s="212">
        <v>3234</v>
      </c>
      <c r="B10409" s="216" t="s">
        <v>111</v>
      </c>
      <c r="C10409" s="29">
        <v>400000</v>
      </c>
      <c r="D10409" s="175">
        <v>800000</v>
      </c>
      <c r="F10409" s="175"/>
      <c r="G10409" s="175"/>
      <c r="H10409" s="175"/>
      <c r="I10409" s="34">
        <v>4</v>
      </c>
      <c r="J10409" s="194"/>
    </row>
    <row r="10410" spans="1:10">
      <c r="A10410" s="212">
        <v>3235</v>
      </c>
      <c r="B10410" s="216" t="s">
        <v>68</v>
      </c>
      <c r="C10410" s="29">
        <v>45000</v>
      </c>
      <c r="D10410" s="175">
        <v>95000</v>
      </c>
      <c r="F10410" s="175"/>
      <c r="G10410" s="175"/>
      <c r="H10410" s="175"/>
      <c r="I10410" s="34">
        <v>4</v>
      </c>
      <c r="J10410" s="194"/>
    </row>
    <row r="10411" spans="1:10">
      <c r="A10411" s="212">
        <v>3236</v>
      </c>
      <c r="B10411" s="216" t="s">
        <v>56</v>
      </c>
      <c r="C10411" s="29">
        <v>100000</v>
      </c>
      <c r="D10411" s="175">
        <v>400000</v>
      </c>
      <c r="F10411" s="175"/>
      <c r="G10411" s="175"/>
      <c r="H10411" s="175"/>
      <c r="I10411" s="34">
        <v>4</v>
      </c>
      <c r="J10411" s="194"/>
    </row>
    <row r="10412" spans="1:10">
      <c r="A10412" s="212">
        <v>3237</v>
      </c>
      <c r="B10412" s="216" t="s">
        <v>20</v>
      </c>
      <c r="C10412" s="29">
        <v>430000</v>
      </c>
      <c r="D10412" s="175">
        <v>630000</v>
      </c>
      <c r="F10412" s="175"/>
      <c r="G10412" s="175"/>
      <c r="H10412" s="175"/>
      <c r="I10412" s="34">
        <v>4</v>
      </c>
      <c r="J10412" s="194"/>
    </row>
    <row r="10413" spans="1:10">
      <c r="A10413" s="212">
        <v>3238</v>
      </c>
      <c r="B10413" s="216" t="s">
        <v>51</v>
      </c>
      <c r="C10413" s="29">
        <v>100000</v>
      </c>
      <c r="D10413" s="175">
        <v>80000</v>
      </c>
      <c r="F10413" s="175"/>
      <c r="G10413" s="175"/>
      <c r="H10413" s="175"/>
      <c r="I10413" s="34">
        <v>4</v>
      </c>
      <c r="J10413" s="194"/>
    </row>
    <row r="10414" spans="1:10">
      <c r="A10414" s="212">
        <v>3239</v>
      </c>
      <c r="B10414" s="216" t="s">
        <v>21</v>
      </c>
      <c r="C10414" s="29">
        <v>100000</v>
      </c>
      <c r="D10414" s="175">
        <v>200000</v>
      </c>
      <c r="F10414" s="175"/>
      <c r="G10414" s="175"/>
      <c r="H10414" s="175"/>
      <c r="I10414" s="34">
        <v>4</v>
      </c>
      <c r="J10414" s="194"/>
    </row>
    <row r="10415" spans="1:10" ht="28.5">
      <c r="A10415" s="210">
        <v>324</v>
      </c>
      <c r="B10415" s="211" t="s">
        <v>22</v>
      </c>
      <c r="C10415" s="30">
        <f t="shared" ref="C10415" si="9172">SUM(C10416)</f>
        <v>5000</v>
      </c>
      <c r="D10415" s="30">
        <v>5000</v>
      </c>
      <c r="F10415" s="30">
        <f t="shared" ref="F10415:H10415" si="9173">SUM(F10416)</f>
        <v>0</v>
      </c>
      <c r="G10415" s="30">
        <f t="shared" si="9173"/>
        <v>0</v>
      </c>
      <c r="H10415" s="30">
        <f t="shared" si="9173"/>
        <v>0</v>
      </c>
      <c r="I10415" s="34">
        <v>3</v>
      </c>
      <c r="J10415" s="194"/>
    </row>
    <row r="10416" spans="1:10" ht="28.5">
      <c r="A10416" s="212">
        <v>3241</v>
      </c>
      <c r="B10416" s="216" t="s">
        <v>22</v>
      </c>
      <c r="C10416" s="29">
        <v>5000</v>
      </c>
      <c r="D10416" s="175">
        <v>5000</v>
      </c>
      <c r="F10416" s="175"/>
      <c r="G10416" s="175"/>
      <c r="H10416" s="175"/>
      <c r="I10416" s="34">
        <v>4</v>
      </c>
      <c r="J10416" s="194"/>
    </row>
    <row r="10417" spans="1:10">
      <c r="A10417" s="210">
        <v>329</v>
      </c>
      <c r="B10417" s="211" t="s">
        <v>23</v>
      </c>
      <c r="C10417" s="30">
        <f t="shared" ref="C10417" si="9174">SUM(C10418:C10424)</f>
        <v>172500</v>
      </c>
      <c r="D10417" s="30">
        <v>392500</v>
      </c>
      <c r="F10417" s="30">
        <f t="shared" ref="F10417:G10417" si="9175">SUM(F10418:F10424)</f>
        <v>0</v>
      </c>
      <c r="G10417" s="30">
        <f t="shared" si="9175"/>
        <v>0</v>
      </c>
      <c r="H10417" s="30">
        <f t="shared" ref="H10417" si="9176">SUM(H10418:H10424)</f>
        <v>0</v>
      </c>
      <c r="I10417" s="34">
        <v>3</v>
      </c>
      <c r="J10417" s="194"/>
    </row>
    <row r="10418" spans="1:10" ht="28.5">
      <c r="A10418" s="212">
        <v>3291</v>
      </c>
      <c r="B10418" s="216" t="s">
        <v>24</v>
      </c>
      <c r="C10418" s="29">
        <v>12500</v>
      </c>
      <c r="D10418" s="175">
        <v>12500</v>
      </c>
      <c r="F10418" s="175"/>
      <c r="G10418" s="175"/>
      <c r="H10418" s="175"/>
      <c r="I10418" s="34">
        <v>4</v>
      </c>
      <c r="J10418" s="194"/>
    </row>
    <row r="10419" spans="1:10">
      <c r="A10419" s="212">
        <v>3292</v>
      </c>
      <c r="B10419" s="216" t="s">
        <v>112</v>
      </c>
      <c r="C10419" s="29">
        <v>100000</v>
      </c>
      <c r="D10419" s="175">
        <v>270000</v>
      </c>
      <c r="F10419" s="175"/>
      <c r="G10419" s="175"/>
      <c r="H10419" s="175"/>
      <c r="I10419" s="34">
        <v>4</v>
      </c>
      <c r="J10419" s="194"/>
    </row>
    <row r="10420" spans="1:10">
      <c r="A10420" s="212">
        <v>3293</v>
      </c>
      <c r="B10420" s="216" t="s">
        <v>29</v>
      </c>
      <c r="C10420" s="29">
        <v>0</v>
      </c>
      <c r="D10420" s="175">
        <v>0</v>
      </c>
      <c r="F10420" s="175"/>
      <c r="G10420" s="175"/>
      <c r="H10420" s="175"/>
      <c r="I10420" s="34">
        <v>4</v>
      </c>
      <c r="J10420" s="194"/>
    </row>
    <row r="10421" spans="1:10">
      <c r="A10421" s="212">
        <v>3294</v>
      </c>
      <c r="B10421" s="216" t="s">
        <v>55</v>
      </c>
      <c r="C10421" s="29">
        <v>5000</v>
      </c>
      <c r="D10421" s="175">
        <v>5000</v>
      </c>
      <c r="F10421" s="175"/>
      <c r="G10421" s="175"/>
      <c r="H10421" s="175"/>
      <c r="I10421" s="34">
        <v>4</v>
      </c>
      <c r="J10421" s="194"/>
    </row>
    <row r="10422" spans="1:10">
      <c r="A10422" s="212">
        <v>3295</v>
      </c>
      <c r="B10422" s="216" t="s">
        <v>113</v>
      </c>
      <c r="C10422" s="29">
        <v>15000</v>
      </c>
      <c r="D10422" s="175">
        <v>15000</v>
      </c>
      <c r="F10422" s="175"/>
      <c r="G10422" s="175"/>
      <c r="H10422" s="175"/>
      <c r="I10422" s="34">
        <v>4</v>
      </c>
      <c r="J10422" s="194"/>
    </row>
    <row r="10423" spans="1:10">
      <c r="A10423" s="212">
        <v>3296</v>
      </c>
      <c r="B10423" s="216" t="s">
        <v>120</v>
      </c>
      <c r="C10423" s="29">
        <v>0</v>
      </c>
      <c r="D10423" s="175">
        <v>0</v>
      </c>
      <c r="F10423" s="175"/>
      <c r="G10423" s="175"/>
      <c r="H10423" s="175"/>
      <c r="I10423" s="34">
        <v>4</v>
      </c>
      <c r="J10423" s="194"/>
    </row>
    <row r="10424" spans="1:10">
      <c r="A10424" s="212">
        <v>3299</v>
      </c>
      <c r="B10424" s="216" t="s">
        <v>23</v>
      </c>
      <c r="C10424" s="29">
        <v>40000</v>
      </c>
      <c r="D10424" s="175">
        <v>90000</v>
      </c>
      <c r="F10424" s="175"/>
      <c r="G10424" s="175"/>
      <c r="H10424" s="175"/>
      <c r="I10424" s="34">
        <v>4</v>
      </c>
      <c r="J10424" s="194"/>
    </row>
    <row r="10425" spans="1:10">
      <c r="A10425" s="208">
        <v>34</v>
      </c>
      <c r="B10425" s="209" t="s">
        <v>114</v>
      </c>
      <c r="C10425" s="182">
        <f t="shared" ref="C10425" si="9177">SUM(C10426)</f>
        <v>20000</v>
      </c>
      <c r="D10425" s="32">
        <v>405000</v>
      </c>
      <c r="F10425" s="32">
        <f t="shared" ref="F10425:H10425" si="9178">SUM(F10426)</f>
        <v>0</v>
      </c>
      <c r="G10425" s="32">
        <f t="shared" si="9178"/>
        <v>0</v>
      </c>
      <c r="H10425" s="32">
        <f t="shared" si="9178"/>
        <v>0</v>
      </c>
      <c r="I10425" s="34">
        <v>2</v>
      </c>
      <c r="J10425" s="194"/>
    </row>
    <row r="10426" spans="1:10">
      <c r="A10426" s="210">
        <v>343</v>
      </c>
      <c r="B10426" s="211" t="s">
        <v>115</v>
      </c>
      <c r="C10426" s="30">
        <f t="shared" ref="C10426" si="9179">SUM(C10427:C10429)</f>
        <v>20000</v>
      </c>
      <c r="D10426" s="30">
        <v>405000</v>
      </c>
      <c r="F10426" s="30">
        <f t="shared" ref="F10426:G10426" si="9180">SUM(F10427:F10429)</f>
        <v>0</v>
      </c>
      <c r="G10426" s="30">
        <f t="shared" si="9180"/>
        <v>0</v>
      </c>
      <c r="H10426" s="30">
        <f t="shared" ref="H10426" si="9181">SUM(H10427:H10429)</f>
        <v>0</v>
      </c>
      <c r="I10426" s="34">
        <v>3</v>
      </c>
      <c r="J10426" s="194"/>
    </row>
    <row r="10427" spans="1:10">
      <c r="A10427" s="212">
        <v>3431</v>
      </c>
      <c r="B10427" s="216" t="s">
        <v>116</v>
      </c>
      <c r="C10427" s="29">
        <v>10000</v>
      </c>
      <c r="D10427" s="175">
        <v>35000</v>
      </c>
      <c r="F10427" s="175"/>
      <c r="G10427" s="175"/>
      <c r="H10427" s="175"/>
      <c r="I10427" s="34">
        <v>4</v>
      </c>
      <c r="J10427" s="194"/>
    </row>
    <row r="10428" spans="1:10" ht="28.5">
      <c r="A10428" s="212">
        <v>3432</v>
      </c>
      <c r="B10428" s="216" t="s">
        <v>135</v>
      </c>
      <c r="C10428" s="29">
        <v>0</v>
      </c>
      <c r="D10428" s="175">
        <v>0</v>
      </c>
      <c r="F10428" s="175"/>
      <c r="G10428" s="175"/>
      <c r="H10428" s="175"/>
      <c r="I10428" s="34">
        <v>4</v>
      </c>
      <c r="J10428" s="194"/>
    </row>
    <row r="10429" spans="1:10">
      <c r="A10429" s="212">
        <v>3433</v>
      </c>
      <c r="B10429" s="216" t="s">
        <v>117</v>
      </c>
      <c r="C10429" s="29">
        <v>10000</v>
      </c>
      <c r="D10429" s="175">
        <v>370000</v>
      </c>
      <c r="F10429" s="175"/>
      <c r="G10429" s="175"/>
      <c r="H10429" s="175"/>
      <c r="I10429" s="34">
        <v>4</v>
      </c>
      <c r="J10429" s="194"/>
    </row>
    <row r="10430" spans="1:10">
      <c r="A10430" s="208">
        <v>38</v>
      </c>
      <c r="B10430" s="209" t="s">
        <v>11</v>
      </c>
      <c r="C10430" s="182">
        <f t="shared" ref="C10430:C10431" si="9182">SUM(C10431)</f>
        <v>0</v>
      </c>
      <c r="D10430" s="32">
        <v>0</v>
      </c>
      <c r="F10430" s="32">
        <f t="shared" ref="F10430:H10431" si="9183">SUM(F10431)</f>
        <v>0</v>
      </c>
      <c r="G10430" s="32">
        <f t="shared" si="9183"/>
        <v>0</v>
      </c>
      <c r="H10430" s="32">
        <f t="shared" si="9183"/>
        <v>0</v>
      </c>
      <c r="I10430" s="34">
        <v>2</v>
      </c>
      <c r="J10430" s="194"/>
    </row>
    <row r="10431" spans="1:10">
      <c r="A10431" s="210">
        <v>383</v>
      </c>
      <c r="B10431" s="211" t="s">
        <v>121</v>
      </c>
      <c r="C10431" s="30">
        <f t="shared" si="9182"/>
        <v>0</v>
      </c>
      <c r="D10431" s="30">
        <v>0</v>
      </c>
      <c r="F10431" s="30">
        <f t="shared" si="9183"/>
        <v>0</v>
      </c>
      <c r="G10431" s="30">
        <f t="shared" si="9183"/>
        <v>0</v>
      </c>
      <c r="H10431" s="30">
        <f t="shared" si="9183"/>
        <v>0</v>
      </c>
      <c r="I10431" s="34">
        <v>3</v>
      </c>
      <c r="J10431" s="194"/>
    </row>
    <row r="10432" spans="1:10">
      <c r="A10432" s="212">
        <v>3834</v>
      </c>
      <c r="B10432" s="216" t="s">
        <v>123</v>
      </c>
      <c r="C10432" s="29"/>
      <c r="D10432" s="175">
        <v>0</v>
      </c>
      <c r="F10432" s="175"/>
      <c r="G10432" s="175"/>
      <c r="H10432" s="175"/>
      <c r="I10432" s="34">
        <v>4</v>
      </c>
      <c r="J10432" s="194"/>
    </row>
    <row r="10433" spans="1:10">
      <c r="A10433" s="206">
        <v>52</v>
      </c>
      <c r="B10433" s="207" t="s">
        <v>52</v>
      </c>
      <c r="C10433" s="31">
        <f>SUM(C10434+C10441+C10448)</f>
        <v>1500000</v>
      </c>
      <c r="D10433" s="31">
        <v>1193440</v>
      </c>
      <c r="F10433" s="31">
        <f>SUM(F10434+F10441+F10448)</f>
        <v>0</v>
      </c>
      <c r="G10433" s="31">
        <f>SUM(G10434+G10441+G10448)</f>
        <v>0</v>
      </c>
      <c r="H10433" s="31">
        <f>SUM(H10434+H10441+H10448)</f>
        <v>0</v>
      </c>
      <c r="I10433" s="34" t="s">
        <v>53</v>
      </c>
      <c r="J10433" s="194"/>
    </row>
    <row r="10434" spans="1:10">
      <c r="A10434" s="208">
        <v>31</v>
      </c>
      <c r="B10434" s="209" t="s">
        <v>44</v>
      </c>
      <c r="C10434" s="182">
        <f t="shared" ref="C10434" si="9184">SUM(C10435+C10437+C10439)</f>
        <v>200000</v>
      </c>
      <c r="D10434" s="32">
        <v>200000</v>
      </c>
      <c r="F10434" s="32">
        <f t="shared" ref="F10434:G10434" si="9185">SUM(F10435+F10437+F10439)</f>
        <v>0</v>
      </c>
      <c r="G10434" s="32">
        <f t="shared" si="9185"/>
        <v>0</v>
      </c>
      <c r="H10434" s="32">
        <f t="shared" ref="H10434" si="9186">SUM(H10435+H10437+H10439)</f>
        <v>0</v>
      </c>
      <c r="I10434" s="34">
        <v>2</v>
      </c>
      <c r="J10434" s="194"/>
    </row>
    <row r="10435" spans="1:10">
      <c r="A10435" s="210">
        <v>311</v>
      </c>
      <c r="B10435" s="211" t="s">
        <v>45</v>
      </c>
      <c r="C10435" s="30">
        <f t="shared" ref="C10435" si="9187">SUM(C10436)</f>
        <v>176000</v>
      </c>
      <c r="D10435" s="30">
        <v>200000</v>
      </c>
      <c r="F10435" s="30">
        <f t="shared" ref="F10435:H10435" si="9188">SUM(F10436)</f>
        <v>0</v>
      </c>
      <c r="G10435" s="30">
        <f t="shared" si="9188"/>
        <v>0</v>
      </c>
      <c r="H10435" s="30">
        <f t="shared" si="9188"/>
        <v>0</v>
      </c>
      <c r="I10435" s="34">
        <v>3</v>
      </c>
      <c r="J10435" s="194"/>
    </row>
    <row r="10436" spans="1:10">
      <c r="A10436" s="212">
        <v>3111</v>
      </c>
      <c r="B10436" s="216" t="s">
        <v>46</v>
      </c>
      <c r="C10436" s="29">
        <v>176000</v>
      </c>
      <c r="D10436" s="175">
        <v>200000</v>
      </c>
      <c r="F10436" s="175"/>
      <c r="G10436" s="175"/>
      <c r="H10436" s="175"/>
      <c r="I10436" s="34">
        <v>4</v>
      </c>
      <c r="J10436" s="194"/>
    </row>
    <row r="10437" spans="1:10">
      <c r="A10437" s="210">
        <v>312</v>
      </c>
      <c r="B10437" s="211" t="s">
        <v>67</v>
      </c>
      <c r="C10437" s="30">
        <f t="shared" ref="C10437" si="9189">SUM(C10438)</f>
        <v>0</v>
      </c>
      <c r="D10437" s="30">
        <v>0</v>
      </c>
      <c r="F10437" s="30">
        <f t="shared" ref="F10437:H10437" si="9190">SUM(F10438)</f>
        <v>0</v>
      </c>
      <c r="G10437" s="30">
        <f t="shared" si="9190"/>
        <v>0</v>
      </c>
      <c r="H10437" s="30">
        <f t="shared" si="9190"/>
        <v>0</v>
      </c>
      <c r="I10437" s="34">
        <v>3</v>
      </c>
      <c r="J10437" s="194"/>
    </row>
    <row r="10438" spans="1:10">
      <c r="A10438" s="212">
        <v>3121</v>
      </c>
      <c r="B10438" s="216" t="s">
        <v>67</v>
      </c>
      <c r="C10438" s="29"/>
      <c r="D10438" s="175">
        <v>0</v>
      </c>
      <c r="F10438" s="175"/>
      <c r="G10438" s="175"/>
      <c r="H10438" s="175"/>
      <c r="I10438" s="34">
        <v>4</v>
      </c>
      <c r="J10438" s="194"/>
    </row>
    <row r="10439" spans="1:10">
      <c r="A10439" s="210">
        <v>313</v>
      </c>
      <c r="B10439" s="211" t="s">
        <v>48</v>
      </c>
      <c r="C10439" s="30">
        <f t="shared" ref="C10439" si="9191">SUM(C10440)</f>
        <v>24000</v>
      </c>
      <c r="D10439" s="30">
        <v>0</v>
      </c>
      <c r="F10439" s="30">
        <f t="shared" ref="F10439:H10439" si="9192">SUM(F10440)</f>
        <v>0</v>
      </c>
      <c r="G10439" s="30">
        <f t="shared" si="9192"/>
        <v>0</v>
      </c>
      <c r="H10439" s="30">
        <f t="shared" si="9192"/>
        <v>0</v>
      </c>
      <c r="I10439" s="34">
        <v>3</v>
      </c>
      <c r="J10439" s="194"/>
    </row>
    <row r="10440" spans="1:10">
      <c r="A10440" s="212">
        <v>3132</v>
      </c>
      <c r="B10440" s="216" t="s">
        <v>49</v>
      </c>
      <c r="C10440" s="29">
        <v>24000</v>
      </c>
      <c r="D10440" s="175">
        <v>0</v>
      </c>
      <c r="F10440" s="175"/>
      <c r="G10440" s="175"/>
      <c r="H10440" s="175"/>
      <c r="I10440" s="34">
        <v>4</v>
      </c>
      <c r="J10440" s="194"/>
    </row>
    <row r="10441" spans="1:10">
      <c r="A10441" s="208">
        <v>32</v>
      </c>
      <c r="B10441" s="209" t="s">
        <v>16</v>
      </c>
      <c r="C10441" s="182">
        <f t="shared" ref="C10441" si="9193">SUM(C10442+C10444+C10446)</f>
        <v>0</v>
      </c>
      <c r="D10441" s="32">
        <v>980000</v>
      </c>
      <c r="F10441" s="32">
        <f t="shared" ref="F10441:G10441" si="9194">SUM(F10442+F10444+F10446)</f>
        <v>0</v>
      </c>
      <c r="G10441" s="32">
        <f t="shared" si="9194"/>
        <v>0</v>
      </c>
      <c r="H10441" s="32">
        <f t="shared" ref="H10441" si="9195">SUM(H10442+H10444+H10446)</f>
        <v>0</v>
      </c>
      <c r="I10441" s="34">
        <v>2</v>
      </c>
      <c r="J10441" s="194"/>
    </row>
    <row r="10442" spans="1:10">
      <c r="A10442" s="210">
        <v>321</v>
      </c>
      <c r="B10442" s="211" t="s">
        <v>27</v>
      </c>
      <c r="C10442" s="30">
        <f t="shared" ref="C10442" si="9196">SUM(C10443)</f>
        <v>0</v>
      </c>
      <c r="D10442" s="30">
        <v>0</v>
      </c>
      <c r="F10442" s="30">
        <f t="shared" ref="F10442:H10442" si="9197">SUM(F10443)</f>
        <v>0</v>
      </c>
      <c r="G10442" s="30">
        <f t="shared" si="9197"/>
        <v>0</v>
      </c>
      <c r="H10442" s="30">
        <f t="shared" si="9197"/>
        <v>0</v>
      </c>
      <c r="I10442" s="34">
        <v>3</v>
      </c>
      <c r="J10442" s="194"/>
    </row>
    <row r="10443" spans="1:10" ht="28.5">
      <c r="A10443" s="212">
        <v>3212</v>
      </c>
      <c r="B10443" s="216" t="s">
        <v>50</v>
      </c>
      <c r="C10443" s="29"/>
      <c r="D10443" s="175">
        <v>0</v>
      </c>
      <c r="F10443" s="175"/>
      <c r="G10443" s="175"/>
      <c r="H10443" s="175"/>
      <c r="I10443" s="34">
        <v>4</v>
      </c>
      <c r="J10443" s="194"/>
    </row>
    <row r="10444" spans="1:10">
      <c r="A10444" s="210">
        <v>322</v>
      </c>
      <c r="B10444" s="211" t="s">
        <v>42</v>
      </c>
      <c r="C10444" s="30">
        <f t="shared" ref="C10444" si="9198">SUM(C10445)</f>
        <v>0</v>
      </c>
      <c r="D10444" s="30">
        <v>980000</v>
      </c>
      <c r="F10444" s="30">
        <f t="shared" ref="F10444:H10444" si="9199">SUM(F10445)</f>
        <v>0</v>
      </c>
      <c r="G10444" s="30">
        <f t="shared" si="9199"/>
        <v>0</v>
      </c>
      <c r="H10444" s="30">
        <f t="shared" si="9199"/>
        <v>0</v>
      </c>
      <c r="I10444" s="34">
        <v>3</v>
      </c>
      <c r="J10444" s="194"/>
    </row>
    <row r="10445" spans="1:10">
      <c r="A10445" s="212">
        <v>3222</v>
      </c>
      <c r="B10445" s="216" t="s">
        <v>91</v>
      </c>
      <c r="C10445" s="29"/>
      <c r="D10445" s="175">
        <v>980000</v>
      </c>
      <c r="F10445" s="175"/>
      <c r="G10445" s="175"/>
      <c r="H10445" s="175"/>
      <c r="I10445" s="34">
        <v>4</v>
      </c>
      <c r="J10445" s="194"/>
    </row>
    <row r="10446" spans="1:10" ht="28.5">
      <c r="A10446" s="210">
        <v>324</v>
      </c>
      <c r="B10446" s="211" t="s">
        <v>22</v>
      </c>
      <c r="C10446" s="30">
        <f t="shared" ref="C10446" si="9200">SUM(C10447)</f>
        <v>0</v>
      </c>
      <c r="D10446" s="30">
        <v>0</v>
      </c>
      <c r="F10446" s="30">
        <f t="shared" ref="F10446:H10446" si="9201">SUM(F10447)</f>
        <v>0</v>
      </c>
      <c r="G10446" s="30">
        <f t="shared" si="9201"/>
        <v>0</v>
      </c>
      <c r="H10446" s="30">
        <f t="shared" si="9201"/>
        <v>0</v>
      </c>
      <c r="I10446" s="34">
        <v>3</v>
      </c>
      <c r="J10446" s="194"/>
    </row>
    <row r="10447" spans="1:10" ht="28.5">
      <c r="A10447" s="212">
        <v>3241</v>
      </c>
      <c r="B10447" s="216" t="s">
        <v>22</v>
      </c>
      <c r="C10447" s="29"/>
      <c r="D10447" s="175">
        <v>0</v>
      </c>
      <c r="F10447" s="175"/>
      <c r="G10447" s="175"/>
      <c r="H10447" s="175"/>
      <c r="I10447" s="34">
        <v>4</v>
      </c>
      <c r="J10447" s="194"/>
    </row>
    <row r="10448" spans="1:10" ht="28.5">
      <c r="A10448" s="208">
        <v>42</v>
      </c>
      <c r="B10448" s="209" t="s">
        <v>30</v>
      </c>
      <c r="C10448" s="182">
        <f>C10449</f>
        <v>1300000</v>
      </c>
      <c r="D10448" s="32">
        <v>13440</v>
      </c>
      <c r="F10448" s="32">
        <f>F10449</f>
        <v>0</v>
      </c>
      <c r="G10448" s="32">
        <f>G10449</f>
        <v>0</v>
      </c>
      <c r="H10448" s="32">
        <f>H10449</f>
        <v>0</v>
      </c>
      <c r="I10448" s="34">
        <v>2</v>
      </c>
      <c r="J10448" s="194"/>
    </row>
    <row r="10449" spans="1:10">
      <c r="A10449" s="210">
        <v>422</v>
      </c>
      <c r="B10449" s="211" t="s">
        <v>57</v>
      </c>
      <c r="C10449" s="30">
        <f>SUM(C10450:C10450)</f>
        <v>1300000</v>
      </c>
      <c r="D10449" s="30">
        <v>13440</v>
      </c>
      <c r="F10449" s="30">
        <f>SUM(F10450:F10450)</f>
        <v>0</v>
      </c>
      <c r="G10449" s="30">
        <f>SUM(G10450:G10450)</f>
        <v>0</v>
      </c>
      <c r="H10449" s="30">
        <f>SUM(H10450:H10450)</f>
        <v>0</v>
      </c>
      <c r="I10449" s="34">
        <v>3</v>
      </c>
      <c r="J10449" s="194"/>
    </row>
    <row r="10450" spans="1:10">
      <c r="A10450" s="212">
        <v>4224</v>
      </c>
      <c r="B10450" s="216" t="s">
        <v>65</v>
      </c>
      <c r="C10450" s="29">
        <v>1300000</v>
      </c>
      <c r="D10450" s="175">
        <v>13440</v>
      </c>
      <c r="F10450" s="175"/>
      <c r="G10450" s="175"/>
      <c r="H10450" s="175"/>
      <c r="I10450" s="34">
        <v>4</v>
      </c>
      <c r="J10450" s="194"/>
    </row>
    <row r="10451" spans="1:10">
      <c r="A10451" s="206">
        <v>61</v>
      </c>
      <c r="B10451" s="207" t="s">
        <v>80</v>
      </c>
      <c r="C10451" s="31">
        <f>SUM(C10452+C10459+C10473+C10486)</f>
        <v>100000</v>
      </c>
      <c r="D10451" s="31">
        <v>25500</v>
      </c>
      <c r="F10451" s="31">
        <f>SUM(F10452+F10459+F10473+F10486)</f>
        <v>0</v>
      </c>
      <c r="G10451" s="31">
        <f>SUM(G10452+G10459+G10473+G10486)</f>
        <v>0</v>
      </c>
      <c r="H10451" s="31">
        <f>SUM(H10452+H10459+H10473+H10486)</f>
        <v>0</v>
      </c>
      <c r="I10451" s="34" t="s">
        <v>81</v>
      </c>
      <c r="J10451" s="194"/>
    </row>
    <row r="10452" spans="1:10">
      <c r="A10452" s="208">
        <v>31</v>
      </c>
      <c r="B10452" s="209" t="s">
        <v>44</v>
      </c>
      <c r="C10452" s="182">
        <f t="shared" ref="C10452" si="9202">SUM(C10453+C10455+C10457)</f>
        <v>0</v>
      </c>
      <c r="D10452" s="32">
        <v>0</v>
      </c>
      <c r="F10452" s="32">
        <f t="shared" ref="F10452:G10452" si="9203">SUM(F10453+F10455+F10457)</f>
        <v>0</v>
      </c>
      <c r="G10452" s="32">
        <f t="shared" si="9203"/>
        <v>0</v>
      </c>
      <c r="H10452" s="32">
        <f t="shared" ref="H10452" si="9204">SUM(H10453+H10455+H10457)</f>
        <v>0</v>
      </c>
      <c r="I10452" s="34">
        <v>2</v>
      </c>
      <c r="J10452" s="194"/>
    </row>
    <row r="10453" spans="1:10">
      <c r="A10453" s="210">
        <v>311</v>
      </c>
      <c r="B10453" s="211" t="s">
        <v>45</v>
      </c>
      <c r="C10453" s="30">
        <f t="shared" ref="C10453" si="9205">SUM(C10454)</f>
        <v>0</v>
      </c>
      <c r="D10453" s="30">
        <v>0</v>
      </c>
      <c r="F10453" s="30">
        <f t="shared" ref="F10453:H10453" si="9206">SUM(F10454)</f>
        <v>0</v>
      </c>
      <c r="G10453" s="30">
        <f t="shared" si="9206"/>
        <v>0</v>
      </c>
      <c r="H10453" s="30">
        <f t="shared" si="9206"/>
        <v>0</v>
      </c>
      <c r="I10453" s="34">
        <v>3</v>
      </c>
      <c r="J10453" s="194"/>
    </row>
    <row r="10454" spans="1:10">
      <c r="A10454" s="212">
        <v>3111</v>
      </c>
      <c r="B10454" s="216" t="s">
        <v>46</v>
      </c>
      <c r="C10454" s="29"/>
      <c r="D10454" s="175">
        <v>0</v>
      </c>
      <c r="F10454" s="175"/>
      <c r="G10454" s="175"/>
      <c r="H10454" s="175"/>
      <c r="I10454" s="34">
        <v>4</v>
      </c>
      <c r="J10454" s="194"/>
    </row>
    <row r="10455" spans="1:10">
      <c r="A10455" s="210">
        <v>312</v>
      </c>
      <c r="B10455" s="211" t="s">
        <v>67</v>
      </c>
      <c r="C10455" s="30">
        <f t="shared" ref="C10455" si="9207">SUM(C10456)</f>
        <v>0</v>
      </c>
      <c r="D10455" s="30">
        <v>0</v>
      </c>
      <c r="F10455" s="30">
        <f t="shared" ref="F10455:H10455" si="9208">SUM(F10456)</f>
        <v>0</v>
      </c>
      <c r="G10455" s="30">
        <f t="shared" si="9208"/>
        <v>0</v>
      </c>
      <c r="H10455" s="30">
        <f t="shared" si="9208"/>
        <v>0</v>
      </c>
      <c r="I10455" s="34">
        <v>3</v>
      </c>
      <c r="J10455" s="194"/>
    </row>
    <row r="10456" spans="1:10">
      <c r="A10456" s="212">
        <v>3121</v>
      </c>
      <c r="B10456" s="216" t="s">
        <v>67</v>
      </c>
      <c r="C10456" s="29"/>
      <c r="D10456" s="175">
        <v>0</v>
      </c>
      <c r="F10456" s="175"/>
      <c r="G10456" s="175"/>
      <c r="H10456" s="175"/>
      <c r="I10456" s="34">
        <v>4</v>
      </c>
      <c r="J10456" s="194"/>
    </row>
    <row r="10457" spans="1:10">
      <c r="A10457" s="210">
        <v>313</v>
      </c>
      <c r="B10457" s="211" t="s">
        <v>48</v>
      </c>
      <c r="C10457" s="30">
        <f t="shared" ref="C10457" si="9209">SUM(C10458)</f>
        <v>0</v>
      </c>
      <c r="D10457" s="30">
        <v>0</v>
      </c>
      <c r="F10457" s="30">
        <f t="shared" ref="F10457:H10457" si="9210">SUM(F10458)</f>
        <v>0</v>
      </c>
      <c r="G10457" s="30">
        <f t="shared" si="9210"/>
        <v>0</v>
      </c>
      <c r="H10457" s="30">
        <f t="shared" si="9210"/>
        <v>0</v>
      </c>
      <c r="I10457" s="34">
        <v>3</v>
      </c>
      <c r="J10457" s="194"/>
    </row>
    <row r="10458" spans="1:10">
      <c r="A10458" s="212">
        <v>3132</v>
      </c>
      <c r="B10458" s="216" t="s">
        <v>49</v>
      </c>
      <c r="C10458" s="29"/>
      <c r="D10458" s="175">
        <v>0</v>
      </c>
      <c r="F10458" s="175"/>
      <c r="G10458" s="175"/>
      <c r="H10458" s="175"/>
      <c r="I10458" s="34">
        <v>4</v>
      </c>
      <c r="J10458" s="194"/>
    </row>
    <row r="10459" spans="1:10">
      <c r="A10459" s="208">
        <v>32</v>
      </c>
      <c r="B10459" s="209" t="s">
        <v>16</v>
      </c>
      <c r="C10459" s="182">
        <f t="shared" ref="C10459" si="9211">SUM(C10460+C10464+C10468)</f>
        <v>0</v>
      </c>
      <c r="D10459" s="32">
        <v>5500</v>
      </c>
      <c r="F10459" s="32">
        <f t="shared" ref="F10459:G10459" si="9212">SUM(F10460+F10464+F10468)</f>
        <v>0</v>
      </c>
      <c r="G10459" s="32">
        <f t="shared" si="9212"/>
        <v>0</v>
      </c>
      <c r="H10459" s="32">
        <f t="shared" ref="H10459" si="9213">SUM(H10460+H10464+H10468)</f>
        <v>0</v>
      </c>
      <c r="I10459" s="34">
        <v>2</v>
      </c>
      <c r="J10459" s="194"/>
    </row>
    <row r="10460" spans="1:10">
      <c r="A10460" s="210">
        <v>321</v>
      </c>
      <c r="B10460" s="211" t="s">
        <v>27</v>
      </c>
      <c r="C10460" s="30">
        <f t="shared" ref="C10460" si="9214">SUM(C10461:C10463)</f>
        <v>0</v>
      </c>
      <c r="D10460" s="30">
        <v>5500</v>
      </c>
      <c r="F10460" s="30">
        <f t="shared" ref="F10460:G10460" si="9215">SUM(F10461:F10463)</f>
        <v>0</v>
      </c>
      <c r="G10460" s="30">
        <f t="shared" si="9215"/>
        <v>0</v>
      </c>
      <c r="H10460" s="30">
        <f t="shared" ref="H10460" si="9216">SUM(H10461:H10463)</f>
        <v>0</v>
      </c>
      <c r="I10460" s="34">
        <v>3</v>
      </c>
      <c r="J10460" s="194"/>
    </row>
    <row r="10461" spans="1:10">
      <c r="A10461" s="212">
        <v>3211</v>
      </c>
      <c r="B10461" s="216" t="s">
        <v>28</v>
      </c>
      <c r="C10461" s="29"/>
      <c r="D10461" s="175">
        <v>2000</v>
      </c>
      <c r="F10461" s="175"/>
      <c r="G10461" s="175"/>
      <c r="H10461" s="175"/>
      <c r="I10461" s="34">
        <v>4</v>
      </c>
      <c r="J10461" s="194"/>
    </row>
    <row r="10462" spans="1:10" ht="28.5">
      <c r="A10462" s="212">
        <v>3212</v>
      </c>
      <c r="B10462" s="216" t="s">
        <v>50</v>
      </c>
      <c r="C10462" s="29"/>
      <c r="D10462" s="175">
        <v>0</v>
      </c>
      <c r="F10462" s="175"/>
      <c r="G10462" s="175"/>
      <c r="H10462" s="175"/>
      <c r="I10462" s="34">
        <v>4</v>
      </c>
      <c r="J10462" s="194"/>
    </row>
    <row r="10463" spans="1:10">
      <c r="A10463" s="212">
        <v>3213</v>
      </c>
      <c r="B10463" s="216" t="s">
        <v>54</v>
      </c>
      <c r="C10463" s="29"/>
      <c r="D10463" s="175">
        <v>3500</v>
      </c>
      <c r="F10463" s="175"/>
      <c r="G10463" s="175"/>
      <c r="H10463" s="175"/>
      <c r="I10463" s="34">
        <v>4</v>
      </c>
      <c r="J10463" s="194"/>
    </row>
    <row r="10464" spans="1:10">
      <c r="A10464" s="210">
        <v>322</v>
      </c>
      <c r="B10464" s="211" t="s">
        <v>42</v>
      </c>
      <c r="C10464" s="30">
        <f t="shared" ref="C10464" si="9217">SUM(C10465:C10467)</f>
        <v>0</v>
      </c>
      <c r="D10464" s="30">
        <v>0</v>
      </c>
      <c r="F10464" s="30">
        <f t="shared" ref="F10464:G10464" si="9218">SUM(F10465:F10467)</f>
        <v>0</v>
      </c>
      <c r="G10464" s="30">
        <f t="shared" si="9218"/>
        <v>0</v>
      </c>
      <c r="H10464" s="30">
        <f t="shared" ref="H10464" si="9219">SUM(H10465:H10467)</f>
        <v>0</v>
      </c>
      <c r="I10464" s="34">
        <v>3</v>
      </c>
      <c r="J10464" s="194"/>
    </row>
    <row r="10465" spans="1:10">
      <c r="A10465" s="212">
        <v>3221</v>
      </c>
      <c r="B10465" s="216" t="s">
        <v>43</v>
      </c>
      <c r="C10465" s="29"/>
      <c r="D10465" s="175">
        <v>0</v>
      </c>
      <c r="F10465" s="175"/>
      <c r="G10465" s="175"/>
      <c r="H10465" s="175"/>
      <c r="I10465" s="34">
        <v>4</v>
      </c>
      <c r="J10465" s="194"/>
    </row>
    <row r="10466" spans="1:10">
      <c r="A10466" s="212">
        <v>3222</v>
      </c>
      <c r="B10466" s="216" t="s">
        <v>91</v>
      </c>
      <c r="C10466" s="29"/>
      <c r="D10466" s="175">
        <v>0</v>
      </c>
      <c r="F10466" s="175"/>
      <c r="G10466" s="175"/>
      <c r="H10466" s="175"/>
      <c r="I10466" s="34">
        <v>4</v>
      </c>
      <c r="J10466" s="194"/>
    </row>
    <row r="10467" spans="1:10">
      <c r="A10467" s="212">
        <v>3225</v>
      </c>
      <c r="B10467" s="216" t="s">
        <v>92</v>
      </c>
      <c r="C10467" s="29"/>
      <c r="D10467" s="175">
        <v>0</v>
      </c>
      <c r="F10467" s="175"/>
      <c r="G10467" s="175"/>
      <c r="H10467" s="175"/>
      <c r="I10467" s="34">
        <v>4</v>
      </c>
      <c r="J10467" s="194"/>
    </row>
    <row r="10468" spans="1:10">
      <c r="A10468" s="210">
        <v>323</v>
      </c>
      <c r="B10468" s="211" t="s">
        <v>17</v>
      </c>
      <c r="C10468" s="30">
        <f t="shared" ref="C10468" si="9220">SUM(C10469:C10472)</f>
        <v>0</v>
      </c>
      <c r="D10468" s="30">
        <v>0</v>
      </c>
      <c r="F10468" s="30">
        <f t="shared" ref="F10468:G10468" si="9221">SUM(F10469:F10472)</f>
        <v>0</v>
      </c>
      <c r="G10468" s="30">
        <f t="shared" si="9221"/>
        <v>0</v>
      </c>
      <c r="H10468" s="30">
        <f t="shared" ref="H10468" si="9222">SUM(H10469:H10472)</f>
        <v>0</v>
      </c>
      <c r="I10468" s="34">
        <v>3</v>
      </c>
      <c r="J10468" s="194"/>
    </row>
    <row r="10469" spans="1:10">
      <c r="A10469" s="212">
        <v>3232</v>
      </c>
      <c r="B10469" s="216" t="s">
        <v>105</v>
      </c>
      <c r="C10469" s="29"/>
      <c r="D10469" s="175">
        <v>0</v>
      </c>
      <c r="F10469" s="175"/>
      <c r="G10469" s="175"/>
      <c r="H10469" s="175"/>
      <c r="I10469" s="34">
        <v>4</v>
      </c>
      <c r="J10469" s="194"/>
    </row>
    <row r="10470" spans="1:10">
      <c r="A10470" s="212">
        <v>3235</v>
      </c>
      <c r="B10470" s="216" t="s">
        <v>68</v>
      </c>
      <c r="C10470" s="29"/>
      <c r="D10470" s="175">
        <v>0</v>
      </c>
      <c r="F10470" s="175"/>
      <c r="G10470" s="175"/>
      <c r="H10470" s="175"/>
      <c r="I10470" s="34">
        <v>4</v>
      </c>
      <c r="J10470" s="194"/>
    </row>
    <row r="10471" spans="1:10">
      <c r="A10471" s="212">
        <v>3237</v>
      </c>
      <c r="B10471" s="216" t="s">
        <v>20</v>
      </c>
      <c r="C10471" s="29"/>
      <c r="D10471" s="175">
        <v>0</v>
      </c>
      <c r="F10471" s="175"/>
      <c r="G10471" s="175"/>
      <c r="H10471" s="175"/>
      <c r="I10471" s="34">
        <v>4</v>
      </c>
      <c r="J10471" s="194"/>
    </row>
    <row r="10472" spans="1:10">
      <c r="A10472" s="212">
        <v>3238</v>
      </c>
      <c r="B10472" s="216" t="s">
        <v>51</v>
      </c>
      <c r="C10472" s="29"/>
      <c r="D10472" s="175">
        <v>0</v>
      </c>
      <c r="F10472" s="175"/>
      <c r="G10472" s="175"/>
      <c r="H10472" s="175"/>
      <c r="I10472" s="34">
        <v>4</v>
      </c>
      <c r="J10472" s="194"/>
    </row>
    <row r="10473" spans="1:10" ht="28.5">
      <c r="A10473" s="208">
        <v>42</v>
      </c>
      <c r="B10473" s="209" t="s">
        <v>30</v>
      </c>
      <c r="C10473" s="182">
        <f t="shared" ref="C10473" si="9223">SUM(C10474+C10476+C10482+C10484)</f>
        <v>100000</v>
      </c>
      <c r="D10473" s="32">
        <v>20000</v>
      </c>
      <c r="F10473" s="32">
        <f t="shared" ref="F10473:G10473" si="9224">SUM(F10474+F10476+F10482+F10484)</f>
        <v>0</v>
      </c>
      <c r="G10473" s="32">
        <f t="shared" si="9224"/>
        <v>0</v>
      </c>
      <c r="H10473" s="32">
        <f t="shared" ref="H10473" si="9225">SUM(H10474+H10476+H10482+H10484)</f>
        <v>0</v>
      </c>
      <c r="I10473" s="34">
        <v>2</v>
      </c>
      <c r="J10473" s="194"/>
    </row>
    <row r="10474" spans="1:10">
      <c r="A10474" s="210">
        <v>421</v>
      </c>
      <c r="B10474" s="211" t="s">
        <v>96</v>
      </c>
      <c r="C10474" s="30">
        <f t="shared" ref="C10474" si="9226">SUM(C10475)</f>
        <v>0</v>
      </c>
      <c r="D10474" s="30">
        <v>0</v>
      </c>
      <c r="F10474" s="30">
        <f t="shared" ref="F10474:H10474" si="9227">SUM(F10475)</f>
        <v>0</v>
      </c>
      <c r="G10474" s="30">
        <f t="shared" si="9227"/>
        <v>0</v>
      </c>
      <c r="H10474" s="30">
        <f t="shared" si="9227"/>
        <v>0</v>
      </c>
      <c r="I10474" s="34">
        <v>3</v>
      </c>
      <c r="J10474" s="194"/>
    </row>
    <row r="10475" spans="1:10">
      <c r="A10475" s="212">
        <v>4212</v>
      </c>
      <c r="B10475" s="216" t="s">
        <v>97</v>
      </c>
      <c r="C10475" s="29"/>
      <c r="D10475" s="175">
        <v>0</v>
      </c>
      <c r="F10475" s="175"/>
      <c r="G10475" s="175"/>
      <c r="H10475" s="175"/>
      <c r="I10475" s="34">
        <v>4</v>
      </c>
      <c r="J10475" s="194"/>
    </row>
    <row r="10476" spans="1:10">
      <c r="A10476" s="210">
        <v>422</v>
      </c>
      <c r="B10476" s="211" t="s">
        <v>57</v>
      </c>
      <c r="C10476" s="30">
        <f t="shared" ref="C10476" si="9228">SUM(C10477:C10481)</f>
        <v>100000</v>
      </c>
      <c r="D10476" s="30">
        <v>20000</v>
      </c>
      <c r="F10476" s="30">
        <f t="shared" ref="F10476:G10476" si="9229">SUM(F10477:F10481)</f>
        <v>0</v>
      </c>
      <c r="G10476" s="30">
        <f t="shared" si="9229"/>
        <v>0</v>
      </c>
      <c r="H10476" s="30">
        <f t="shared" ref="H10476" si="9230">SUM(H10477:H10481)</f>
        <v>0</v>
      </c>
      <c r="I10476" s="34">
        <v>3</v>
      </c>
      <c r="J10476" s="194"/>
    </row>
    <row r="10477" spans="1:10">
      <c r="A10477" s="212">
        <v>4221</v>
      </c>
      <c r="B10477" s="216" t="s">
        <v>65</v>
      </c>
      <c r="C10477" s="29"/>
      <c r="D10477" s="175">
        <v>0</v>
      </c>
      <c r="F10477" s="175"/>
      <c r="G10477" s="175"/>
      <c r="H10477" s="175"/>
      <c r="I10477" s="34">
        <v>4</v>
      </c>
      <c r="J10477" s="194"/>
    </row>
    <row r="10478" spans="1:10">
      <c r="A10478" s="212">
        <v>4222</v>
      </c>
      <c r="B10478" s="216" t="s">
        <v>73</v>
      </c>
      <c r="C10478" s="29"/>
      <c r="D10478" s="175">
        <v>0</v>
      </c>
      <c r="F10478" s="175"/>
      <c r="G10478" s="175"/>
      <c r="H10478" s="175"/>
      <c r="I10478" s="34">
        <v>4</v>
      </c>
      <c r="J10478" s="194"/>
    </row>
    <row r="10479" spans="1:10">
      <c r="A10479" s="212">
        <v>4223</v>
      </c>
      <c r="B10479" s="216" t="s">
        <v>86</v>
      </c>
      <c r="C10479" s="29"/>
      <c r="D10479" s="175">
        <v>0</v>
      </c>
      <c r="F10479" s="175"/>
      <c r="G10479" s="175"/>
      <c r="H10479" s="175"/>
      <c r="I10479" s="34">
        <v>4</v>
      </c>
      <c r="J10479" s="194"/>
    </row>
    <row r="10480" spans="1:10">
      <c r="A10480" s="212">
        <v>4224</v>
      </c>
      <c r="B10480" s="216" t="s">
        <v>58</v>
      </c>
      <c r="C10480" s="29">
        <v>100000</v>
      </c>
      <c r="D10480" s="175">
        <v>20000</v>
      </c>
      <c r="F10480" s="175"/>
      <c r="G10480" s="175"/>
      <c r="H10480" s="175"/>
      <c r="I10480" s="34">
        <v>4</v>
      </c>
      <c r="J10480" s="194"/>
    </row>
    <row r="10481" spans="1:10">
      <c r="A10481" s="212">
        <v>4227</v>
      </c>
      <c r="B10481" s="216" t="s">
        <v>88</v>
      </c>
      <c r="C10481" s="29">
        <v>0</v>
      </c>
      <c r="D10481" s="175">
        <v>0</v>
      </c>
      <c r="F10481" s="175"/>
      <c r="G10481" s="175"/>
      <c r="H10481" s="175"/>
      <c r="I10481" s="34">
        <v>4</v>
      </c>
      <c r="J10481" s="194"/>
    </row>
    <row r="10482" spans="1:10">
      <c r="A10482" s="210">
        <v>423</v>
      </c>
      <c r="B10482" s="211" t="s">
        <v>98</v>
      </c>
      <c r="C10482" s="30">
        <f t="shared" ref="C10482" si="9231">SUM(C10483)</f>
        <v>0</v>
      </c>
      <c r="D10482" s="30">
        <v>0</v>
      </c>
      <c r="F10482" s="30">
        <f t="shared" ref="F10482:H10482" si="9232">SUM(F10483)</f>
        <v>0</v>
      </c>
      <c r="G10482" s="30">
        <f t="shared" si="9232"/>
        <v>0</v>
      </c>
      <c r="H10482" s="30">
        <f t="shared" si="9232"/>
        <v>0</v>
      </c>
      <c r="I10482" s="34">
        <v>3</v>
      </c>
      <c r="J10482" s="194"/>
    </row>
    <row r="10483" spans="1:10">
      <c r="A10483" s="212">
        <v>4231</v>
      </c>
      <c r="B10483" s="216" t="s">
        <v>106</v>
      </c>
      <c r="C10483" s="29"/>
      <c r="D10483" s="175">
        <v>0</v>
      </c>
      <c r="F10483" s="175"/>
      <c r="G10483" s="175"/>
      <c r="H10483" s="175"/>
      <c r="I10483" s="34">
        <v>4</v>
      </c>
      <c r="J10483" s="194"/>
    </row>
    <row r="10484" spans="1:10" ht="28.5">
      <c r="A10484" s="210">
        <v>424</v>
      </c>
      <c r="B10484" s="211" t="s">
        <v>138</v>
      </c>
      <c r="C10484" s="30">
        <f t="shared" ref="C10484" si="9233">SUM(C10485)</f>
        <v>0</v>
      </c>
      <c r="D10484" s="30">
        <v>0</v>
      </c>
      <c r="F10484" s="30">
        <f t="shared" ref="F10484:H10484" si="9234">SUM(F10485)</f>
        <v>0</v>
      </c>
      <c r="G10484" s="30">
        <f t="shared" si="9234"/>
        <v>0</v>
      </c>
      <c r="H10484" s="30">
        <f t="shared" si="9234"/>
        <v>0</v>
      </c>
      <c r="I10484" s="34">
        <v>3</v>
      </c>
      <c r="J10484" s="194"/>
    </row>
    <row r="10485" spans="1:10">
      <c r="A10485" s="212">
        <v>4241</v>
      </c>
      <c r="B10485" s="216" t="s">
        <v>139</v>
      </c>
      <c r="C10485" s="29"/>
      <c r="D10485" s="175">
        <v>0</v>
      </c>
      <c r="F10485" s="175"/>
      <c r="G10485" s="175"/>
      <c r="H10485" s="175"/>
      <c r="I10485" s="34">
        <v>4</v>
      </c>
      <c r="J10485" s="194"/>
    </row>
    <row r="10486" spans="1:10" ht="28.5">
      <c r="A10486" s="208">
        <v>45</v>
      </c>
      <c r="B10486" s="209" t="s">
        <v>74</v>
      </c>
      <c r="C10486" s="182">
        <f t="shared" ref="C10486:C10487" si="9235">SUM(C10487)</f>
        <v>0</v>
      </c>
      <c r="D10486" s="32">
        <v>0</v>
      </c>
      <c r="F10486" s="32">
        <f t="shared" ref="F10486:H10487" si="9236">SUM(F10487)</f>
        <v>0</v>
      </c>
      <c r="G10486" s="32">
        <f t="shared" si="9236"/>
        <v>0</v>
      </c>
      <c r="H10486" s="32">
        <f t="shared" si="9236"/>
        <v>0</v>
      </c>
      <c r="I10486" s="34">
        <v>2</v>
      </c>
      <c r="J10486" s="194"/>
    </row>
    <row r="10487" spans="1:10">
      <c r="A10487" s="210">
        <v>451</v>
      </c>
      <c r="B10487" s="211" t="s">
        <v>75</v>
      </c>
      <c r="C10487" s="30">
        <f t="shared" si="9235"/>
        <v>0</v>
      </c>
      <c r="D10487" s="30">
        <v>0</v>
      </c>
      <c r="F10487" s="30">
        <f t="shared" si="9236"/>
        <v>0</v>
      </c>
      <c r="G10487" s="30">
        <f t="shared" si="9236"/>
        <v>0</v>
      </c>
      <c r="H10487" s="30">
        <f t="shared" si="9236"/>
        <v>0</v>
      </c>
      <c r="I10487" s="34">
        <v>3</v>
      </c>
      <c r="J10487" s="194"/>
    </row>
    <row r="10488" spans="1:10">
      <c r="A10488" s="212">
        <v>4511</v>
      </c>
      <c r="B10488" s="216" t="s">
        <v>75</v>
      </c>
      <c r="C10488" s="29"/>
      <c r="D10488" s="175">
        <v>0</v>
      </c>
      <c r="F10488" s="175"/>
      <c r="G10488" s="175"/>
      <c r="H10488" s="175"/>
      <c r="I10488" s="34">
        <v>4</v>
      </c>
      <c r="J10488" s="194"/>
    </row>
    <row r="10489" spans="1:10" ht="28.5">
      <c r="A10489" s="262">
        <v>71</v>
      </c>
      <c r="B10489" s="207" t="s">
        <v>349</v>
      </c>
      <c r="C10489" s="31">
        <f t="shared" ref="C10489:C10491" si="9237">C10490</f>
        <v>200</v>
      </c>
      <c r="D10489" s="31">
        <v>3000</v>
      </c>
      <c r="F10489" s="31">
        <f t="shared" ref="F10489:H10491" si="9238">F10490</f>
        <v>0</v>
      </c>
      <c r="G10489" s="31">
        <f t="shared" si="9238"/>
        <v>0</v>
      </c>
      <c r="H10489" s="31">
        <f t="shared" si="9238"/>
        <v>0</v>
      </c>
      <c r="I10489" s="73" t="s">
        <v>145</v>
      </c>
      <c r="J10489" s="194"/>
    </row>
    <row r="10490" spans="1:10" ht="28.5">
      <c r="A10490" s="47">
        <v>42</v>
      </c>
      <c r="B10490" s="48" t="s">
        <v>30</v>
      </c>
      <c r="C10490" s="182">
        <f t="shared" si="9237"/>
        <v>200</v>
      </c>
      <c r="D10490" s="32">
        <v>3000</v>
      </c>
      <c r="F10490" s="32">
        <f t="shared" si="9238"/>
        <v>0</v>
      </c>
      <c r="G10490" s="32">
        <f t="shared" si="9238"/>
        <v>0</v>
      </c>
      <c r="H10490" s="32">
        <f t="shared" si="9238"/>
        <v>0</v>
      </c>
      <c r="I10490" s="73">
        <v>2</v>
      </c>
      <c r="J10490" s="194"/>
    </row>
    <row r="10491" spans="1:10">
      <c r="A10491" s="49">
        <v>422</v>
      </c>
      <c r="B10491" s="50" t="s">
        <v>57</v>
      </c>
      <c r="C10491" s="30">
        <f t="shared" si="9237"/>
        <v>200</v>
      </c>
      <c r="D10491" s="30">
        <v>3000</v>
      </c>
      <c r="F10491" s="30">
        <f t="shared" si="9238"/>
        <v>0</v>
      </c>
      <c r="G10491" s="30">
        <f t="shared" si="9238"/>
        <v>0</v>
      </c>
      <c r="H10491" s="30">
        <f t="shared" si="9238"/>
        <v>0</v>
      </c>
      <c r="I10491" s="73">
        <v>3</v>
      </c>
      <c r="J10491" s="194"/>
    </row>
    <row r="10492" spans="1:10">
      <c r="A10492" s="51">
        <v>4224</v>
      </c>
      <c r="B10492" s="52" t="s">
        <v>58</v>
      </c>
      <c r="C10492" s="39">
        <v>200</v>
      </c>
      <c r="D10492" s="175">
        <v>3000</v>
      </c>
      <c r="F10492" s="636"/>
      <c r="G10492" s="636"/>
      <c r="H10492" s="636"/>
      <c r="I10492" s="73">
        <v>4</v>
      </c>
      <c r="J10492" s="194"/>
    </row>
    <row r="10493" spans="1:10">
      <c r="A10493" s="203" t="s">
        <v>552</v>
      </c>
      <c r="B10493" s="204" t="s">
        <v>107</v>
      </c>
      <c r="C10493" s="205">
        <f>C10494</f>
        <v>0</v>
      </c>
      <c r="D10493" s="205">
        <v>267262</v>
      </c>
      <c r="F10493" s="205">
        <f>F10494</f>
        <v>0</v>
      </c>
      <c r="G10493" s="205">
        <f>G10494</f>
        <v>0</v>
      </c>
      <c r="H10493" s="205">
        <f>H10494</f>
        <v>0</v>
      </c>
      <c r="I10493" s="34" t="s">
        <v>8</v>
      </c>
      <c r="J10493" s="194"/>
    </row>
    <row r="10494" spans="1:10">
      <c r="A10494" s="206">
        <v>11</v>
      </c>
      <c r="B10494" s="207" t="s">
        <v>14</v>
      </c>
      <c r="C10494" s="31">
        <f t="shared" ref="C10494:C10496" si="9239">C10495</f>
        <v>0</v>
      </c>
      <c r="D10494" s="31">
        <v>267262</v>
      </c>
      <c r="F10494" s="31">
        <f t="shared" ref="F10494:H10496" si="9240">F10495</f>
        <v>0</v>
      </c>
      <c r="G10494" s="31">
        <f t="shared" si="9240"/>
        <v>0</v>
      </c>
      <c r="H10494" s="31">
        <f t="shared" si="9240"/>
        <v>0</v>
      </c>
      <c r="I10494" s="34" t="s">
        <v>15</v>
      </c>
      <c r="J10494" s="194"/>
    </row>
    <row r="10495" spans="1:10">
      <c r="A10495" s="208">
        <v>32</v>
      </c>
      <c r="B10495" s="209" t="s">
        <v>16</v>
      </c>
      <c r="C10495" s="32">
        <f t="shared" ref="C10495" si="9241">C10496+C10498</f>
        <v>0</v>
      </c>
      <c r="D10495" s="32">
        <v>267262</v>
      </c>
      <c r="F10495" s="32">
        <f t="shared" ref="F10495:G10495" si="9242">F10496+F10498</f>
        <v>0</v>
      </c>
      <c r="G10495" s="32">
        <f t="shared" si="9242"/>
        <v>0</v>
      </c>
      <c r="H10495" s="32">
        <f t="shared" ref="H10495" si="9243">H10496+H10498</f>
        <v>0</v>
      </c>
      <c r="I10495" s="34">
        <v>2</v>
      </c>
      <c r="J10495" s="194"/>
    </row>
    <row r="10496" spans="1:10">
      <c r="A10496" s="210">
        <v>322</v>
      </c>
      <c r="B10496" s="211" t="s">
        <v>42</v>
      </c>
      <c r="C10496" s="30">
        <f t="shared" si="9239"/>
        <v>0</v>
      </c>
      <c r="D10496" s="30">
        <v>76682</v>
      </c>
      <c r="F10496" s="30">
        <f t="shared" si="9240"/>
        <v>0</v>
      </c>
      <c r="G10496" s="30">
        <f t="shared" si="9240"/>
        <v>0</v>
      </c>
      <c r="H10496" s="30">
        <f t="shared" si="9240"/>
        <v>0</v>
      </c>
      <c r="I10496" s="34">
        <v>3</v>
      </c>
      <c r="J10496" s="194"/>
    </row>
    <row r="10497" spans="1:10">
      <c r="A10497" s="212">
        <v>3222</v>
      </c>
      <c r="B10497" s="216" t="s">
        <v>91</v>
      </c>
      <c r="C10497" s="29"/>
      <c r="D10497" s="175">
        <v>76682</v>
      </c>
      <c r="F10497" s="175"/>
      <c r="G10497" s="175"/>
      <c r="H10497" s="175"/>
      <c r="I10497" s="34">
        <v>4</v>
      </c>
      <c r="J10497" s="194"/>
    </row>
    <row r="10498" spans="1:10">
      <c r="A10498" s="210">
        <v>329</v>
      </c>
      <c r="B10498" s="211" t="s">
        <v>23</v>
      </c>
      <c r="C10498" s="30">
        <f t="shared" ref="C10498" si="9244">C10499</f>
        <v>0</v>
      </c>
      <c r="D10498" s="30">
        <v>190580</v>
      </c>
      <c r="F10498" s="30">
        <f t="shared" ref="F10498:H10498" si="9245">F10499</f>
        <v>0</v>
      </c>
      <c r="G10498" s="30">
        <f t="shared" si="9245"/>
        <v>0</v>
      </c>
      <c r="H10498" s="30">
        <f t="shared" si="9245"/>
        <v>0</v>
      </c>
      <c r="I10498" s="870">
        <v>3</v>
      </c>
      <c r="J10498" s="194"/>
    </row>
    <row r="10499" spans="1:10">
      <c r="A10499" s="212">
        <v>3292</v>
      </c>
      <c r="B10499" s="216" t="s">
        <v>112</v>
      </c>
      <c r="C10499" s="29"/>
      <c r="D10499" s="175">
        <v>190580</v>
      </c>
      <c r="F10499" s="175"/>
      <c r="G10499" s="175"/>
      <c r="H10499" s="175"/>
      <c r="I10499" s="870">
        <v>4</v>
      </c>
      <c r="J10499" s="194"/>
    </row>
    <row r="10500" spans="1:10">
      <c r="A10500" s="430">
        <v>33185</v>
      </c>
      <c r="B10500" s="431" t="s">
        <v>531</v>
      </c>
      <c r="C10500" s="198">
        <f>SUM(C10501+C10581)</f>
        <v>35292568</v>
      </c>
      <c r="D10500" s="198">
        <v>35500155</v>
      </c>
      <c r="F10500" s="198">
        <f>SUM(F10501+F10581)</f>
        <v>0</v>
      </c>
      <c r="G10500" s="198">
        <f>SUM(G10501+G10581)</f>
        <v>0</v>
      </c>
      <c r="H10500" s="198">
        <f>SUM(H10501+H10581)</f>
        <v>0</v>
      </c>
      <c r="I10500" s="432" t="s">
        <v>5</v>
      </c>
      <c r="J10500" s="194"/>
    </row>
    <row r="10501" spans="1:10" ht="28.5">
      <c r="A10501" s="200">
        <v>3602</v>
      </c>
      <c r="B10501" s="201" t="s">
        <v>82</v>
      </c>
      <c r="C10501" s="202">
        <f>SUM(C10502+C10540)</f>
        <v>1700000</v>
      </c>
      <c r="D10501" s="202">
        <v>1844826</v>
      </c>
      <c r="F10501" s="202">
        <f>SUM(F10502+F10540)</f>
        <v>0</v>
      </c>
      <c r="G10501" s="202">
        <f>SUM(G10502+G10540)</f>
        <v>0</v>
      </c>
      <c r="H10501" s="202">
        <f>SUM(H10502+H10540)</f>
        <v>0</v>
      </c>
      <c r="I10501" s="34" t="s">
        <v>7</v>
      </c>
      <c r="J10501" s="194"/>
    </row>
    <row r="10502" spans="1:10" ht="28.5">
      <c r="A10502" s="203" t="s">
        <v>454</v>
      </c>
      <c r="B10502" s="603" t="s">
        <v>417</v>
      </c>
      <c r="C10502" s="205">
        <f>SUM(C10503+C10523+C10527+C10531+C10536)</f>
        <v>1700000</v>
      </c>
      <c r="D10502" s="205">
        <v>1844826</v>
      </c>
      <c r="F10502" s="205">
        <f>SUM(F10503+F10523+F10527+F10531+F10536)</f>
        <v>0</v>
      </c>
      <c r="G10502" s="205">
        <f>SUM(G10503+G10523+G10527+G10531+G10536)</f>
        <v>0</v>
      </c>
      <c r="H10502" s="205">
        <f>SUM(H10503+H10523+H10527+H10531+H10536)</f>
        <v>0</v>
      </c>
      <c r="I10502" s="34" t="s">
        <v>8</v>
      </c>
      <c r="J10502" s="194"/>
    </row>
    <row r="10503" spans="1:10">
      <c r="A10503" s="206">
        <v>11</v>
      </c>
      <c r="B10503" s="207" t="s">
        <v>14</v>
      </c>
      <c r="C10503" s="31">
        <f>SUM(C10504+C10511+C10514+C10520)</f>
        <v>1700000</v>
      </c>
      <c r="D10503" s="31">
        <v>1844826</v>
      </c>
      <c r="F10503" s="31">
        <f>SUM(F10504+F10511+F10514+F10520)</f>
        <v>0</v>
      </c>
      <c r="G10503" s="31">
        <f>SUM(G10504+G10511+G10514+G10520)</f>
        <v>0</v>
      </c>
      <c r="H10503" s="31">
        <f>SUM(H10504+H10511+H10514+H10520)</f>
        <v>0</v>
      </c>
      <c r="I10503" s="34" t="s">
        <v>15</v>
      </c>
      <c r="J10503" s="194"/>
    </row>
    <row r="10504" spans="1:10">
      <c r="A10504" s="208">
        <v>32</v>
      </c>
      <c r="B10504" s="209" t="s">
        <v>16</v>
      </c>
      <c r="C10504" s="182">
        <f>C10505+C10508</f>
        <v>541770</v>
      </c>
      <c r="D10504" s="32">
        <v>527321</v>
      </c>
      <c r="F10504" s="32">
        <f>F10505+F10508</f>
        <v>0</v>
      </c>
      <c r="G10504" s="32">
        <f>G10505+G10508</f>
        <v>0</v>
      </c>
      <c r="H10504" s="32">
        <f>H10505+H10508</f>
        <v>0</v>
      </c>
      <c r="I10504" s="34">
        <v>2</v>
      </c>
      <c r="J10504" s="194"/>
    </row>
    <row r="10505" spans="1:10">
      <c r="A10505" s="210">
        <v>322</v>
      </c>
      <c r="B10505" s="211" t="s">
        <v>42</v>
      </c>
      <c r="C10505" s="30">
        <f>C10506+C10507</f>
        <v>71000</v>
      </c>
      <c r="D10505" s="30">
        <v>72000</v>
      </c>
      <c r="F10505" s="30">
        <f>F10506+F10507</f>
        <v>0</v>
      </c>
      <c r="G10505" s="30">
        <f>G10506+G10507</f>
        <v>0</v>
      </c>
      <c r="H10505" s="30">
        <f>H10506+H10507</f>
        <v>0</v>
      </c>
      <c r="I10505" s="34">
        <v>3</v>
      </c>
      <c r="J10505" s="194"/>
    </row>
    <row r="10506" spans="1:10">
      <c r="A10506" s="212">
        <v>3222</v>
      </c>
      <c r="B10506" s="216" t="s">
        <v>91</v>
      </c>
      <c r="C10506" s="29">
        <v>0</v>
      </c>
      <c r="D10506" s="175">
        <v>0</v>
      </c>
      <c r="F10506" s="175"/>
      <c r="G10506" s="175"/>
      <c r="H10506" s="175"/>
      <c r="I10506" s="34">
        <v>4</v>
      </c>
    </row>
    <row r="10507" spans="1:10" ht="28.5">
      <c r="A10507" s="51">
        <v>3224</v>
      </c>
      <c r="B10507" s="52" t="s">
        <v>110</v>
      </c>
      <c r="C10507" s="39">
        <v>71000</v>
      </c>
      <c r="D10507" s="175">
        <v>72000</v>
      </c>
      <c r="F10507" s="636"/>
      <c r="G10507" s="636"/>
      <c r="H10507" s="636"/>
      <c r="I10507" s="73">
        <v>4</v>
      </c>
    </row>
    <row r="10508" spans="1:10">
      <c r="A10508" s="49">
        <v>323</v>
      </c>
      <c r="B10508" s="50" t="s">
        <v>17</v>
      </c>
      <c r="C10508" s="30">
        <f>C10509+C10510</f>
        <v>470770</v>
      </c>
      <c r="D10508" s="30">
        <v>455321</v>
      </c>
      <c r="F10508" s="30">
        <f>F10509+F10510</f>
        <v>0</v>
      </c>
      <c r="G10508" s="30">
        <f>G10509+G10510</f>
        <v>0</v>
      </c>
      <c r="H10508" s="30">
        <f>H10509+H10510</f>
        <v>0</v>
      </c>
      <c r="I10508" s="73">
        <v>3</v>
      </c>
    </row>
    <row r="10509" spans="1:10">
      <c r="A10509" s="51">
        <v>3232</v>
      </c>
      <c r="B10509" s="52" t="s">
        <v>105</v>
      </c>
      <c r="C10509" s="39">
        <v>257770</v>
      </c>
      <c r="D10509" s="175">
        <v>249770</v>
      </c>
      <c r="F10509" s="636"/>
      <c r="G10509" s="636"/>
      <c r="H10509" s="636"/>
      <c r="I10509" s="73">
        <v>4</v>
      </c>
    </row>
    <row r="10510" spans="1:10">
      <c r="A10510" s="51">
        <v>3238</v>
      </c>
      <c r="B10510" s="52" t="s">
        <v>51</v>
      </c>
      <c r="C10510" s="39">
        <v>213000</v>
      </c>
      <c r="D10510" s="175">
        <v>205551</v>
      </c>
      <c r="F10510" s="636"/>
      <c r="G10510" s="636"/>
      <c r="H10510" s="636"/>
      <c r="I10510" s="73">
        <v>4</v>
      </c>
    </row>
    <row r="10511" spans="1:10">
      <c r="A10511" s="47">
        <v>41</v>
      </c>
      <c r="B10511" s="48" t="s">
        <v>347</v>
      </c>
      <c r="C10511" s="182">
        <f t="shared" ref="C10511:C10512" si="9246">C10512</f>
        <v>18050</v>
      </c>
      <c r="D10511" s="32">
        <v>17776</v>
      </c>
      <c r="F10511" s="32">
        <f t="shared" ref="F10511:H10512" si="9247">F10512</f>
        <v>0</v>
      </c>
      <c r="G10511" s="32">
        <f t="shared" si="9247"/>
        <v>0</v>
      </c>
      <c r="H10511" s="32">
        <f t="shared" si="9247"/>
        <v>0</v>
      </c>
      <c r="I10511" s="73">
        <v>2</v>
      </c>
    </row>
    <row r="10512" spans="1:10" ht="28.5">
      <c r="A10512" s="49">
        <v>412</v>
      </c>
      <c r="B10512" s="50" t="s">
        <v>70</v>
      </c>
      <c r="C10512" s="30">
        <f t="shared" si="9246"/>
        <v>18050</v>
      </c>
      <c r="D10512" s="30">
        <v>17776</v>
      </c>
      <c r="F10512" s="30">
        <f t="shared" si="9247"/>
        <v>0</v>
      </c>
      <c r="G10512" s="30">
        <f t="shared" si="9247"/>
        <v>0</v>
      </c>
      <c r="H10512" s="30">
        <f t="shared" si="9247"/>
        <v>0</v>
      </c>
      <c r="I10512" s="73">
        <v>3</v>
      </c>
    </row>
    <row r="10513" spans="1:10">
      <c r="A10513" s="51">
        <v>4123</v>
      </c>
      <c r="B10513" s="52" t="s">
        <v>72</v>
      </c>
      <c r="C10513" s="337">
        <v>18050</v>
      </c>
      <c r="D10513" s="175">
        <v>17776</v>
      </c>
      <c r="F10513" s="337"/>
      <c r="G10513" s="337"/>
      <c r="H10513" s="337"/>
      <c r="I10513" s="73">
        <v>4</v>
      </c>
    </row>
    <row r="10514" spans="1:10" ht="28.5">
      <c r="A10514" s="208">
        <v>42</v>
      </c>
      <c r="B10514" s="209" t="s">
        <v>30</v>
      </c>
      <c r="C10514" s="182">
        <f t="shared" ref="C10514" si="9248">SUM(C10515)</f>
        <v>655600</v>
      </c>
      <c r="D10514" s="32">
        <v>743807</v>
      </c>
      <c r="F10514" s="32">
        <f t="shared" ref="F10514:H10514" si="9249">SUM(F10515)</f>
        <v>0</v>
      </c>
      <c r="G10514" s="32">
        <f t="shared" si="9249"/>
        <v>0</v>
      </c>
      <c r="H10514" s="32">
        <f t="shared" si="9249"/>
        <v>0</v>
      </c>
      <c r="I10514" s="34">
        <v>2</v>
      </c>
    </row>
    <row r="10515" spans="1:10">
      <c r="A10515" s="210">
        <v>422</v>
      </c>
      <c r="B10515" s="211" t="s">
        <v>57</v>
      </c>
      <c r="C10515" s="30">
        <f>SUM(C10516:C10519)</f>
        <v>655600</v>
      </c>
      <c r="D10515" s="30">
        <v>743807</v>
      </c>
      <c r="F10515" s="30">
        <f>SUM(F10516:F10519)</f>
        <v>0</v>
      </c>
      <c r="G10515" s="30">
        <f>SUM(G10516:G10519)</f>
        <v>0</v>
      </c>
      <c r="H10515" s="30">
        <f>SUM(H10516:H10519)</f>
        <v>0</v>
      </c>
      <c r="I10515" s="34">
        <v>3</v>
      </c>
    </row>
    <row r="10516" spans="1:10">
      <c r="A10516" s="51">
        <v>4221</v>
      </c>
      <c r="B10516" s="52" t="s">
        <v>65</v>
      </c>
      <c r="C10516" s="337">
        <v>73400</v>
      </c>
      <c r="D10516" s="175">
        <v>80335</v>
      </c>
      <c r="F10516" s="337"/>
      <c r="G10516" s="337"/>
      <c r="H10516" s="337"/>
      <c r="I10516" s="73">
        <v>4</v>
      </c>
    </row>
    <row r="10517" spans="1:10">
      <c r="A10517" s="51">
        <v>4224</v>
      </c>
      <c r="B10517" s="52" t="s">
        <v>58</v>
      </c>
      <c r="C10517" s="29">
        <v>565000</v>
      </c>
      <c r="D10517" s="175">
        <v>649599</v>
      </c>
      <c r="F10517" s="175"/>
      <c r="G10517" s="175"/>
      <c r="H10517" s="175"/>
      <c r="I10517" s="34">
        <v>4</v>
      </c>
    </row>
    <row r="10518" spans="1:10">
      <c r="A10518" s="51">
        <v>4225</v>
      </c>
      <c r="B10518" s="52" t="s">
        <v>87</v>
      </c>
      <c r="C10518" s="39">
        <v>3200</v>
      </c>
      <c r="D10518" s="175">
        <v>2987</v>
      </c>
      <c r="F10518" s="636"/>
      <c r="G10518" s="636"/>
      <c r="H10518" s="636"/>
      <c r="I10518" s="73">
        <v>4</v>
      </c>
    </row>
    <row r="10519" spans="1:10">
      <c r="A10519" s="51">
        <v>4227</v>
      </c>
      <c r="B10519" s="52" t="s">
        <v>88</v>
      </c>
      <c r="C10519" s="39">
        <v>14000</v>
      </c>
      <c r="D10519" s="175">
        <v>10886</v>
      </c>
      <c r="F10519" s="636"/>
      <c r="G10519" s="636"/>
      <c r="H10519" s="636"/>
      <c r="I10519" s="73">
        <v>4</v>
      </c>
    </row>
    <row r="10520" spans="1:10" ht="28.5">
      <c r="A10520" s="208">
        <v>45</v>
      </c>
      <c r="B10520" s="209" t="s">
        <v>74</v>
      </c>
      <c r="C10520" s="182">
        <f t="shared" ref="C10520:C10521" si="9250">SUM(C10521)</f>
        <v>484580</v>
      </c>
      <c r="D10520" s="32">
        <v>555922</v>
      </c>
      <c r="F10520" s="32">
        <f t="shared" ref="F10520:H10521" si="9251">SUM(F10521)</f>
        <v>0</v>
      </c>
      <c r="G10520" s="32">
        <f t="shared" si="9251"/>
        <v>0</v>
      </c>
      <c r="H10520" s="32">
        <f t="shared" si="9251"/>
        <v>0</v>
      </c>
      <c r="I10520" s="34">
        <v>2</v>
      </c>
    </row>
    <row r="10521" spans="1:10">
      <c r="A10521" s="210">
        <v>451</v>
      </c>
      <c r="B10521" s="211" t="s">
        <v>75</v>
      </c>
      <c r="C10521" s="30">
        <f t="shared" si="9250"/>
        <v>484580</v>
      </c>
      <c r="D10521" s="30">
        <v>555922</v>
      </c>
      <c r="F10521" s="30">
        <f t="shared" si="9251"/>
        <v>0</v>
      </c>
      <c r="G10521" s="30">
        <f t="shared" si="9251"/>
        <v>0</v>
      </c>
      <c r="H10521" s="30">
        <f t="shared" si="9251"/>
        <v>0</v>
      </c>
      <c r="I10521" s="34">
        <v>3</v>
      </c>
    </row>
    <row r="10522" spans="1:10">
      <c r="A10522" s="212">
        <v>4511</v>
      </c>
      <c r="B10522" s="216" t="s">
        <v>75</v>
      </c>
      <c r="C10522" s="29">
        <v>484580</v>
      </c>
      <c r="D10522" s="175">
        <v>555922</v>
      </c>
      <c r="F10522" s="175"/>
      <c r="G10522" s="175"/>
      <c r="H10522" s="175"/>
      <c r="I10522" s="34">
        <v>4</v>
      </c>
      <c r="J10522" s="194"/>
    </row>
    <row r="10523" spans="1:10">
      <c r="A10523" s="262">
        <v>31</v>
      </c>
      <c r="B10523" s="234" t="s">
        <v>63</v>
      </c>
      <c r="C10523" s="31">
        <f t="shared" ref="C10523:C10525" si="9252">C10524</f>
        <v>0</v>
      </c>
      <c r="D10523" s="31">
        <v>0</v>
      </c>
      <c r="F10523" s="31">
        <f t="shared" ref="F10523:H10525" si="9253">F10524</f>
        <v>0</v>
      </c>
      <c r="G10523" s="31">
        <f t="shared" si="9253"/>
        <v>0</v>
      </c>
      <c r="H10523" s="31">
        <f t="shared" si="9253"/>
        <v>0</v>
      </c>
      <c r="I10523" s="73" t="s">
        <v>64</v>
      </c>
      <c r="J10523" s="194"/>
    </row>
    <row r="10524" spans="1:10" ht="28.5">
      <c r="A10524" s="47">
        <v>42</v>
      </c>
      <c r="B10524" s="48" t="s">
        <v>30</v>
      </c>
      <c r="C10524" s="182">
        <f t="shared" si="9252"/>
        <v>0</v>
      </c>
      <c r="D10524" s="32">
        <v>0</v>
      </c>
      <c r="F10524" s="32">
        <f t="shared" si="9253"/>
        <v>0</v>
      </c>
      <c r="G10524" s="32">
        <f t="shared" si="9253"/>
        <v>0</v>
      </c>
      <c r="H10524" s="32">
        <f t="shared" si="9253"/>
        <v>0</v>
      </c>
      <c r="I10524" s="73">
        <v>2</v>
      </c>
      <c r="J10524" s="194"/>
    </row>
    <row r="10525" spans="1:10">
      <c r="A10525" s="49">
        <v>422</v>
      </c>
      <c r="B10525" s="50" t="s">
        <v>57</v>
      </c>
      <c r="C10525" s="30">
        <f t="shared" si="9252"/>
        <v>0</v>
      </c>
      <c r="D10525" s="30">
        <v>0</v>
      </c>
      <c r="F10525" s="30">
        <f t="shared" si="9253"/>
        <v>0</v>
      </c>
      <c r="G10525" s="30">
        <f t="shared" si="9253"/>
        <v>0</v>
      </c>
      <c r="H10525" s="30">
        <f t="shared" si="9253"/>
        <v>0</v>
      </c>
      <c r="I10525" s="73">
        <v>3</v>
      </c>
      <c r="J10525" s="194"/>
    </row>
    <row r="10526" spans="1:10">
      <c r="A10526" s="51">
        <v>4223</v>
      </c>
      <c r="B10526" s="52" t="s">
        <v>86</v>
      </c>
      <c r="C10526" s="39">
        <v>0</v>
      </c>
      <c r="D10526" s="175">
        <v>0</v>
      </c>
      <c r="F10526" s="636"/>
      <c r="G10526" s="636"/>
      <c r="H10526" s="636"/>
      <c r="I10526" s="73">
        <v>4</v>
      </c>
      <c r="J10526" s="194"/>
    </row>
    <row r="10527" spans="1:10">
      <c r="A10527" s="206">
        <v>52</v>
      </c>
      <c r="B10527" s="207" t="s">
        <v>319</v>
      </c>
      <c r="C10527" s="31">
        <f t="shared" ref="C10527:C10529" si="9254">C10528</f>
        <v>0</v>
      </c>
      <c r="D10527" s="31">
        <v>0</v>
      </c>
      <c r="F10527" s="31">
        <f t="shared" ref="F10527:H10529" si="9255">F10528</f>
        <v>0</v>
      </c>
      <c r="G10527" s="31">
        <f t="shared" si="9255"/>
        <v>0</v>
      </c>
      <c r="H10527" s="31">
        <f t="shared" si="9255"/>
        <v>0</v>
      </c>
      <c r="I10527" s="34" t="s">
        <v>53</v>
      </c>
      <c r="J10527" s="194"/>
    </row>
    <row r="10528" spans="1:10" ht="28.5">
      <c r="A10528" s="208">
        <v>45</v>
      </c>
      <c r="B10528" s="209" t="s">
        <v>74</v>
      </c>
      <c r="C10528" s="182">
        <f t="shared" si="9254"/>
        <v>0</v>
      </c>
      <c r="D10528" s="32">
        <v>0</v>
      </c>
      <c r="F10528" s="32">
        <f t="shared" si="9255"/>
        <v>0</v>
      </c>
      <c r="G10528" s="32">
        <f t="shared" si="9255"/>
        <v>0</v>
      </c>
      <c r="H10528" s="32">
        <f t="shared" si="9255"/>
        <v>0</v>
      </c>
      <c r="I10528" s="34">
        <v>2</v>
      </c>
      <c r="J10528" s="194"/>
    </row>
    <row r="10529" spans="1:10">
      <c r="A10529" s="210">
        <v>451</v>
      </c>
      <c r="B10529" s="211" t="s">
        <v>75</v>
      </c>
      <c r="C10529" s="30">
        <f t="shared" si="9254"/>
        <v>0</v>
      </c>
      <c r="D10529" s="30">
        <v>0</v>
      </c>
      <c r="F10529" s="30">
        <f t="shared" si="9255"/>
        <v>0</v>
      </c>
      <c r="G10529" s="30">
        <f t="shared" si="9255"/>
        <v>0</v>
      </c>
      <c r="H10529" s="30">
        <f t="shared" si="9255"/>
        <v>0</v>
      </c>
      <c r="I10529" s="34">
        <v>3</v>
      </c>
      <c r="J10529" s="194"/>
    </row>
    <row r="10530" spans="1:10">
      <c r="A10530" s="212">
        <v>4511</v>
      </c>
      <c r="B10530" s="216" t="s">
        <v>75</v>
      </c>
      <c r="C10530" s="29">
        <v>0</v>
      </c>
      <c r="D10530" s="175">
        <v>0</v>
      </c>
      <c r="F10530" s="175"/>
      <c r="G10530" s="175"/>
      <c r="H10530" s="175"/>
      <c r="I10530" s="34">
        <v>4</v>
      </c>
      <c r="J10530" s="194"/>
    </row>
    <row r="10531" spans="1:10">
      <c r="A10531" s="262">
        <v>61</v>
      </c>
      <c r="B10531" s="234" t="s">
        <v>80</v>
      </c>
      <c r="C10531" s="31">
        <f t="shared" ref="C10531:C10532" si="9256">C10532</f>
        <v>0</v>
      </c>
      <c r="D10531" s="31">
        <v>0</v>
      </c>
      <c r="F10531" s="31">
        <f t="shared" ref="F10531:H10532" si="9257">F10532</f>
        <v>0</v>
      </c>
      <c r="G10531" s="31">
        <f t="shared" si="9257"/>
        <v>0</v>
      </c>
      <c r="H10531" s="31">
        <f t="shared" si="9257"/>
        <v>0</v>
      </c>
      <c r="I10531" s="73" t="s">
        <v>81</v>
      </c>
      <c r="J10531" s="194"/>
    </row>
    <row r="10532" spans="1:10" ht="28.5">
      <c r="A10532" s="47">
        <v>42</v>
      </c>
      <c r="B10532" s="48" t="s">
        <v>30</v>
      </c>
      <c r="C10532" s="182">
        <f t="shared" si="9256"/>
        <v>0</v>
      </c>
      <c r="D10532" s="32">
        <v>0</v>
      </c>
      <c r="F10532" s="32">
        <f t="shared" si="9257"/>
        <v>0</v>
      </c>
      <c r="G10532" s="32">
        <f t="shared" si="9257"/>
        <v>0</v>
      </c>
      <c r="H10532" s="32">
        <f t="shared" si="9257"/>
        <v>0</v>
      </c>
      <c r="I10532" s="73">
        <v>2</v>
      </c>
      <c r="J10532" s="194"/>
    </row>
    <row r="10533" spans="1:10">
      <c r="A10533" s="49">
        <v>422</v>
      </c>
      <c r="B10533" s="50" t="s">
        <v>57</v>
      </c>
      <c r="C10533" s="30">
        <f>C10534+C10535</f>
        <v>0</v>
      </c>
      <c r="D10533" s="30">
        <v>0</v>
      </c>
      <c r="F10533" s="30">
        <f>F10534+F10535</f>
        <v>0</v>
      </c>
      <c r="G10533" s="30">
        <f>G10534+G10535</f>
        <v>0</v>
      </c>
      <c r="H10533" s="30">
        <f>H10534+H10535</f>
        <v>0</v>
      </c>
      <c r="I10533" s="73">
        <v>3</v>
      </c>
      <c r="J10533" s="194"/>
    </row>
    <row r="10534" spans="1:10">
      <c r="A10534" s="51">
        <v>4221</v>
      </c>
      <c r="B10534" s="52" t="s">
        <v>65</v>
      </c>
      <c r="C10534" s="39">
        <v>0</v>
      </c>
      <c r="D10534" s="175">
        <v>0</v>
      </c>
      <c r="F10534" s="636"/>
      <c r="G10534" s="636"/>
      <c r="H10534" s="636"/>
      <c r="I10534" s="73">
        <v>4</v>
      </c>
      <c r="J10534" s="194"/>
    </row>
    <row r="10535" spans="1:10">
      <c r="A10535" s="51">
        <v>4224</v>
      </c>
      <c r="B10535" s="52" t="s">
        <v>58</v>
      </c>
      <c r="C10535" s="39">
        <v>0</v>
      </c>
      <c r="D10535" s="175">
        <v>0</v>
      </c>
      <c r="F10535" s="636"/>
      <c r="G10535" s="636"/>
      <c r="H10535" s="636"/>
      <c r="I10535" s="73">
        <v>4</v>
      </c>
      <c r="J10535" s="194"/>
    </row>
    <row r="10536" spans="1:10" ht="28.5">
      <c r="A10536" s="262">
        <v>71</v>
      </c>
      <c r="B10536" s="207" t="s">
        <v>349</v>
      </c>
      <c r="C10536" s="31">
        <f t="shared" ref="C10536:C10538" si="9258">C10537</f>
        <v>0</v>
      </c>
      <c r="D10536" s="31">
        <v>0</v>
      </c>
      <c r="F10536" s="31">
        <f t="shared" ref="F10536:H10538" si="9259">F10537</f>
        <v>0</v>
      </c>
      <c r="G10536" s="31">
        <f t="shared" si="9259"/>
        <v>0</v>
      </c>
      <c r="H10536" s="31">
        <f t="shared" si="9259"/>
        <v>0</v>
      </c>
      <c r="I10536" s="73" t="s">
        <v>145</v>
      </c>
      <c r="J10536" s="194"/>
    </row>
    <row r="10537" spans="1:10" ht="28.5">
      <c r="A10537" s="47">
        <v>42</v>
      </c>
      <c r="B10537" s="48" t="s">
        <v>30</v>
      </c>
      <c r="C10537" s="182">
        <f t="shared" si="9258"/>
        <v>0</v>
      </c>
      <c r="D10537" s="32">
        <v>0</v>
      </c>
      <c r="F10537" s="32">
        <f t="shared" si="9259"/>
        <v>0</v>
      </c>
      <c r="G10537" s="32">
        <f t="shared" si="9259"/>
        <v>0</v>
      </c>
      <c r="H10537" s="32">
        <f t="shared" si="9259"/>
        <v>0</v>
      </c>
      <c r="I10537" s="73">
        <v>2</v>
      </c>
      <c r="J10537" s="194"/>
    </row>
    <row r="10538" spans="1:10">
      <c r="A10538" s="49">
        <v>422</v>
      </c>
      <c r="B10538" s="50" t="s">
        <v>57</v>
      </c>
      <c r="C10538" s="30">
        <f t="shared" si="9258"/>
        <v>0</v>
      </c>
      <c r="D10538" s="30">
        <v>0</v>
      </c>
      <c r="F10538" s="30">
        <f t="shared" si="9259"/>
        <v>0</v>
      </c>
      <c r="G10538" s="30">
        <f t="shared" si="9259"/>
        <v>0</v>
      </c>
      <c r="H10538" s="30">
        <f t="shared" si="9259"/>
        <v>0</v>
      </c>
      <c r="I10538" s="73">
        <v>3</v>
      </c>
      <c r="J10538" s="194"/>
    </row>
    <row r="10539" spans="1:10">
      <c r="A10539" s="51">
        <v>4221</v>
      </c>
      <c r="B10539" s="52" t="s">
        <v>65</v>
      </c>
      <c r="C10539" s="39">
        <v>0</v>
      </c>
      <c r="D10539" s="175">
        <v>0</v>
      </c>
      <c r="F10539" s="636"/>
      <c r="G10539" s="636"/>
      <c r="H10539" s="636"/>
      <c r="I10539" s="73">
        <v>4</v>
      </c>
      <c r="J10539" s="194"/>
    </row>
    <row r="10540" spans="1:10" ht="28.5">
      <c r="A10540" s="203" t="s">
        <v>329</v>
      </c>
      <c r="B10540" s="204" t="s">
        <v>176</v>
      </c>
      <c r="C10540" s="205">
        <f t="shared" ref="C10540" si="9260">SUM(C10541+C10561)</f>
        <v>0</v>
      </c>
      <c r="D10540" s="205">
        <v>0</v>
      </c>
      <c r="F10540" s="205">
        <f t="shared" ref="F10540:G10540" si="9261">SUM(F10541+F10561)</f>
        <v>0</v>
      </c>
      <c r="G10540" s="205">
        <f t="shared" si="9261"/>
        <v>0</v>
      </c>
      <c r="H10540" s="205">
        <f t="shared" ref="H10540" si="9262">SUM(H10541+H10561)</f>
        <v>0</v>
      </c>
      <c r="I10540" s="34" t="s">
        <v>8</v>
      </c>
      <c r="J10540" s="194"/>
    </row>
    <row r="10541" spans="1:10">
      <c r="A10541" s="206">
        <v>12</v>
      </c>
      <c r="B10541" s="207" t="s">
        <v>61</v>
      </c>
      <c r="C10541" s="31">
        <f t="shared" ref="C10541" si="9263">SUM(C10542+C10547+C10556)</f>
        <v>0</v>
      </c>
      <c r="D10541" s="31">
        <v>0</v>
      </c>
      <c r="F10541" s="31">
        <f t="shared" ref="F10541:G10541" si="9264">SUM(F10542+F10547+F10556)</f>
        <v>0</v>
      </c>
      <c r="G10541" s="31">
        <f t="shared" si="9264"/>
        <v>0</v>
      </c>
      <c r="H10541" s="31">
        <f t="shared" ref="H10541" si="9265">SUM(H10542+H10547+H10556)</f>
        <v>0</v>
      </c>
      <c r="I10541" s="34" t="s">
        <v>62</v>
      </c>
      <c r="J10541" s="194"/>
    </row>
    <row r="10542" spans="1:10">
      <c r="A10542" s="208">
        <v>31</v>
      </c>
      <c r="B10542" s="209" t="s">
        <v>44</v>
      </c>
      <c r="C10542" s="182">
        <f t="shared" ref="C10542" si="9266">SUM(C10543+C10545)</f>
        <v>0</v>
      </c>
      <c r="D10542" s="32">
        <v>0</v>
      </c>
      <c r="F10542" s="32">
        <f t="shared" ref="F10542:G10542" si="9267">SUM(F10543+F10545)</f>
        <v>0</v>
      </c>
      <c r="G10542" s="32">
        <f t="shared" si="9267"/>
        <v>0</v>
      </c>
      <c r="H10542" s="32">
        <f t="shared" ref="H10542" si="9268">SUM(H10543+H10545)</f>
        <v>0</v>
      </c>
      <c r="I10542" s="34">
        <v>2</v>
      </c>
      <c r="J10542" s="194"/>
    </row>
    <row r="10543" spans="1:10">
      <c r="A10543" s="210">
        <v>311</v>
      </c>
      <c r="B10543" s="211" t="s">
        <v>45</v>
      </c>
      <c r="C10543" s="30">
        <f t="shared" ref="C10543" si="9269">SUM(C10544)</f>
        <v>0</v>
      </c>
      <c r="D10543" s="30">
        <v>0</v>
      </c>
      <c r="F10543" s="30">
        <f t="shared" ref="F10543:H10543" si="9270">SUM(F10544)</f>
        <v>0</v>
      </c>
      <c r="G10543" s="30">
        <f t="shared" si="9270"/>
        <v>0</v>
      </c>
      <c r="H10543" s="30">
        <f t="shared" si="9270"/>
        <v>0</v>
      </c>
      <c r="I10543" s="34">
        <v>3</v>
      </c>
      <c r="J10543" s="194"/>
    </row>
    <row r="10544" spans="1:10">
      <c r="A10544" s="212">
        <v>3111</v>
      </c>
      <c r="B10544" s="216" t="s">
        <v>46</v>
      </c>
      <c r="C10544" s="29"/>
      <c r="D10544" s="175">
        <v>0</v>
      </c>
      <c r="F10544" s="175"/>
      <c r="G10544" s="175"/>
      <c r="H10544" s="175"/>
      <c r="I10544" s="34">
        <v>4</v>
      </c>
      <c r="J10544" s="194"/>
    </row>
    <row r="10545" spans="1:10">
      <c r="A10545" s="210">
        <v>313</v>
      </c>
      <c r="B10545" s="211" t="s">
        <v>48</v>
      </c>
      <c r="C10545" s="30">
        <f t="shared" ref="C10545" si="9271">SUM(C10546)</f>
        <v>0</v>
      </c>
      <c r="D10545" s="30">
        <v>0</v>
      </c>
      <c r="F10545" s="30">
        <f t="shared" ref="F10545:H10545" si="9272">SUM(F10546)</f>
        <v>0</v>
      </c>
      <c r="G10545" s="30">
        <f t="shared" si="9272"/>
        <v>0</v>
      </c>
      <c r="H10545" s="30">
        <f t="shared" si="9272"/>
        <v>0</v>
      </c>
      <c r="I10545" s="34">
        <v>3</v>
      </c>
      <c r="J10545" s="194"/>
    </row>
    <row r="10546" spans="1:10">
      <c r="A10546" s="212">
        <v>3132</v>
      </c>
      <c r="B10546" s="216" t="s">
        <v>49</v>
      </c>
      <c r="C10546" s="29"/>
      <c r="D10546" s="175">
        <v>0</v>
      </c>
      <c r="F10546" s="175"/>
      <c r="G10546" s="175"/>
      <c r="H10546" s="175"/>
      <c r="I10546" s="34">
        <v>4</v>
      </c>
      <c r="J10546" s="194"/>
    </row>
    <row r="10547" spans="1:10">
      <c r="A10547" s="208">
        <v>32</v>
      </c>
      <c r="B10547" s="209" t="s">
        <v>16</v>
      </c>
      <c r="C10547" s="182">
        <f t="shared" ref="C10547" si="9273">SUM(C10548+C10550+C10554)</f>
        <v>0</v>
      </c>
      <c r="D10547" s="32">
        <v>0</v>
      </c>
      <c r="F10547" s="32">
        <f t="shared" ref="F10547:G10547" si="9274">SUM(F10548+F10550+F10554)</f>
        <v>0</v>
      </c>
      <c r="G10547" s="32">
        <f t="shared" si="9274"/>
        <v>0</v>
      </c>
      <c r="H10547" s="32">
        <f t="shared" ref="H10547" si="9275">SUM(H10548+H10550+H10554)</f>
        <v>0</v>
      </c>
      <c r="I10547" s="34">
        <v>2</v>
      </c>
      <c r="J10547" s="194"/>
    </row>
    <row r="10548" spans="1:10">
      <c r="A10548" s="210">
        <v>322</v>
      </c>
      <c r="B10548" s="211" t="s">
        <v>42</v>
      </c>
      <c r="C10548" s="30">
        <f t="shared" ref="C10548" si="9276">SUM(C10549)</f>
        <v>0</v>
      </c>
      <c r="D10548" s="30">
        <v>0</v>
      </c>
      <c r="F10548" s="30">
        <f t="shared" ref="F10548:H10548" si="9277">SUM(F10549)</f>
        <v>0</v>
      </c>
      <c r="G10548" s="30">
        <f t="shared" si="9277"/>
        <v>0</v>
      </c>
      <c r="H10548" s="30">
        <f t="shared" si="9277"/>
        <v>0</v>
      </c>
      <c r="I10548" s="34">
        <v>3</v>
      </c>
      <c r="J10548" s="194"/>
    </row>
    <row r="10549" spans="1:10">
      <c r="A10549" s="212">
        <v>3225</v>
      </c>
      <c r="B10549" s="216" t="s">
        <v>92</v>
      </c>
      <c r="C10549" s="29"/>
      <c r="D10549" s="175">
        <v>0</v>
      </c>
      <c r="F10549" s="175"/>
      <c r="G10549" s="175"/>
      <c r="H10549" s="175"/>
      <c r="I10549" s="34">
        <v>4</v>
      </c>
      <c r="J10549" s="194"/>
    </row>
    <row r="10550" spans="1:10">
      <c r="A10550" s="210">
        <v>323</v>
      </c>
      <c r="B10550" s="211" t="s">
        <v>17</v>
      </c>
      <c r="C10550" s="30">
        <f t="shared" ref="C10550" si="9278">SUM(C10551:C10553)</f>
        <v>0</v>
      </c>
      <c r="D10550" s="30">
        <v>0</v>
      </c>
      <c r="F10550" s="30">
        <f t="shared" ref="F10550:G10550" si="9279">SUM(F10551:F10553)</f>
        <v>0</v>
      </c>
      <c r="G10550" s="30">
        <f t="shared" si="9279"/>
        <v>0</v>
      </c>
      <c r="H10550" s="30">
        <f t="shared" ref="H10550" si="9280">SUM(H10551:H10553)</f>
        <v>0</v>
      </c>
      <c r="I10550" s="34">
        <v>3</v>
      </c>
      <c r="J10550" s="194"/>
    </row>
    <row r="10551" spans="1:10">
      <c r="A10551" s="212">
        <v>3233</v>
      </c>
      <c r="B10551" s="216" t="s">
        <v>19</v>
      </c>
      <c r="C10551" s="29"/>
      <c r="D10551" s="175">
        <v>0</v>
      </c>
      <c r="F10551" s="175"/>
      <c r="G10551" s="175"/>
      <c r="H10551" s="175"/>
      <c r="I10551" s="34">
        <v>4</v>
      </c>
      <c r="J10551" s="194"/>
    </row>
    <row r="10552" spans="1:10">
      <c r="A10552" s="212">
        <v>3237</v>
      </c>
      <c r="B10552" s="216" t="s">
        <v>20</v>
      </c>
      <c r="C10552" s="29"/>
      <c r="D10552" s="175">
        <v>0</v>
      </c>
      <c r="F10552" s="175"/>
      <c r="G10552" s="175"/>
      <c r="H10552" s="175"/>
      <c r="I10552" s="34">
        <v>4</v>
      </c>
      <c r="J10552" s="194"/>
    </row>
    <row r="10553" spans="1:10">
      <c r="A10553" s="212">
        <v>3239</v>
      </c>
      <c r="B10553" s="216" t="s">
        <v>21</v>
      </c>
      <c r="C10553" s="29"/>
      <c r="D10553" s="175">
        <v>0</v>
      </c>
      <c r="F10553" s="175"/>
      <c r="G10553" s="175"/>
      <c r="H10553" s="175"/>
      <c r="I10553" s="34">
        <v>4</v>
      </c>
      <c r="J10553" s="194"/>
    </row>
    <row r="10554" spans="1:10">
      <c r="A10554" s="210">
        <v>329</v>
      </c>
      <c r="B10554" s="211" t="s">
        <v>23</v>
      </c>
      <c r="C10554" s="30">
        <f t="shared" ref="C10554" si="9281">SUM(C10555)</f>
        <v>0</v>
      </c>
      <c r="D10554" s="30">
        <v>0</v>
      </c>
      <c r="F10554" s="30">
        <f t="shared" ref="F10554:H10554" si="9282">SUM(F10555)</f>
        <v>0</v>
      </c>
      <c r="G10554" s="30">
        <f t="shared" si="9282"/>
        <v>0</v>
      </c>
      <c r="H10554" s="30">
        <f t="shared" si="9282"/>
        <v>0</v>
      </c>
      <c r="I10554" s="34">
        <v>3</v>
      </c>
      <c r="J10554" s="194"/>
    </row>
    <row r="10555" spans="1:10">
      <c r="A10555" s="212">
        <v>3293</v>
      </c>
      <c r="B10555" s="216" t="s">
        <v>29</v>
      </c>
      <c r="C10555" s="29"/>
      <c r="D10555" s="175">
        <v>0</v>
      </c>
      <c r="F10555" s="175"/>
      <c r="G10555" s="175"/>
      <c r="H10555" s="175"/>
      <c r="I10555" s="34">
        <v>4</v>
      </c>
      <c r="J10555" s="194"/>
    </row>
    <row r="10556" spans="1:10" ht="28.5">
      <c r="A10556" s="208">
        <v>42</v>
      </c>
      <c r="B10556" s="209" t="s">
        <v>30</v>
      </c>
      <c r="C10556" s="182">
        <f t="shared" ref="C10556" si="9283">SUM(C10557)</f>
        <v>0</v>
      </c>
      <c r="D10556" s="32">
        <v>0</v>
      </c>
      <c r="F10556" s="32">
        <f t="shared" ref="F10556:H10556" si="9284">SUM(F10557)</f>
        <v>0</v>
      </c>
      <c r="G10556" s="32">
        <f t="shared" si="9284"/>
        <v>0</v>
      </c>
      <c r="H10556" s="32">
        <f t="shared" si="9284"/>
        <v>0</v>
      </c>
      <c r="I10556" s="34">
        <v>2</v>
      </c>
      <c r="J10556" s="194"/>
    </row>
    <row r="10557" spans="1:10">
      <c r="A10557" s="210">
        <v>422</v>
      </c>
      <c r="B10557" s="211" t="s">
        <v>57</v>
      </c>
      <c r="C10557" s="30">
        <f t="shared" ref="C10557" si="9285">SUM(C10558:C10560)</f>
        <v>0</v>
      </c>
      <c r="D10557" s="30">
        <v>0</v>
      </c>
      <c r="F10557" s="30">
        <f t="shared" ref="F10557:G10557" si="9286">SUM(F10558:F10560)</f>
        <v>0</v>
      </c>
      <c r="G10557" s="30">
        <f t="shared" si="9286"/>
        <v>0</v>
      </c>
      <c r="H10557" s="30">
        <f t="shared" ref="H10557" si="9287">SUM(H10558:H10560)</f>
        <v>0</v>
      </c>
      <c r="I10557" s="34">
        <v>3</v>
      </c>
      <c r="J10557" s="194"/>
    </row>
    <row r="10558" spans="1:10">
      <c r="A10558" s="212">
        <v>4221</v>
      </c>
      <c r="B10558" s="216" t="s">
        <v>65</v>
      </c>
      <c r="C10558" s="29"/>
      <c r="D10558" s="175">
        <v>0</v>
      </c>
      <c r="F10558" s="175"/>
      <c r="G10558" s="175"/>
      <c r="H10558" s="175"/>
      <c r="I10558" s="34">
        <v>4</v>
      </c>
      <c r="J10558" s="194"/>
    </row>
    <row r="10559" spans="1:10">
      <c r="A10559" s="212">
        <v>4223</v>
      </c>
      <c r="B10559" s="216" t="s">
        <v>86</v>
      </c>
      <c r="C10559" s="29"/>
      <c r="D10559" s="175">
        <v>0</v>
      </c>
      <c r="F10559" s="175"/>
      <c r="G10559" s="175"/>
      <c r="H10559" s="175"/>
      <c r="I10559" s="34">
        <v>4</v>
      </c>
      <c r="J10559" s="194"/>
    </row>
    <row r="10560" spans="1:10">
      <c r="A10560" s="212">
        <v>4224</v>
      </c>
      <c r="B10560" s="216" t="s">
        <v>58</v>
      </c>
      <c r="C10560" s="29"/>
      <c r="D10560" s="175">
        <v>0</v>
      </c>
      <c r="F10560" s="175"/>
      <c r="G10560" s="175"/>
      <c r="H10560" s="175"/>
      <c r="I10560" s="34">
        <v>4</v>
      </c>
      <c r="J10560" s="194"/>
    </row>
    <row r="10561" spans="1:10">
      <c r="A10561" s="206">
        <v>563</v>
      </c>
      <c r="B10561" s="207" t="s">
        <v>326</v>
      </c>
      <c r="C10561" s="31">
        <f t="shared" ref="C10561" si="9288">SUM(C10562+C10567+C10576)</f>
        <v>0</v>
      </c>
      <c r="D10561" s="31">
        <v>0</v>
      </c>
      <c r="F10561" s="31">
        <f t="shared" ref="F10561:G10561" si="9289">SUM(F10562+F10567+F10576)</f>
        <v>0</v>
      </c>
      <c r="G10561" s="31">
        <f t="shared" si="9289"/>
        <v>0</v>
      </c>
      <c r="H10561" s="31">
        <f t="shared" ref="H10561" si="9290">SUM(H10562+H10567+H10576)</f>
        <v>0</v>
      </c>
      <c r="I10561" s="34" t="s">
        <v>104</v>
      </c>
      <c r="J10561" s="194"/>
    </row>
    <row r="10562" spans="1:10">
      <c r="A10562" s="208">
        <v>31</v>
      </c>
      <c r="B10562" s="209" t="s">
        <v>44</v>
      </c>
      <c r="C10562" s="182">
        <f t="shared" ref="C10562" si="9291">SUM(C10563+C10565)</f>
        <v>0</v>
      </c>
      <c r="D10562" s="32">
        <v>0</v>
      </c>
      <c r="F10562" s="32">
        <f t="shared" ref="F10562:G10562" si="9292">SUM(F10563+F10565)</f>
        <v>0</v>
      </c>
      <c r="G10562" s="32">
        <f t="shared" si="9292"/>
        <v>0</v>
      </c>
      <c r="H10562" s="32">
        <f t="shared" ref="H10562" si="9293">SUM(H10563+H10565)</f>
        <v>0</v>
      </c>
      <c r="I10562" s="34">
        <v>2</v>
      </c>
      <c r="J10562" s="194"/>
    </row>
    <row r="10563" spans="1:10">
      <c r="A10563" s="210">
        <v>311</v>
      </c>
      <c r="B10563" s="211" t="s">
        <v>45</v>
      </c>
      <c r="C10563" s="30">
        <f t="shared" ref="C10563" si="9294">SUM(C10564)</f>
        <v>0</v>
      </c>
      <c r="D10563" s="30">
        <v>0</v>
      </c>
      <c r="F10563" s="30">
        <f t="shared" ref="F10563:H10563" si="9295">SUM(F10564)</f>
        <v>0</v>
      </c>
      <c r="G10563" s="30">
        <f t="shared" si="9295"/>
        <v>0</v>
      </c>
      <c r="H10563" s="30">
        <f t="shared" si="9295"/>
        <v>0</v>
      </c>
      <c r="I10563" s="34">
        <v>3</v>
      </c>
      <c r="J10563" s="194"/>
    </row>
    <row r="10564" spans="1:10">
      <c r="A10564" s="212">
        <v>3111</v>
      </c>
      <c r="B10564" s="216" t="s">
        <v>46</v>
      </c>
      <c r="C10564" s="29"/>
      <c r="D10564" s="175">
        <v>0</v>
      </c>
      <c r="F10564" s="175"/>
      <c r="G10564" s="175"/>
      <c r="H10564" s="175"/>
      <c r="I10564" s="34">
        <v>4</v>
      </c>
      <c r="J10564" s="194"/>
    </row>
    <row r="10565" spans="1:10">
      <c r="A10565" s="210">
        <v>313</v>
      </c>
      <c r="B10565" s="211" t="s">
        <v>48</v>
      </c>
      <c r="C10565" s="30">
        <f t="shared" ref="C10565" si="9296">SUM(C10566)</f>
        <v>0</v>
      </c>
      <c r="D10565" s="30">
        <v>0</v>
      </c>
      <c r="F10565" s="30">
        <f t="shared" ref="F10565:H10565" si="9297">SUM(F10566)</f>
        <v>0</v>
      </c>
      <c r="G10565" s="30">
        <f t="shared" si="9297"/>
        <v>0</v>
      </c>
      <c r="H10565" s="30">
        <f t="shared" si="9297"/>
        <v>0</v>
      </c>
      <c r="I10565" s="34">
        <v>3</v>
      </c>
      <c r="J10565" s="194"/>
    </row>
    <row r="10566" spans="1:10">
      <c r="A10566" s="212">
        <v>3132</v>
      </c>
      <c r="B10566" s="216" t="s">
        <v>49</v>
      </c>
      <c r="C10566" s="29"/>
      <c r="D10566" s="175">
        <v>0</v>
      </c>
      <c r="F10566" s="175"/>
      <c r="G10566" s="175"/>
      <c r="H10566" s="175"/>
      <c r="I10566" s="34">
        <v>4</v>
      </c>
      <c r="J10566" s="194"/>
    </row>
    <row r="10567" spans="1:10">
      <c r="A10567" s="208">
        <v>32</v>
      </c>
      <c r="B10567" s="209" t="s">
        <v>16</v>
      </c>
      <c r="C10567" s="182">
        <f t="shared" ref="C10567" si="9298">SUM(C10568+C10570+C10574)</f>
        <v>0</v>
      </c>
      <c r="D10567" s="32">
        <v>0</v>
      </c>
      <c r="F10567" s="32">
        <f t="shared" ref="F10567:G10567" si="9299">SUM(F10568+F10570+F10574)</f>
        <v>0</v>
      </c>
      <c r="G10567" s="32">
        <f t="shared" si="9299"/>
        <v>0</v>
      </c>
      <c r="H10567" s="32">
        <f t="shared" ref="H10567" si="9300">SUM(H10568+H10570+H10574)</f>
        <v>0</v>
      </c>
      <c r="I10567" s="34">
        <v>2</v>
      </c>
      <c r="J10567" s="194"/>
    </row>
    <row r="10568" spans="1:10">
      <c r="A10568" s="210">
        <v>322</v>
      </c>
      <c r="B10568" s="211" t="s">
        <v>42</v>
      </c>
      <c r="C10568" s="30">
        <f t="shared" ref="C10568" si="9301">SUM(C10569)</f>
        <v>0</v>
      </c>
      <c r="D10568" s="30">
        <v>0</v>
      </c>
      <c r="F10568" s="30">
        <f t="shared" ref="F10568:H10568" si="9302">SUM(F10569)</f>
        <v>0</v>
      </c>
      <c r="G10568" s="30">
        <f t="shared" si="9302"/>
        <v>0</v>
      </c>
      <c r="H10568" s="30">
        <f t="shared" si="9302"/>
        <v>0</v>
      </c>
      <c r="I10568" s="34">
        <v>3</v>
      </c>
      <c r="J10568" s="194"/>
    </row>
    <row r="10569" spans="1:10">
      <c r="A10569" s="212">
        <v>3225</v>
      </c>
      <c r="B10569" s="216" t="s">
        <v>92</v>
      </c>
      <c r="C10569" s="29"/>
      <c r="D10569" s="175">
        <v>0</v>
      </c>
      <c r="F10569" s="175"/>
      <c r="G10569" s="175"/>
      <c r="H10569" s="175"/>
      <c r="I10569" s="34">
        <v>4</v>
      </c>
      <c r="J10569" s="194"/>
    </row>
    <row r="10570" spans="1:10">
      <c r="A10570" s="210">
        <v>323</v>
      </c>
      <c r="B10570" s="211" t="s">
        <v>17</v>
      </c>
      <c r="C10570" s="30">
        <f t="shared" ref="C10570" si="9303">SUM(C10571:C10573)</f>
        <v>0</v>
      </c>
      <c r="D10570" s="30">
        <v>0</v>
      </c>
      <c r="F10570" s="30">
        <f t="shared" ref="F10570:G10570" si="9304">SUM(F10571:F10573)</f>
        <v>0</v>
      </c>
      <c r="G10570" s="30">
        <f t="shared" si="9304"/>
        <v>0</v>
      </c>
      <c r="H10570" s="30">
        <f t="shared" ref="H10570" si="9305">SUM(H10571:H10573)</f>
        <v>0</v>
      </c>
      <c r="I10570" s="34">
        <v>3</v>
      </c>
      <c r="J10570" s="194"/>
    </row>
    <row r="10571" spans="1:10">
      <c r="A10571" s="212">
        <v>3233</v>
      </c>
      <c r="B10571" s="216" t="s">
        <v>19</v>
      </c>
      <c r="C10571" s="29"/>
      <c r="D10571" s="175">
        <v>0</v>
      </c>
      <c r="F10571" s="175"/>
      <c r="G10571" s="175"/>
      <c r="H10571" s="175"/>
      <c r="I10571" s="34">
        <v>4</v>
      </c>
      <c r="J10571" s="194"/>
    </row>
    <row r="10572" spans="1:10">
      <c r="A10572" s="212">
        <v>3237</v>
      </c>
      <c r="B10572" s="216" t="s">
        <v>20</v>
      </c>
      <c r="C10572" s="29"/>
      <c r="D10572" s="175">
        <v>0</v>
      </c>
      <c r="F10572" s="175"/>
      <c r="G10572" s="175"/>
      <c r="H10572" s="175"/>
      <c r="I10572" s="34">
        <v>4</v>
      </c>
      <c r="J10572" s="194"/>
    </row>
    <row r="10573" spans="1:10">
      <c r="A10573" s="212">
        <v>3239</v>
      </c>
      <c r="B10573" s="216" t="s">
        <v>21</v>
      </c>
      <c r="C10573" s="29"/>
      <c r="D10573" s="175">
        <v>0</v>
      </c>
      <c r="F10573" s="175"/>
      <c r="G10573" s="175"/>
      <c r="H10573" s="175"/>
      <c r="I10573" s="34">
        <v>4</v>
      </c>
      <c r="J10573" s="194"/>
    </row>
    <row r="10574" spans="1:10">
      <c r="A10574" s="210">
        <v>329</v>
      </c>
      <c r="B10574" s="211" t="s">
        <v>23</v>
      </c>
      <c r="C10574" s="30">
        <f t="shared" ref="C10574" si="9306">SUM(C10575)</f>
        <v>0</v>
      </c>
      <c r="D10574" s="30">
        <v>0</v>
      </c>
      <c r="F10574" s="30">
        <f t="shared" ref="F10574:H10574" si="9307">SUM(F10575)</f>
        <v>0</v>
      </c>
      <c r="G10574" s="30">
        <f t="shared" si="9307"/>
        <v>0</v>
      </c>
      <c r="H10574" s="30">
        <f t="shared" si="9307"/>
        <v>0</v>
      </c>
      <c r="I10574" s="34">
        <v>3</v>
      </c>
      <c r="J10574" s="194"/>
    </row>
    <row r="10575" spans="1:10">
      <c r="A10575" s="212">
        <v>3293</v>
      </c>
      <c r="B10575" s="216" t="s">
        <v>29</v>
      </c>
      <c r="C10575" s="29"/>
      <c r="D10575" s="175">
        <v>0</v>
      </c>
      <c r="F10575" s="175"/>
      <c r="G10575" s="175"/>
      <c r="H10575" s="175"/>
      <c r="I10575" s="34">
        <v>4</v>
      </c>
      <c r="J10575" s="194"/>
    </row>
    <row r="10576" spans="1:10" ht="28.5">
      <c r="A10576" s="208">
        <v>42</v>
      </c>
      <c r="B10576" s="209" t="s">
        <v>30</v>
      </c>
      <c r="C10576" s="182">
        <f t="shared" ref="C10576" si="9308">SUM(C10577)</f>
        <v>0</v>
      </c>
      <c r="D10576" s="32">
        <v>0</v>
      </c>
      <c r="F10576" s="32">
        <f t="shared" ref="F10576:H10576" si="9309">SUM(F10577)</f>
        <v>0</v>
      </c>
      <c r="G10576" s="32">
        <f t="shared" si="9309"/>
        <v>0</v>
      </c>
      <c r="H10576" s="32">
        <f t="shared" si="9309"/>
        <v>0</v>
      </c>
      <c r="I10576" s="34">
        <v>2</v>
      </c>
      <c r="J10576" s="194"/>
    </row>
    <row r="10577" spans="1:10">
      <c r="A10577" s="210">
        <v>422</v>
      </c>
      <c r="B10577" s="211" t="s">
        <v>57</v>
      </c>
      <c r="C10577" s="30">
        <f t="shared" ref="C10577" si="9310">SUM(C10578:C10580)</f>
        <v>0</v>
      </c>
      <c r="D10577" s="30">
        <v>0</v>
      </c>
      <c r="F10577" s="30">
        <f t="shared" ref="F10577:G10577" si="9311">SUM(F10578:F10580)</f>
        <v>0</v>
      </c>
      <c r="G10577" s="30">
        <f t="shared" si="9311"/>
        <v>0</v>
      </c>
      <c r="H10577" s="30">
        <f t="shared" ref="H10577" si="9312">SUM(H10578:H10580)</f>
        <v>0</v>
      </c>
      <c r="I10577" s="34">
        <v>3</v>
      </c>
      <c r="J10577" s="194"/>
    </row>
    <row r="10578" spans="1:10">
      <c r="A10578" s="212">
        <v>4221</v>
      </c>
      <c r="B10578" s="216" t="s">
        <v>65</v>
      </c>
      <c r="C10578" s="29"/>
      <c r="D10578" s="175">
        <v>0</v>
      </c>
      <c r="F10578" s="175"/>
      <c r="G10578" s="175"/>
      <c r="H10578" s="175"/>
      <c r="I10578" s="34">
        <v>4</v>
      </c>
      <c r="J10578" s="194"/>
    </row>
    <row r="10579" spans="1:10">
      <c r="A10579" s="212">
        <v>4223</v>
      </c>
      <c r="B10579" s="216" t="s">
        <v>86</v>
      </c>
      <c r="C10579" s="29"/>
      <c r="D10579" s="175">
        <v>0</v>
      </c>
      <c r="F10579" s="175"/>
      <c r="G10579" s="175"/>
      <c r="H10579" s="175"/>
      <c r="I10579" s="34">
        <v>4</v>
      </c>
      <c r="J10579" s="194"/>
    </row>
    <row r="10580" spans="1:10">
      <c r="A10580" s="212">
        <v>4224</v>
      </c>
      <c r="B10580" s="216" t="s">
        <v>58</v>
      </c>
      <c r="C10580" s="29"/>
      <c r="D10580" s="175">
        <v>0</v>
      </c>
      <c r="F10580" s="175"/>
      <c r="G10580" s="175"/>
      <c r="H10580" s="175"/>
      <c r="I10580" s="34">
        <v>4</v>
      </c>
      <c r="J10580" s="194"/>
    </row>
    <row r="10581" spans="1:10" ht="28.5">
      <c r="A10581" s="200">
        <v>3605</v>
      </c>
      <c r="B10581" s="201" t="s">
        <v>125</v>
      </c>
      <c r="C10581" s="202">
        <f t="shared" ref="C10581" si="9313">C10582</f>
        <v>33592568</v>
      </c>
      <c r="D10581" s="202">
        <v>33655329</v>
      </c>
      <c r="F10581" s="202">
        <f t="shared" ref="F10581:G10581" si="9314">F10582+F10774</f>
        <v>0</v>
      </c>
      <c r="G10581" s="202">
        <f t="shared" si="9314"/>
        <v>0</v>
      </c>
      <c r="H10581" s="202">
        <f t="shared" ref="H10581" si="9315">H10582+H10774</f>
        <v>0</v>
      </c>
      <c r="I10581" s="34" t="s">
        <v>7</v>
      </c>
      <c r="J10581" s="194"/>
    </row>
    <row r="10582" spans="1:10" ht="28.5">
      <c r="A10582" s="203" t="s">
        <v>455</v>
      </c>
      <c r="B10582" s="204" t="s">
        <v>137</v>
      </c>
      <c r="C10582" s="205">
        <f>SUM(C10591+C10654+C10706+C10729+C10583+C10770)</f>
        <v>33592568</v>
      </c>
      <c r="D10582" s="205">
        <v>33332627</v>
      </c>
      <c r="F10582" s="205">
        <f>SUM(F10591+F10654+F10706+F10729+F10583+F10770)</f>
        <v>0</v>
      </c>
      <c r="G10582" s="205">
        <f>SUM(G10591+G10654+G10706+G10729+G10583+G10770)</f>
        <v>0</v>
      </c>
      <c r="H10582" s="205">
        <f>SUM(H10591+H10654+H10706+H10729+H10583+H10770)</f>
        <v>0</v>
      </c>
      <c r="I10582" s="34" t="s">
        <v>8</v>
      </c>
      <c r="J10582" s="194"/>
    </row>
    <row r="10583" spans="1:10">
      <c r="A10583" s="206">
        <v>11</v>
      </c>
      <c r="B10583" s="207" t="s">
        <v>14</v>
      </c>
      <c r="C10583" s="31">
        <f>C10584</f>
        <v>0</v>
      </c>
      <c r="D10583" s="31">
        <v>0</v>
      </c>
      <c r="F10583" s="31">
        <f>F10584</f>
        <v>0</v>
      </c>
      <c r="G10583" s="31">
        <f>G10584</f>
        <v>0</v>
      </c>
      <c r="H10583" s="31">
        <f>H10584</f>
        <v>0</v>
      </c>
      <c r="I10583" s="34" t="s">
        <v>15</v>
      </c>
      <c r="J10583" s="194"/>
    </row>
    <row r="10584" spans="1:10">
      <c r="A10584" s="208">
        <v>32</v>
      </c>
      <c r="B10584" s="209" t="s">
        <v>16</v>
      </c>
      <c r="C10584" s="182">
        <f>C10585+C10588</f>
        <v>0</v>
      </c>
      <c r="D10584" s="32">
        <v>0</v>
      </c>
      <c r="F10584" s="32">
        <f>F10585+F10588</f>
        <v>0</v>
      </c>
      <c r="G10584" s="32">
        <f>G10585+G10588</f>
        <v>0</v>
      </c>
      <c r="H10584" s="32">
        <f>H10585+H10588</f>
        <v>0</v>
      </c>
      <c r="I10584" s="34">
        <v>2</v>
      </c>
      <c r="J10584" s="194"/>
    </row>
    <row r="10585" spans="1:10">
      <c r="A10585" s="210">
        <v>322</v>
      </c>
      <c r="B10585" s="211" t="s">
        <v>42</v>
      </c>
      <c r="C10585" s="30">
        <f>C10586+C10587</f>
        <v>0</v>
      </c>
      <c r="D10585" s="30">
        <v>0</v>
      </c>
      <c r="F10585" s="30">
        <f>F10586+F10587</f>
        <v>0</v>
      </c>
      <c r="G10585" s="30">
        <f>G10586+G10587</f>
        <v>0</v>
      </c>
      <c r="H10585" s="30">
        <f>H10586+H10587</f>
        <v>0</v>
      </c>
      <c r="I10585" s="34">
        <v>3</v>
      </c>
      <c r="J10585" s="194"/>
    </row>
    <row r="10586" spans="1:10">
      <c r="A10586" s="212">
        <v>3222</v>
      </c>
      <c r="B10586" s="216" t="s">
        <v>91</v>
      </c>
      <c r="C10586" s="29">
        <v>0</v>
      </c>
      <c r="D10586" s="175">
        <v>0</v>
      </c>
      <c r="F10586" s="175"/>
      <c r="G10586" s="175"/>
      <c r="H10586" s="175"/>
      <c r="I10586" s="34">
        <v>4</v>
      </c>
      <c r="J10586" s="194"/>
    </row>
    <row r="10587" spans="1:10" ht="28.5">
      <c r="A10587" s="51">
        <v>3224</v>
      </c>
      <c r="B10587" s="52" t="s">
        <v>110</v>
      </c>
      <c r="C10587" s="39">
        <v>0</v>
      </c>
      <c r="D10587" s="175">
        <v>0</v>
      </c>
      <c r="F10587" s="636"/>
      <c r="G10587" s="636"/>
      <c r="H10587" s="636"/>
      <c r="I10587" s="73">
        <v>4</v>
      </c>
      <c r="J10587" s="194"/>
    </row>
    <row r="10588" spans="1:10">
      <c r="A10588" s="49">
        <v>323</v>
      </c>
      <c r="B10588" s="50" t="s">
        <v>17</v>
      </c>
      <c r="C10588" s="30">
        <f>C10589+C10590</f>
        <v>0</v>
      </c>
      <c r="D10588" s="30">
        <v>0</v>
      </c>
      <c r="F10588" s="30">
        <f>F10589+F10590</f>
        <v>0</v>
      </c>
      <c r="G10588" s="30">
        <f>G10589+G10590</f>
        <v>0</v>
      </c>
      <c r="H10588" s="30">
        <f>H10589+H10590</f>
        <v>0</v>
      </c>
      <c r="I10588" s="73">
        <v>3</v>
      </c>
      <c r="J10588" s="194"/>
    </row>
    <row r="10589" spans="1:10">
      <c r="A10589" s="51">
        <v>3232</v>
      </c>
      <c r="B10589" s="52" t="s">
        <v>105</v>
      </c>
      <c r="C10589" s="39">
        <v>0</v>
      </c>
      <c r="D10589" s="175">
        <v>0</v>
      </c>
      <c r="F10589" s="636"/>
      <c r="G10589" s="636"/>
      <c r="H10589" s="636"/>
      <c r="I10589" s="73">
        <v>4</v>
      </c>
      <c r="J10589" s="194"/>
    </row>
    <row r="10590" spans="1:10">
      <c r="A10590" s="51">
        <v>3238</v>
      </c>
      <c r="B10590" s="52" t="s">
        <v>51</v>
      </c>
      <c r="C10590" s="39">
        <v>0</v>
      </c>
      <c r="D10590" s="175">
        <v>0</v>
      </c>
      <c r="F10590" s="636"/>
      <c r="G10590" s="636"/>
      <c r="H10590" s="636"/>
      <c r="I10590" s="73">
        <v>4</v>
      </c>
      <c r="J10590" s="194"/>
    </row>
    <row r="10591" spans="1:10">
      <c r="A10591" s="206">
        <v>31</v>
      </c>
      <c r="B10591" s="207" t="s">
        <v>63</v>
      </c>
      <c r="C10591" s="31">
        <f>SUM(C10592+C10599+C10626+C10630+C10637)</f>
        <v>135000</v>
      </c>
      <c r="D10591" s="31">
        <v>137000</v>
      </c>
      <c r="F10591" s="31">
        <f t="shared" ref="F10591:G10591" si="9316">SUM(F10592+F10599+F10626+F10630+F10637+F10634+F10651)</f>
        <v>0</v>
      </c>
      <c r="G10591" s="31">
        <f t="shared" si="9316"/>
        <v>0</v>
      </c>
      <c r="H10591" s="31">
        <f t="shared" ref="H10591" si="9317">SUM(H10592+H10599+H10626+H10630+H10637+H10634+H10651)</f>
        <v>0</v>
      </c>
      <c r="I10591" s="34" t="s">
        <v>64</v>
      </c>
      <c r="J10591" s="194"/>
    </row>
    <row r="10592" spans="1:10">
      <c r="A10592" s="208">
        <v>31</v>
      </c>
      <c r="B10592" s="209" t="s">
        <v>44</v>
      </c>
      <c r="C10592" s="182">
        <f t="shared" ref="C10592" si="9318">SUM(C10593+C10595+C10597)</f>
        <v>0</v>
      </c>
      <c r="D10592" s="32">
        <v>0</v>
      </c>
      <c r="F10592" s="32">
        <f t="shared" ref="F10592:G10592" si="9319">SUM(F10593+F10595+F10597)</f>
        <v>0</v>
      </c>
      <c r="G10592" s="32">
        <f t="shared" si="9319"/>
        <v>0</v>
      </c>
      <c r="H10592" s="32">
        <f t="shared" ref="H10592" si="9320">SUM(H10593+H10595+H10597)</f>
        <v>0</v>
      </c>
      <c r="I10592" s="34">
        <v>2</v>
      </c>
      <c r="J10592" s="194"/>
    </row>
    <row r="10593" spans="1:10">
      <c r="A10593" s="210">
        <v>311</v>
      </c>
      <c r="B10593" s="211" t="s">
        <v>45</v>
      </c>
      <c r="C10593" s="30">
        <f t="shared" ref="C10593" si="9321">SUM(C10594)</f>
        <v>0</v>
      </c>
      <c r="D10593" s="30">
        <v>0</v>
      </c>
      <c r="F10593" s="30">
        <f t="shared" ref="F10593:H10593" si="9322">SUM(F10594)</f>
        <v>0</v>
      </c>
      <c r="G10593" s="30">
        <f t="shared" si="9322"/>
        <v>0</v>
      </c>
      <c r="H10593" s="30">
        <f t="shared" si="9322"/>
        <v>0</v>
      </c>
      <c r="I10593" s="34">
        <v>3</v>
      </c>
      <c r="J10593" s="194"/>
    </row>
    <row r="10594" spans="1:10">
      <c r="A10594" s="212">
        <v>3111</v>
      </c>
      <c r="B10594" s="216" t="s">
        <v>46</v>
      </c>
      <c r="C10594" s="29"/>
      <c r="D10594" s="175">
        <v>0</v>
      </c>
      <c r="F10594" s="175"/>
      <c r="G10594" s="175"/>
      <c r="H10594" s="175"/>
      <c r="I10594" s="34">
        <v>4</v>
      </c>
      <c r="J10594" s="194"/>
    </row>
    <row r="10595" spans="1:10">
      <c r="A10595" s="210">
        <v>312</v>
      </c>
      <c r="B10595" s="211" t="s">
        <v>67</v>
      </c>
      <c r="C10595" s="30">
        <f t="shared" ref="C10595" si="9323">SUM(C10596)</f>
        <v>0</v>
      </c>
      <c r="D10595" s="30">
        <v>0</v>
      </c>
      <c r="F10595" s="30">
        <f t="shared" ref="F10595:H10595" si="9324">SUM(F10596)</f>
        <v>0</v>
      </c>
      <c r="G10595" s="30">
        <f t="shared" si="9324"/>
        <v>0</v>
      </c>
      <c r="H10595" s="30">
        <f t="shared" si="9324"/>
        <v>0</v>
      </c>
      <c r="I10595" s="34">
        <v>3</v>
      </c>
      <c r="J10595" s="194"/>
    </row>
    <row r="10596" spans="1:10">
      <c r="A10596" s="212">
        <v>3121</v>
      </c>
      <c r="B10596" s="216" t="s">
        <v>67</v>
      </c>
      <c r="C10596" s="29"/>
      <c r="D10596" s="175">
        <v>0</v>
      </c>
      <c r="F10596" s="175"/>
      <c r="G10596" s="175"/>
      <c r="H10596" s="175"/>
      <c r="I10596" s="34">
        <v>4</v>
      </c>
      <c r="J10596" s="194"/>
    </row>
    <row r="10597" spans="1:10">
      <c r="A10597" s="210">
        <v>313</v>
      </c>
      <c r="B10597" s="211" t="s">
        <v>48</v>
      </c>
      <c r="C10597" s="30">
        <f t="shared" ref="C10597" si="9325">SUM(C10598:C10598)</f>
        <v>0</v>
      </c>
      <c r="D10597" s="30">
        <v>0</v>
      </c>
      <c r="F10597" s="30">
        <f t="shared" ref="F10597:H10597" si="9326">SUM(F10598:F10598)</f>
        <v>0</v>
      </c>
      <c r="G10597" s="30">
        <f t="shared" si="9326"/>
        <v>0</v>
      </c>
      <c r="H10597" s="30">
        <f t="shared" si="9326"/>
        <v>0</v>
      </c>
      <c r="I10597" s="34">
        <v>3</v>
      </c>
      <c r="J10597" s="194"/>
    </row>
    <row r="10598" spans="1:10">
      <c r="A10598" s="212">
        <v>3132</v>
      </c>
      <c r="B10598" s="216" t="s">
        <v>49</v>
      </c>
      <c r="C10598" s="29"/>
      <c r="D10598" s="175">
        <v>0</v>
      </c>
      <c r="F10598" s="175"/>
      <c r="G10598" s="175"/>
      <c r="H10598" s="175"/>
      <c r="I10598" s="34">
        <v>4</v>
      </c>
      <c r="J10598" s="194"/>
    </row>
    <row r="10599" spans="1:10">
      <c r="A10599" s="208">
        <v>32</v>
      </c>
      <c r="B10599" s="209" t="s">
        <v>16</v>
      </c>
      <c r="C10599" s="182">
        <f t="shared" ref="C10599" si="9327">SUM(C10600+C10603+C10608+C10617+C10619)</f>
        <v>10000</v>
      </c>
      <c r="D10599" s="32">
        <v>1500</v>
      </c>
      <c r="F10599" s="32">
        <f t="shared" ref="F10599:G10599" si="9328">SUM(F10600+F10603+F10608+F10617+F10619)</f>
        <v>0</v>
      </c>
      <c r="G10599" s="32">
        <f t="shared" si="9328"/>
        <v>0</v>
      </c>
      <c r="H10599" s="32">
        <f t="shared" ref="H10599" si="9329">SUM(H10600+H10603+H10608+H10617+H10619)</f>
        <v>0</v>
      </c>
      <c r="I10599" s="34">
        <v>2</v>
      </c>
      <c r="J10599" s="194"/>
    </row>
    <row r="10600" spans="1:10">
      <c r="A10600" s="210">
        <v>321</v>
      </c>
      <c r="B10600" s="211" t="s">
        <v>27</v>
      </c>
      <c r="C10600" s="30">
        <f t="shared" ref="C10600" si="9330">SUM(C10601:C10602)</f>
        <v>0</v>
      </c>
      <c r="D10600" s="30">
        <v>0</v>
      </c>
      <c r="F10600" s="30">
        <f t="shared" ref="F10600:G10600" si="9331">SUM(F10601:F10602)</f>
        <v>0</v>
      </c>
      <c r="G10600" s="30">
        <f t="shared" si="9331"/>
        <v>0</v>
      </c>
      <c r="H10600" s="30">
        <f t="shared" ref="H10600" si="9332">SUM(H10601:H10602)</f>
        <v>0</v>
      </c>
      <c r="I10600" s="34">
        <v>3</v>
      </c>
      <c r="J10600" s="194"/>
    </row>
    <row r="10601" spans="1:10">
      <c r="A10601" s="212">
        <v>3211</v>
      </c>
      <c r="B10601" s="216" t="s">
        <v>28</v>
      </c>
      <c r="C10601" s="29"/>
      <c r="D10601" s="175">
        <v>0</v>
      </c>
      <c r="F10601" s="175"/>
      <c r="G10601" s="175"/>
      <c r="H10601" s="175"/>
      <c r="I10601" s="34">
        <v>4</v>
      </c>
      <c r="J10601" s="194"/>
    </row>
    <row r="10602" spans="1:10">
      <c r="A10602" s="212">
        <v>3213</v>
      </c>
      <c r="B10602" s="216" t="s">
        <v>54</v>
      </c>
      <c r="C10602" s="29"/>
      <c r="D10602" s="175">
        <v>0</v>
      </c>
      <c r="F10602" s="175"/>
      <c r="G10602" s="175"/>
      <c r="H10602" s="175"/>
      <c r="I10602" s="34">
        <v>4</v>
      </c>
      <c r="J10602" s="194"/>
    </row>
    <row r="10603" spans="1:10">
      <c r="A10603" s="210">
        <v>322</v>
      </c>
      <c r="B10603" s="211" t="s">
        <v>42</v>
      </c>
      <c r="C10603" s="30">
        <f t="shared" ref="C10603" si="9333">SUM(C10604:C10607)</f>
        <v>0</v>
      </c>
      <c r="D10603" s="30">
        <v>0</v>
      </c>
      <c r="F10603" s="30">
        <f t="shared" ref="F10603:G10603" si="9334">SUM(F10604:F10607)</f>
        <v>0</v>
      </c>
      <c r="G10603" s="30">
        <f t="shared" si="9334"/>
        <v>0</v>
      </c>
      <c r="H10603" s="30">
        <f t="shared" ref="H10603" si="9335">SUM(H10604:H10607)</f>
        <v>0</v>
      </c>
      <c r="I10603" s="34">
        <v>3</v>
      </c>
      <c r="J10603" s="194"/>
    </row>
    <row r="10604" spans="1:10">
      <c r="A10604" s="212">
        <v>3221</v>
      </c>
      <c r="B10604" s="216" t="s">
        <v>43</v>
      </c>
      <c r="C10604" s="29"/>
      <c r="D10604" s="175">
        <v>0</v>
      </c>
      <c r="F10604" s="175"/>
      <c r="G10604" s="175"/>
      <c r="H10604" s="175"/>
      <c r="I10604" s="34">
        <v>4</v>
      </c>
      <c r="J10604" s="194"/>
    </row>
    <row r="10605" spans="1:10">
      <c r="A10605" s="212">
        <v>3222</v>
      </c>
      <c r="B10605" s="216" t="s">
        <v>91</v>
      </c>
      <c r="C10605" s="29"/>
      <c r="D10605" s="175">
        <v>0</v>
      </c>
      <c r="F10605" s="175"/>
      <c r="G10605" s="175"/>
      <c r="H10605" s="175"/>
      <c r="I10605" s="34">
        <v>4</v>
      </c>
      <c r="J10605" s="194"/>
    </row>
    <row r="10606" spans="1:10">
      <c r="A10606" s="212">
        <v>3223</v>
      </c>
      <c r="B10606" s="216" t="s">
        <v>109</v>
      </c>
      <c r="C10606" s="29"/>
      <c r="D10606" s="175">
        <v>0</v>
      </c>
      <c r="F10606" s="175"/>
      <c r="G10606" s="175"/>
      <c r="H10606" s="175"/>
      <c r="I10606" s="34">
        <v>4</v>
      </c>
      <c r="J10606" s="194"/>
    </row>
    <row r="10607" spans="1:10">
      <c r="A10607" s="212">
        <v>3225</v>
      </c>
      <c r="B10607" s="216" t="s">
        <v>92</v>
      </c>
      <c r="C10607" s="29"/>
      <c r="D10607" s="175">
        <v>0</v>
      </c>
      <c r="F10607" s="175"/>
      <c r="G10607" s="175"/>
      <c r="H10607" s="175"/>
      <c r="I10607" s="34">
        <v>4</v>
      </c>
      <c r="J10607" s="194"/>
    </row>
    <row r="10608" spans="1:10">
      <c r="A10608" s="210">
        <v>323</v>
      </c>
      <c r="B10608" s="211" t="s">
        <v>17</v>
      </c>
      <c r="C10608" s="30">
        <f t="shared" ref="C10608" si="9336">SUM(C10609:C10616)</f>
        <v>0</v>
      </c>
      <c r="D10608" s="30">
        <v>0</v>
      </c>
      <c r="F10608" s="30">
        <f t="shared" ref="F10608:G10608" si="9337">SUM(F10609:F10616)</f>
        <v>0</v>
      </c>
      <c r="G10608" s="30">
        <f t="shared" si="9337"/>
        <v>0</v>
      </c>
      <c r="H10608" s="30">
        <f t="shared" ref="H10608" si="9338">SUM(H10609:H10616)</f>
        <v>0</v>
      </c>
      <c r="I10608" s="34">
        <v>3</v>
      </c>
      <c r="J10608" s="194"/>
    </row>
    <row r="10609" spans="1:10">
      <c r="A10609" s="212">
        <v>3231</v>
      </c>
      <c r="B10609" s="216" t="s">
        <v>18</v>
      </c>
      <c r="C10609" s="29"/>
      <c r="D10609" s="175">
        <v>0</v>
      </c>
      <c r="F10609" s="175"/>
      <c r="G10609" s="175"/>
      <c r="H10609" s="175"/>
      <c r="I10609" s="34">
        <v>4</v>
      </c>
      <c r="J10609" s="194"/>
    </row>
    <row r="10610" spans="1:10">
      <c r="A10610" s="212">
        <v>3232</v>
      </c>
      <c r="B10610" s="216" t="s">
        <v>105</v>
      </c>
      <c r="C10610" s="29"/>
      <c r="D10610" s="175">
        <v>0</v>
      </c>
      <c r="F10610" s="175"/>
      <c r="G10610" s="175"/>
      <c r="H10610" s="175"/>
      <c r="I10610" s="34">
        <v>4</v>
      </c>
      <c r="J10610" s="194"/>
    </row>
    <row r="10611" spans="1:10">
      <c r="A10611" s="212">
        <v>3234</v>
      </c>
      <c r="B10611" s="216" t="s">
        <v>111</v>
      </c>
      <c r="C10611" s="29"/>
      <c r="D10611" s="175">
        <v>0</v>
      </c>
      <c r="F10611" s="175"/>
      <c r="G10611" s="175"/>
      <c r="H10611" s="175"/>
      <c r="I10611" s="34">
        <v>4</v>
      </c>
      <c r="J10611" s="194"/>
    </row>
    <row r="10612" spans="1:10">
      <c r="A10612" s="212">
        <v>3235</v>
      </c>
      <c r="B10612" s="216" t="s">
        <v>68</v>
      </c>
      <c r="C10612" s="29"/>
      <c r="D10612" s="175">
        <v>0</v>
      </c>
      <c r="F10612" s="175"/>
      <c r="G10612" s="175"/>
      <c r="H10612" s="175"/>
      <c r="I10612" s="34">
        <v>4</v>
      </c>
      <c r="J10612" s="194"/>
    </row>
    <row r="10613" spans="1:10">
      <c r="A10613" s="212">
        <v>3236</v>
      </c>
      <c r="B10613" s="216" t="s">
        <v>56</v>
      </c>
      <c r="C10613" s="29"/>
      <c r="D10613" s="175">
        <v>0</v>
      </c>
      <c r="F10613" s="175"/>
      <c r="G10613" s="175"/>
      <c r="H10613" s="175"/>
      <c r="I10613" s="34">
        <v>4</v>
      </c>
      <c r="J10613" s="194"/>
    </row>
    <row r="10614" spans="1:10">
      <c r="A10614" s="212">
        <v>3237</v>
      </c>
      <c r="B10614" s="216" t="s">
        <v>20</v>
      </c>
      <c r="C10614" s="29"/>
      <c r="D10614" s="175">
        <v>0</v>
      </c>
      <c r="F10614" s="175"/>
      <c r="G10614" s="175"/>
      <c r="H10614" s="175"/>
      <c r="I10614" s="34">
        <v>4</v>
      </c>
      <c r="J10614" s="194"/>
    </row>
    <row r="10615" spans="1:10">
      <c r="A10615" s="212">
        <v>3238</v>
      </c>
      <c r="B10615" s="216" t="s">
        <v>51</v>
      </c>
      <c r="C10615" s="29"/>
      <c r="D10615" s="175">
        <v>0</v>
      </c>
      <c r="F10615" s="175"/>
      <c r="G10615" s="175"/>
      <c r="H10615" s="175"/>
      <c r="I10615" s="34">
        <v>4</v>
      </c>
      <c r="J10615" s="194"/>
    </row>
    <row r="10616" spans="1:10">
      <c r="A10616" s="212">
        <v>3239</v>
      </c>
      <c r="B10616" s="216" t="s">
        <v>21</v>
      </c>
      <c r="C10616" s="29"/>
      <c r="D10616" s="175">
        <v>0</v>
      </c>
      <c r="F10616" s="175"/>
      <c r="G10616" s="175"/>
      <c r="H10616" s="175"/>
      <c r="I10616" s="34">
        <v>4</v>
      </c>
      <c r="J10616" s="194"/>
    </row>
    <row r="10617" spans="1:10" ht="28.5">
      <c r="A10617" s="210">
        <v>324</v>
      </c>
      <c r="B10617" s="211" t="s">
        <v>22</v>
      </c>
      <c r="C10617" s="30">
        <f t="shared" ref="C10617" si="9339">SUM(C10618)</f>
        <v>0</v>
      </c>
      <c r="D10617" s="30">
        <v>0</v>
      </c>
      <c r="F10617" s="30">
        <f t="shared" ref="F10617:H10617" si="9340">SUM(F10618)</f>
        <v>0</v>
      </c>
      <c r="G10617" s="30">
        <f t="shared" si="9340"/>
        <v>0</v>
      </c>
      <c r="H10617" s="30">
        <f t="shared" si="9340"/>
        <v>0</v>
      </c>
      <c r="I10617" s="34">
        <v>3</v>
      </c>
      <c r="J10617" s="194"/>
    </row>
    <row r="10618" spans="1:10" ht="28.5">
      <c r="A10618" s="212">
        <v>3241</v>
      </c>
      <c r="B10618" s="216" t="s">
        <v>22</v>
      </c>
      <c r="C10618" s="29"/>
      <c r="D10618" s="175">
        <v>0</v>
      </c>
      <c r="F10618" s="175"/>
      <c r="G10618" s="175"/>
      <c r="H10618" s="175"/>
      <c r="I10618" s="34">
        <v>4</v>
      </c>
    </row>
    <row r="10619" spans="1:10">
      <c r="A10619" s="210">
        <v>329</v>
      </c>
      <c r="B10619" s="211" t="s">
        <v>23</v>
      </c>
      <c r="C10619" s="30">
        <f t="shared" ref="C10619" si="9341">SUM(C10620:C10625)</f>
        <v>10000</v>
      </c>
      <c r="D10619" s="30">
        <v>1500</v>
      </c>
      <c r="F10619" s="30">
        <f t="shared" ref="F10619:G10619" si="9342">SUM(F10620:F10625)</f>
        <v>0</v>
      </c>
      <c r="G10619" s="30">
        <f t="shared" si="9342"/>
        <v>0</v>
      </c>
      <c r="H10619" s="30">
        <f t="shared" ref="H10619" si="9343">SUM(H10620:H10625)</f>
        <v>0</v>
      </c>
      <c r="I10619" s="34">
        <v>3</v>
      </c>
    </row>
    <row r="10620" spans="1:10">
      <c r="A10620" s="212">
        <v>3292</v>
      </c>
      <c r="B10620" s="216" t="s">
        <v>112</v>
      </c>
      <c r="C10620" s="29"/>
      <c r="D10620" s="175">
        <v>0</v>
      </c>
      <c r="F10620" s="175"/>
      <c r="G10620" s="175"/>
      <c r="H10620" s="175"/>
      <c r="I10620" s="34">
        <v>4</v>
      </c>
    </row>
    <row r="10621" spans="1:10">
      <c r="A10621" s="212">
        <v>3293</v>
      </c>
      <c r="B10621" s="216" t="s">
        <v>29</v>
      </c>
      <c r="C10621" s="29"/>
      <c r="D10621" s="175">
        <v>1000</v>
      </c>
      <c r="F10621" s="175"/>
      <c r="G10621" s="175"/>
      <c r="H10621" s="175"/>
      <c r="I10621" s="34">
        <v>4</v>
      </c>
    </row>
    <row r="10622" spans="1:10">
      <c r="A10622" s="212">
        <v>3294</v>
      </c>
      <c r="B10622" s="216" t="s">
        <v>55</v>
      </c>
      <c r="C10622" s="29"/>
      <c r="D10622" s="175">
        <v>0</v>
      </c>
      <c r="F10622" s="175"/>
      <c r="G10622" s="175"/>
      <c r="H10622" s="175"/>
      <c r="I10622" s="34">
        <v>4</v>
      </c>
    </row>
    <row r="10623" spans="1:10">
      <c r="A10623" s="212">
        <v>3295</v>
      </c>
      <c r="B10623" s="216" t="s">
        <v>113</v>
      </c>
      <c r="C10623" s="29"/>
      <c r="D10623" s="175">
        <v>500</v>
      </c>
      <c r="F10623" s="175"/>
      <c r="G10623" s="175"/>
      <c r="H10623" s="175"/>
      <c r="I10623" s="34">
        <v>4</v>
      </c>
    </row>
    <row r="10624" spans="1:10">
      <c r="A10624" s="212">
        <v>3296</v>
      </c>
      <c r="B10624" s="216" t="s">
        <v>120</v>
      </c>
      <c r="C10624" s="29">
        <v>10000</v>
      </c>
      <c r="D10624" s="175">
        <v>0</v>
      </c>
      <c r="F10624" s="175"/>
      <c r="G10624" s="175"/>
      <c r="H10624" s="175"/>
      <c r="I10624" s="34">
        <v>4</v>
      </c>
    </row>
    <row r="10625" spans="1:10">
      <c r="A10625" s="212">
        <v>3299</v>
      </c>
      <c r="B10625" s="216" t="s">
        <v>23</v>
      </c>
      <c r="C10625" s="29"/>
      <c r="D10625" s="175">
        <v>0</v>
      </c>
      <c r="F10625" s="175"/>
      <c r="G10625" s="175"/>
      <c r="H10625" s="175"/>
      <c r="I10625" s="34">
        <v>4</v>
      </c>
    </row>
    <row r="10626" spans="1:10">
      <c r="A10626" s="208">
        <v>34</v>
      </c>
      <c r="B10626" s="209" t="s">
        <v>114</v>
      </c>
      <c r="C10626" s="182">
        <f t="shared" ref="C10626" si="9344">SUM(C10627)</f>
        <v>111000</v>
      </c>
      <c r="D10626" s="32">
        <v>11000</v>
      </c>
      <c r="F10626" s="32">
        <f t="shared" ref="F10626:H10626" si="9345">SUM(F10627)</f>
        <v>0</v>
      </c>
      <c r="G10626" s="32">
        <f t="shared" si="9345"/>
        <v>0</v>
      </c>
      <c r="H10626" s="32">
        <f t="shared" si="9345"/>
        <v>0</v>
      </c>
      <c r="I10626" s="34">
        <v>2</v>
      </c>
    </row>
    <row r="10627" spans="1:10">
      <c r="A10627" s="210">
        <v>343</v>
      </c>
      <c r="B10627" s="211" t="s">
        <v>115</v>
      </c>
      <c r="C10627" s="30">
        <f t="shared" ref="C10627" si="9346">SUM(C10628:C10629)</f>
        <v>111000</v>
      </c>
      <c r="D10627" s="30">
        <v>11000</v>
      </c>
      <c r="F10627" s="30">
        <f t="shared" ref="F10627:G10627" si="9347">SUM(F10628:F10629)</f>
        <v>0</v>
      </c>
      <c r="G10627" s="30">
        <f t="shared" si="9347"/>
        <v>0</v>
      </c>
      <c r="H10627" s="30">
        <f t="shared" ref="H10627" si="9348">SUM(H10628:H10629)</f>
        <v>0</v>
      </c>
      <c r="I10627" s="34">
        <v>3</v>
      </c>
    </row>
    <row r="10628" spans="1:10">
      <c r="A10628" s="212">
        <v>3431</v>
      </c>
      <c r="B10628" s="216" t="s">
        <v>116</v>
      </c>
      <c r="C10628" s="29">
        <v>16000</v>
      </c>
      <c r="D10628" s="175">
        <v>4000</v>
      </c>
      <c r="F10628" s="175"/>
      <c r="G10628" s="175"/>
      <c r="H10628" s="175"/>
      <c r="I10628" s="34">
        <v>4</v>
      </c>
    </row>
    <row r="10629" spans="1:10">
      <c r="A10629" s="212">
        <v>3433</v>
      </c>
      <c r="B10629" s="216" t="s">
        <v>117</v>
      </c>
      <c r="C10629" s="29">
        <v>95000</v>
      </c>
      <c r="D10629" s="175">
        <v>7000</v>
      </c>
      <c r="F10629" s="175"/>
      <c r="G10629" s="175"/>
      <c r="H10629" s="175"/>
      <c r="I10629" s="34">
        <v>4</v>
      </c>
    </row>
    <row r="10630" spans="1:10">
      <c r="A10630" s="208">
        <v>38</v>
      </c>
      <c r="B10630" s="209" t="s">
        <v>11</v>
      </c>
      <c r="C10630" s="182">
        <f t="shared" ref="C10630" si="9349">SUM(C10631)</f>
        <v>4000</v>
      </c>
      <c r="D10630" s="32">
        <v>4000</v>
      </c>
      <c r="F10630" s="32">
        <f t="shared" ref="F10630:H10630" si="9350">SUM(F10631)</f>
        <v>0</v>
      </c>
      <c r="G10630" s="32">
        <f t="shared" si="9350"/>
        <v>0</v>
      </c>
      <c r="H10630" s="32">
        <f t="shared" si="9350"/>
        <v>0</v>
      </c>
      <c r="I10630" s="34">
        <v>2</v>
      </c>
    </row>
    <row r="10631" spans="1:10">
      <c r="A10631" s="210">
        <v>383</v>
      </c>
      <c r="B10631" s="211" t="s">
        <v>121</v>
      </c>
      <c r="C10631" s="30">
        <f>C10632</f>
        <v>4000</v>
      </c>
      <c r="D10631" s="30">
        <v>4000</v>
      </c>
      <c r="F10631" s="30">
        <f>F10632</f>
        <v>0</v>
      </c>
      <c r="G10631" s="30">
        <f>G10632</f>
        <v>0</v>
      </c>
      <c r="H10631" s="30">
        <f>H10632</f>
        <v>0</v>
      </c>
      <c r="I10631" s="34">
        <v>3</v>
      </c>
    </row>
    <row r="10632" spans="1:10">
      <c r="A10632" s="51">
        <v>3831</v>
      </c>
      <c r="B10632" s="52" t="s">
        <v>122</v>
      </c>
      <c r="C10632" s="337">
        <v>4000</v>
      </c>
      <c r="D10632" s="175">
        <v>4000</v>
      </c>
      <c r="F10632" s="337"/>
      <c r="G10632" s="337"/>
      <c r="H10632" s="337"/>
      <c r="I10632" s="73">
        <v>4</v>
      </c>
    </row>
    <row r="10633" spans="1:10">
      <c r="A10633" s="212">
        <v>3834</v>
      </c>
      <c r="B10633" s="216" t="s">
        <v>123</v>
      </c>
      <c r="C10633" s="29"/>
      <c r="D10633" s="175">
        <v>0</v>
      </c>
      <c r="F10633" s="175"/>
      <c r="G10633" s="175"/>
      <c r="H10633" s="175"/>
      <c r="I10633" s="34">
        <v>4</v>
      </c>
    </row>
    <row r="10634" spans="1:10">
      <c r="A10634" s="47">
        <v>41</v>
      </c>
      <c r="B10634" s="48" t="s">
        <v>347</v>
      </c>
      <c r="C10634" s="877">
        <f t="shared" ref="C10634" si="9351">SUM(C10635+C10637+C10644+C10646)</f>
        <v>10000</v>
      </c>
      <c r="D10634" s="877">
        <v>4450</v>
      </c>
      <c r="F10634" s="877">
        <f t="shared" ref="F10634:H10634" si="9352">F10635</f>
        <v>0</v>
      </c>
      <c r="G10634" s="877">
        <f t="shared" si="9352"/>
        <v>0</v>
      </c>
      <c r="H10634" s="877">
        <f t="shared" si="9352"/>
        <v>0</v>
      </c>
      <c r="I10634" s="870">
        <v>2</v>
      </c>
    </row>
    <row r="10635" spans="1:10" ht="28.5">
      <c r="A10635" s="49">
        <v>412</v>
      </c>
      <c r="B10635" s="50" t="s">
        <v>70</v>
      </c>
      <c r="C10635" s="878">
        <f t="shared" ref="C10635" si="9353">SUM(C10636)</f>
        <v>0</v>
      </c>
      <c r="D10635" s="878">
        <v>4450</v>
      </c>
      <c r="F10635" s="878">
        <f t="shared" ref="F10635:H10635" si="9354">SUM(F10636)</f>
        <v>0</v>
      </c>
      <c r="G10635" s="878">
        <f t="shared" si="9354"/>
        <v>0</v>
      </c>
      <c r="H10635" s="878">
        <f t="shared" si="9354"/>
        <v>0</v>
      </c>
      <c r="I10635" s="870">
        <v>3</v>
      </c>
    </row>
    <row r="10636" spans="1:10">
      <c r="A10636" s="51">
        <v>4123</v>
      </c>
      <c r="B10636" s="52" t="s">
        <v>72</v>
      </c>
      <c r="C10636" s="868"/>
      <c r="D10636" s="868">
        <v>4450</v>
      </c>
      <c r="F10636" s="868"/>
      <c r="G10636" s="868"/>
      <c r="H10636" s="868"/>
      <c r="I10636" s="870">
        <v>4</v>
      </c>
    </row>
    <row r="10637" spans="1:10" ht="28.5">
      <c r="A10637" s="208">
        <v>42</v>
      </c>
      <c r="B10637" s="209" t="s">
        <v>30</v>
      </c>
      <c r="C10637" s="182">
        <f t="shared" ref="C10637" si="9355">SUM(C10638+C10640+C10647+C10649)</f>
        <v>10000</v>
      </c>
      <c r="D10637" s="32">
        <v>111532</v>
      </c>
      <c r="F10637" s="32">
        <f t="shared" ref="F10637:G10637" si="9356">SUM(F10638+F10640+F10647+F10649)</f>
        <v>0</v>
      </c>
      <c r="G10637" s="32">
        <f t="shared" si="9356"/>
        <v>0</v>
      </c>
      <c r="H10637" s="32">
        <f t="shared" ref="H10637" si="9357">SUM(H10638+H10640+H10647+H10649)</f>
        <v>0</v>
      </c>
      <c r="I10637" s="34">
        <v>2</v>
      </c>
      <c r="J10637" s="194"/>
    </row>
    <row r="10638" spans="1:10">
      <c r="A10638" s="210">
        <v>421</v>
      </c>
      <c r="B10638" s="211" t="s">
        <v>96</v>
      </c>
      <c r="C10638" s="30">
        <f t="shared" ref="C10638" si="9358">SUM(C10639)</f>
        <v>0</v>
      </c>
      <c r="D10638" s="30">
        <v>0</v>
      </c>
      <c r="F10638" s="30">
        <f t="shared" ref="F10638:H10638" si="9359">SUM(F10639)</f>
        <v>0</v>
      </c>
      <c r="G10638" s="30">
        <f t="shared" si="9359"/>
        <v>0</v>
      </c>
      <c r="H10638" s="30">
        <f t="shared" si="9359"/>
        <v>0</v>
      </c>
      <c r="I10638" s="34">
        <v>3</v>
      </c>
      <c r="J10638" s="194"/>
    </row>
    <row r="10639" spans="1:10">
      <c r="A10639" s="212">
        <v>4212</v>
      </c>
      <c r="B10639" s="216" t="s">
        <v>97</v>
      </c>
      <c r="C10639" s="29"/>
      <c r="D10639" s="175">
        <v>0</v>
      </c>
      <c r="F10639" s="175"/>
      <c r="G10639" s="175"/>
      <c r="H10639" s="175"/>
      <c r="I10639" s="34">
        <v>4</v>
      </c>
      <c r="J10639" s="194"/>
    </row>
    <row r="10640" spans="1:10">
      <c r="A10640" s="210">
        <v>422</v>
      </c>
      <c r="B10640" s="211" t="s">
        <v>57</v>
      </c>
      <c r="C10640" s="30">
        <f t="shared" ref="C10640" si="9360">SUM(C10641:C10646)</f>
        <v>10000</v>
      </c>
      <c r="D10640" s="30">
        <v>108282</v>
      </c>
      <c r="F10640" s="30">
        <f t="shared" ref="F10640:G10640" si="9361">SUM(F10641:F10646)</f>
        <v>0</v>
      </c>
      <c r="G10640" s="30">
        <f t="shared" si="9361"/>
        <v>0</v>
      </c>
      <c r="H10640" s="30">
        <f t="shared" ref="H10640" si="9362">SUM(H10641:H10646)</f>
        <v>0</v>
      </c>
      <c r="I10640" s="34">
        <v>3</v>
      </c>
      <c r="J10640" s="194"/>
    </row>
    <row r="10641" spans="1:10">
      <c r="A10641" s="212">
        <v>4221</v>
      </c>
      <c r="B10641" s="216" t="s">
        <v>65</v>
      </c>
      <c r="C10641" s="29"/>
      <c r="D10641" s="175">
        <v>20000</v>
      </c>
      <c r="F10641" s="175"/>
      <c r="G10641" s="175"/>
      <c r="H10641" s="175"/>
      <c r="I10641" s="34">
        <v>4</v>
      </c>
      <c r="J10641" s="194"/>
    </row>
    <row r="10642" spans="1:10">
      <c r="A10642" s="212">
        <v>4222</v>
      </c>
      <c r="B10642" s="216" t="s">
        <v>73</v>
      </c>
      <c r="C10642" s="29"/>
      <c r="D10642" s="175">
        <v>0</v>
      </c>
      <c r="F10642" s="175"/>
      <c r="G10642" s="175"/>
      <c r="H10642" s="175"/>
      <c r="I10642" s="34">
        <v>4</v>
      </c>
      <c r="J10642" s="194"/>
    </row>
    <row r="10643" spans="1:10">
      <c r="A10643" s="212">
        <v>4223</v>
      </c>
      <c r="B10643" s="216" t="s">
        <v>86</v>
      </c>
      <c r="C10643" s="29">
        <v>10000</v>
      </c>
      <c r="D10643" s="175">
        <v>10000</v>
      </c>
      <c r="F10643" s="175"/>
      <c r="G10643" s="175"/>
      <c r="H10643" s="175"/>
      <c r="I10643" s="34">
        <v>4</v>
      </c>
      <c r="J10643" s="194"/>
    </row>
    <row r="10644" spans="1:10">
      <c r="A10644" s="212">
        <v>4224</v>
      </c>
      <c r="B10644" s="216" t="s">
        <v>58</v>
      </c>
      <c r="C10644" s="29"/>
      <c r="D10644" s="175">
        <v>77782</v>
      </c>
      <c r="F10644" s="175"/>
      <c r="G10644" s="175"/>
      <c r="H10644" s="175"/>
      <c r="I10644" s="34">
        <v>4</v>
      </c>
      <c r="J10644" s="194"/>
    </row>
    <row r="10645" spans="1:10">
      <c r="A10645" s="212">
        <v>4225</v>
      </c>
      <c r="B10645" s="216" t="s">
        <v>87</v>
      </c>
      <c r="C10645" s="29"/>
      <c r="D10645" s="175">
        <v>0</v>
      </c>
      <c r="F10645" s="175"/>
      <c r="G10645" s="175"/>
      <c r="H10645" s="175"/>
      <c r="I10645" s="34">
        <v>4</v>
      </c>
      <c r="J10645" s="194"/>
    </row>
    <row r="10646" spans="1:10">
      <c r="A10646" s="212">
        <v>4227</v>
      </c>
      <c r="B10646" s="216" t="s">
        <v>88</v>
      </c>
      <c r="C10646" s="29"/>
      <c r="D10646" s="175">
        <v>500</v>
      </c>
      <c r="F10646" s="175"/>
      <c r="G10646" s="175"/>
      <c r="H10646" s="175"/>
      <c r="I10646" s="34">
        <v>4</v>
      </c>
      <c r="J10646" s="194"/>
    </row>
    <row r="10647" spans="1:10" ht="28.5">
      <c r="A10647" s="210">
        <v>424</v>
      </c>
      <c r="B10647" s="211" t="s">
        <v>138</v>
      </c>
      <c r="C10647" s="30">
        <f t="shared" ref="C10647" si="9363">SUM(C10648)</f>
        <v>0</v>
      </c>
      <c r="D10647" s="30">
        <v>0</v>
      </c>
      <c r="F10647" s="30">
        <f t="shared" ref="F10647:H10647" si="9364">SUM(F10648)</f>
        <v>0</v>
      </c>
      <c r="G10647" s="30">
        <f t="shared" si="9364"/>
        <v>0</v>
      </c>
      <c r="H10647" s="30">
        <f t="shared" si="9364"/>
        <v>0</v>
      </c>
      <c r="I10647" s="34">
        <v>3</v>
      </c>
      <c r="J10647" s="194"/>
    </row>
    <row r="10648" spans="1:10">
      <c r="A10648" s="212">
        <v>4241</v>
      </c>
      <c r="B10648" s="216" t="s">
        <v>139</v>
      </c>
      <c r="C10648" s="29"/>
      <c r="D10648" s="175">
        <v>0</v>
      </c>
      <c r="F10648" s="175"/>
      <c r="G10648" s="175"/>
      <c r="H10648" s="175"/>
      <c r="I10648" s="34">
        <v>4</v>
      </c>
      <c r="J10648" s="194"/>
    </row>
    <row r="10649" spans="1:10">
      <c r="A10649" s="210">
        <v>426</v>
      </c>
      <c r="B10649" s="211" t="s">
        <v>31</v>
      </c>
      <c r="C10649" s="30">
        <f t="shared" ref="C10649" si="9365">SUM(C10650)</f>
        <v>0</v>
      </c>
      <c r="D10649" s="30">
        <v>3250</v>
      </c>
      <c r="F10649" s="30">
        <f t="shared" ref="F10649:H10649" si="9366">SUM(F10650)</f>
        <v>0</v>
      </c>
      <c r="G10649" s="30">
        <f t="shared" si="9366"/>
        <v>0</v>
      </c>
      <c r="H10649" s="30">
        <f t="shared" si="9366"/>
        <v>0</v>
      </c>
      <c r="I10649" s="34">
        <v>3</v>
      </c>
      <c r="J10649" s="194"/>
    </row>
    <row r="10650" spans="1:10">
      <c r="A10650" s="212">
        <v>4262</v>
      </c>
      <c r="B10650" s="216" t="s">
        <v>32</v>
      </c>
      <c r="C10650" s="29"/>
      <c r="D10650" s="175">
        <v>3250</v>
      </c>
      <c r="F10650" s="175"/>
      <c r="G10650" s="175"/>
      <c r="H10650" s="175"/>
      <c r="I10650" s="34">
        <v>4</v>
      </c>
      <c r="J10650" s="194"/>
    </row>
    <row r="10651" spans="1:10" ht="28.5">
      <c r="A10651" s="208">
        <v>45</v>
      </c>
      <c r="B10651" s="209" t="s">
        <v>74</v>
      </c>
      <c r="C10651" s="877">
        <f t="shared" ref="C10651:C10652" si="9367">SUM(C10652)</f>
        <v>484580</v>
      </c>
      <c r="D10651" s="877">
        <v>4518</v>
      </c>
      <c r="F10651" s="877">
        <f t="shared" ref="F10651:H10652" si="9368">SUM(F10652)</f>
        <v>0</v>
      </c>
      <c r="G10651" s="877">
        <f t="shared" si="9368"/>
        <v>0</v>
      </c>
      <c r="H10651" s="877">
        <f t="shared" si="9368"/>
        <v>0</v>
      </c>
      <c r="I10651" s="870">
        <v>2</v>
      </c>
      <c r="J10651" s="194"/>
    </row>
    <row r="10652" spans="1:10">
      <c r="A10652" s="210">
        <v>451</v>
      </c>
      <c r="B10652" s="211" t="s">
        <v>75</v>
      </c>
      <c r="C10652" s="878">
        <f t="shared" si="9367"/>
        <v>484580</v>
      </c>
      <c r="D10652" s="878">
        <v>4518</v>
      </c>
      <c r="F10652" s="878">
        <f t="shared" si="9368"/>
        <v>0</v>
      </c>
      <c r="G10652" s="878">
        <f t="shared" si="9368"/>
        <v>0</v>
      </c>
      <c r="H10652" s="878">
        <f t="shared" si="9368"/>
        <v>0</v>
      </c>
      <c r="I10652" s="870">
        <v>3</v>
      </c>
      <c r="J10652" s="194"/>
    </row>
    <row r="10653" spans="1:10">
      <c r="A10653" s="212">
        <v>4511</v>
      </c>
      <c r="B10653" s="216" t="s">
        <v>75</v>
      </c>
      <c r="C10653" s="868">
        <v>484580</v>
      </c>
      <c r="D10653" s="868">
        <v>4518</v>
      </c>
      <c r="F10653" s="868"/>
      <c r="G10653" s="868"/>
      <c r="H10653" s="868"/>
      <c r="I10653" s="870">
        <v>4</v>
      </c>
      <c r="J10653" s="194"/>
    </row>
    <row r="10654" spans="1:10">
      <c r="A10654" s="206">
        <v>43</v>
      </c>
      <c r="B10654" s="207" t="s">
        <v>40</v>
      </c>
      <c r="C10654" s="31">
        <f t="shared" ref="C10654" si="9369">SUM(C10655+C10665+C10698+C10703)</f>
        <v>31759568</v>
      </c>
      <c r="D10654" s="31">
        <v>31759568</v>
      </c>
      <c r="F10654" s="31">
        <f t="shared" ref="F10654:G10654" si="9370">SUM(F10655+F10665+F10698+F10703)</f>
        <v>0</v>
      </c>
      <c r="G10654" s="31">
        <f t="shared" si="9370"/>
        <v>0</v>
      </c>
      <c r="H10654" s="31">
        <f t="shared" ref="H10654" si="9371">SUM(H10655+H10665+H10698+H10703)</f>
        <v>0</v>
      </c>
      <c r="I10654" s="34" t="s">
        <v>41</v>
      </c>
      <c r="J10654" s="194"/>
    </row>
    <row r="10655" spans="1:10">
      <c r="A10655" s="208">
        <v>31</v>
      </c>
      <c r="B10655" s="209" t="s">
        <v>44</v>
      </c>
      <c r="C10655" s="182">
        <f t="shared" ref="C10655" si="9372">SUM(C10656+C10660+C10662)</f>
        <v>22844736</v>
      </c>
      <c r="D10655" s="32">
        <v>25252000</v>
      </c>
      <c r="F10655" s="32">
        <f t="shared" ref="F10655:G10655" si="9373">SUM(F10656+F10660+F10662)</f>
        <v>0</v>
      </c>
      <c r="G10655" s="32">
        <f t="shared" si="9373"/>
        <v>0</v>
      </c>
      <c r="H10655" s="32">
        <f t="shared" ref="H10655" si="9374">SUM(H10656+H10660+H10662)</f>
        <v>0</v>
      </c>
      <c r="I10655" s="34">
        <v>2</v>
      </c>
      <c r="J10655" s="194"/>
    </row>
    <row r="10656" spans="1:10">
      <c r="A10656" s="210">
        <v>311</v>
      </c>
      <c r="B10656" s="211" t="s">
        <v>45</v>
      </c>
      <c r="C10656" s="30">
        <f t="shared" ref="C10656" si="9375">SUM(C10657:C10659)</f>
        <v>19682570</v>
      </c>
      <c r="D10656" s="30">
        <v>21600000</v>
      </c>
      <c r="F10656" s="30">
        <f t="shared" ref="F10656:G10656" si="9376">SUM(F10657:F10659)</f>
        <v>0</v>
      </c>
      <c r="G10656" s="30">
        <f t="shared" si="9376"/>
        <v>0</v>
      </c>
      <c r="H10656" s="30">
        <f t="shared" ref="H10656" si="9377">SUM(H10657:H10659)</f>
        <v>0</v>
      </c>
      <c r="I10656" s="34">
        <v>3</v>
      </c>
      <c r="J10656" s="194"/>
    </row>
    <row r="10657" spans="1:10">
      <c r="A10657" s="212">
        <v>3111</v>
      </c>
      <c r="B10657" s="216" t="s">
        <v>46</v>
      </c>
      <c r="C10657" s="29">
        <v>17982570</v>
      </c>
      <c r="D10657" s="175">
        <v>19600000</v>
      </c>
      <c r="F10657" s="175"/>
      <c r="G10657" s="175"/>
      <c r="H10657" s="175"/>
      <c r="I10657" s="34">
        <v>4</v>
      </c>
      <c r="J10657" s="194"/>
    </row>
    <row r="10658" spans="1:10">
      <c r="A10658" s="212">
        <v>3113</v>
      </c>
      <c r="B10658" s="216" t="s">
        <v>66</v>
      </c>
      <c r="C10658" s="29">
        <v>1700000</v>
      </c>
      <c r="D10658" s="175">
        <v>2000000</v>
      </c>
      <c r="F10658" s="175"/>
      <c r="G10658" s="175"/>
      <c r="H10658" s="175"/>
      <c r="I10658" s="34">
        <v>4</v>
      </c>
      <c r="J10658" s="194"/>
    </row>
    <row r="10659" spans="1:10">
      <c r="A10659" s="212">
        <v>3114</v>
      </c>
      <c r="B10659" s="216" t="s">
        <v>47</v>
      </c>
      <c r="C10659" s="29">
        <v>0</v>
      </c>
      <c r="D10659" s="175">
        <v>0</v>
      </c>
      <c r="F10659" s="175"/>
      <c r="G10659" s="175"/>
      <c r="H10659" s="175"/>
      <c r="I10659" s="34">
        <v>4</v>
      </c>
      <c r="J10659" s="194"/>
    </row>
    <row r="10660" spans="1:10">
      <c r="A10660" s="210">
        <v>312</v>
      </c>
      <c r="B10660" s="211" t="s">
        <v>67</v>
      </c>
      <c r="C10660" s="30">
        <f t="shared" ref="C10660" si="9378">SUM(C10661)</f>
        <v>600000</v>
      </c>
      <c r="D10660" s="30">
        <v>700000</v>
      </c>
      <c r="F10660" s="30">
        <f t="shared" ref="F10660:H10660" si="9379">SUM(F10661)</f>
        <v>0</v>
      </c>
      <c r="G10660" s="30">
        <f t="shared" si="9379"/>
        <v>0</v>
      </c>
      <c r="H10660" s="30">
        <f t="shared" si="9379"/>
        <v>0</v>
      </c>
      <c r="I10660" s="34">
        <v>3</v>
      </c>
      <c r="J10660" s="194"/>
    </row>
    <row r="10661" spans="1:10">
      <c r="A10661" s="212">
        <v>3121</v>
      </c>
      <c r="B10661" s="216" t="s">
        <v>67</v>
      </c>
      <c r="C10661" s="29">
        <v>600000</v>
      </c>
      <c r="D10661" s="175">
        <v>700000</v>
      </c>
      <c r="F10661" s="175"/>
      <c r="G10661" s="175"/>
      <c r="H10661" s="175"/>
      <c r="I10661" s="34">
        <v>4</v>
      </c>
      <c r="J10661" s="194"/>
    </row>
    <row r="10662" spans="1:10">
      <c r="A10662" s="210">
        <v>313</v>
      </c>
      <c r="B10662" s="211" t="s">
        <v>48</v>
      </c>
      <c r="C10662" s="30">
        <f t="shared" ref="C10662" si="9380">SUM(C10663:C10664)</f>
        <v>2562166</v>
      </c>
      <c r="D10662" s="30">
        <v>2952000</v>
      </c>
      <c r="F10662" s="30">
        <f t="shared" ref="F10662:G10662" si="9381">SUM(F10663:F10664)</f>
        <v>0</v>
      </c>
      <c r="G10662" s="30">
        <f t="shared" si="9381"/>
        <v>0</v>
      </c>
      <c r="H10662" s="30">
        <f t="shared" ref="H10662" si="9382">SUM(H10663:H10664)</f>
        <v>0</v>
      </c>
      <c r="I10662" s="34">
        <v>3</v>
      </c>
      <c r="J10662" s="194"/>
    </row>
    <row r="10663" spans="1:10">
      <c r="A10663" s="212">
        <v>3132</v>
      </c>
      <c r="B10663" s="216" t="s">
        <v>49</v>
      </c>
      <c r="C10663" s="29">
        <v>2560166</v>
      </c>
      <c r="D10663" s="175">
        <v>2950000</v>
      </c>
      <c r="F10663" s="175"/>
      <c r="G10663" s="175"/>
      <c r="H10663" s="175"/>
      <c r="I10663" s="34">
        <v>4</v>
      </c>
      <c r="J10663" s="194"/>
    </row>
    <row r="10664" spans="1:10" ht="28.5">
      <c r="A10664" s="212">
        <v>3133</v>
      </c>
      <c r="B10664" s="216" t="s">
        <v>119</v>
      </c>
      <c r="C10664" s="29">
        <v>2000</v>
      </c>
      <c r="D10664" s="175">
        <v>2000</v>
      </c>
      <c r="F10664" s="175"/>
      <c r="G10664" s="175"/>
      <c r="H10664" s="175"/>
      <c r="I10664" s="34">
        <v>4</v>
      </c>
      <c r="J10664" s="194"/>
    </row>
    <row r="10665" spans="1:10">
      <c r="A10665" s="208">
        <v>32</v>
      </c>
      <c r="B10665" s="209" t="s">
        <v>16</v>
      </c>
      <c r="C10665" s="182">
        <f>SUM(C10666+C10671+C10678+C10688+C10690)</f>
        <v>8914832</v>
      </c>
      <c r="D10665" s="32">
        <v>6405568</v>
      </c>
      <c r="F10665" s="32">
        <f>SUM(F10666+F10671+F10678+F10688+F10690)</f>
        <v>0</v>
      </c>
      <c r="G10665" s="32">
        <f>SUM(G10666+G10671+G10678+G10688+G10690)</f>
        <v>0</v>
      </c>
      <c r="H10665" s="32">
        <f>SUM(H10666+H10671+H10678+H10688+H10690)</f>
        <v>0</v>
      </c>
      <c r="I10665" s="34">
        <v>2</v>
      </c>
      <c r="J10665" s="194"/>
    </row>
    <row r="10666" spans="1:10">
      <c r="A10666" s="210">
        <v>321</v>
      </c>
      <c r="B10666" s="211" t="s">
        <v>27</v>
      </c>
      <c r="C10666" s="30">
        <f t="shared" ref="C10666" si="9383">SUM(C10667:C10670)</f>
        <v>443000</v>
      </c>
      <c r="D10666" s="30">
        <v>473000</v>
      </c>
      <c r="F10666" s="30">
        <f t="shared" ref="F10666:G10666" si="9384">SUM(F10667:F10670)</f>
        <v>0</v>
      </c>
      <c r="G10666" s="30">
        <f t="shared" si="9384"/>
        <v>0</v>
      </c>
      <c r="H10666" s="30">
        <f t="shared" ref="H10666" si="9385">SUM(H10667:H10670)</f>
        <v>0</v>
      </c>
      <c r="I10666" s="34">
        <v>3</v>
      </c>
      <c r="J10666" s="194"/>
    </row>
    <row r="10667" spans="1:10">
      <c r="A10667" s="212">
        <v>3211</v>
      </c>
      <c r="B10667" s="216" t="s">
        <v>28</v>
      </c>
      <c r="C10667" s="29">
        <v>22000</v>
      </c>
      <c r="D10667" s="175">
        <v>22000</v>
      </c>
      <c r="F10667" s="175"/>
      <c r="G10667" s="175"/>
      <c r="H10667" s="175"/>
      <c r="I10667" s="34">
        <v>4</v>
      </c>
      <c r="J10667" s="194"/>
    </row>
    <row r="10668" spans="1:10" ht="28.5">
      <c r="A10668" s="212">
        <v>3212</v>
      </c>
      <c r="B10668" s="216" t="s">
        <v>50</v>
      </c>
      <c r="C10668" s="29">
        <v>390000</v>
      </c>
      <c r="D10668" s="175">
        <v>420000</v>
      </c>
      <c r="F10668" s="175"/>
      <c r="G10668" s="175"/>
      <c r="H10668" s="175"/>
      <c r="I10668" s="34">
        <v>4</v>
      </c>
      <c r="J10668" s="194"/>
    </row>
    <row r="10669" spans="1:10">
      <c r="A10669" s="212">
        <v>3213</v>
      </c>
      <c r="B10669" s="216" t="s">
        <v>54</v>
      </c>
      <c r="C10669" s="29">
        <v>30000</v>
      </c>
      <c r="D10669" s="175">
        <v>30000</v>
      </c>
      <c r="F10669" s="175"/>
      <c r="G10669" s="175"/>
      <c r="H10669" s="175"/>
      <c r="I10669" s="34">
        <v>4</v>
      </c>
      <c r="J10669" s="194"/>
    </row>
    <row r="10670" spans="1:10">
      <c r="A10670" s="212">
        <v>3214</v>
      </c>
      <c r="B10670" s="216" t="s">
        <v>108</v>
      </c>
      <c r="C10670" s="29">
        <v>1000</v>
      </c>
      <c r="D10670" s="175">
        <v>1000</v>
      </c>
      <c r="F10670" s="175"/>
      <c r="G10670" s="175"/>
      <c r="H10670" s="175"/>
      <c r="I10670" s="34">
        <v>4</v>
      </c>
      <c r="J10670" s="194"/>
    </row>
    <row r="10671" spans="1:10">
      <c r="A10671" s="210">
        <v>322</v>
      </c>
      <c r="B10671" s="211" t="s">
        <v>42</v>
      </c>
      <c r="C10671" s="30">
        <f>SUM(C10672:C10677)</f>
        <v>6915332</v>
      </c>
      <c r="D10671" s="30">
        <v>4151468</v>
      </c>
      <c r="F10671" s="30">
        <f>SUM(F10672:F10677)</f>
        <v>0</v>
      </c>
      <c r="G10671" s="30">
        <f>SUM(G10672:G10677)</f>
        <v>0</v>
      </c>
      <c r="H10671" s="30">
        <f>SUM(H10672:H10677)</f>
        <v>0</v>
      </c>
      <c r="I10671" s="34">
        <v>3</v>
      </c>
      <c r="J10671" s="194"/>
    </row>
    <row r="10672" spans="1:10">
      <c r="A10672" s="212">
        <v>3221</v>
      </c>
      <c r="B10672" s="216" t="s">
        <v>43</v>
      </c>
      <c r="C10672" s="29">
        <v>100000</v>
      </c>
      <c r="D10672" s="175">
        <v>100000</v>
      </c>
      <c r="F10672" s="175"/>
      <c r="G10672" s="175"/>
      <c r="H10672" s="175"/>
      <c r="I10672" s="34">
        <v>4</v>
      </c>
      <c r="J10672" s="194"/>
    </row>
    <row r="10673" spans="1:10">
      <c r="A10673" s="212">
        <v>3222</v>
      </c>
      <c r="B10673" s="216" t="s">
        <v>91</v>
      </c>
      <c r="C10673" s="29">
        <v>6246028</v>
      </c>
      <c r="D10673" s="175">
        <v>3479968</v>
      </c>
      <c r="F10673" s="175"/>
      <c r="G10673" s="175"/>
      <c r="H10673" s="175"/>
      <c r="I10673" s="34">
        <v>4</v>
      </c>
      <c r="J10673" s="194"/>
    </row>
    <row r="10674" spans="1:10">
      <c r="A10674" s="212">
        <v>3223</v>
      </c>
      <c r="B10674" s="216" t="s">
        <v>109</v>
      </c>
      <c r="C10674" s="29">
        <v>500000</v>
      </c>
      <c r="D10674" s="175">
        <v>500000</v>
      </c>
      <c r="F10674" s="175"/>
      <c r="G10674" s="175"/>
      <c r="H10674" s="175"/>
      <c r="I10674" s="34">
        <v>4</v>
      </c>
      <c r="J10674" s="194"/>
    </row>
    <row r="10675" spans="1:10" ht="28.5">
      <c r="A10675" s="51">
        <v>3224</v>
      </c>
      <c r="B10675" s="52" t="s">
        <v>110</v>
      </c>
      <c r="C10675" s="39">
        <v>50000</v>
      </c>
      <c r="D10675" s="175">
        <v>50000</v>
      </c>
      <c r="F10675" s="636"/>
      <c r="G10675" s="636"/>
      <c r="H10675" s="636"/>
      <c r="I10675" s="73">
        <v>4</v>
      </c>
      <c r="J10675" s="194"/>
    </row>
    <row r="10676" spans="1:10">
      <c r="A10676" s="51">
        <v>3225</v>
      </c>
      <c r="B10676" s="52" t="s">
        <v>92</v>
      </c>
      <c r="C10676" s="29">
        <v>18500</v>
      </c>
      <c r="D10676" s="175">
        <v>18500</v>
      </c>
      <c r="F10676" s="175"/>
      <c r="G10676" s="175"/>
      <c r="H10676" s="175"/>
      <c r="I10676" s="34">
        <v>4</v>
      </c>
      <c r="J10676" s="194"/>
    </row>
    <row r="10677" spans="1:10">
      <c r="A10677" s="51">
        <v>3227</v>
      </c>
      <c r="B10677" s="52"/>
      <c r="C10677" s="39">
        <v>804</v>
      </c>
      <c r="D10677" s="175">
        <v>3000</v>
      </c>
      <c r="F10677" s="636"/>
      <c r="G10677" s="636"/>
      <c r="H10677" s="636"/>
      <c r="I10677" s="73">
        <v>4</v>
      </c>
      <c r="J10677" s="194"/>
    </row>
    <row r="10678" spans="1:10">
      <c r="A10678" s="210">
        <v>323</v>
      </c>
      <c r="B10678" s="211" t="s">
        <v>17</v>
      </c>
      <c r="C10678" s="30">
        <f t="shared" ref="C10678" si="9386">SUM(C10679:C10687)</f>
        <v>1473000</v>
      </c>
      <c r="D10678" s="30">
        <v>1513600</v>
      </c>
      <c r="F10678" s="30">
        <f t="shared" ref="F10678:G10678" si="9387">SUM(F10679:F10687)</f>
        <v>0</v>
      </c>
      <c r="G10678" s="30">
        <f t="shared" si="9387"/>
        <v>0</v>
      </c>
      <c r="H10678" s="30">
        <f t="shared" ref="H10678" si="9388">SUM(H10679:H10687)</f>
        <v>0</v>
      </c>
      <c r="I10678" s="34">
        <v>3</v>
      </c>
      <c r="J10678" s="194"/>
    </row>
    <row r="10679" spans="1:10">
      <c r="A10679" s="212">
        <v>3231</v>
      </c>
      <c r="B10679" s="216" t="s">
        <v>18</v>
      </c>
      <c r="C10679" s="29">
        <v>23000</v>
      </c>
      <c r="D10679" s="175">
        <v>23000</v>
      </c>
      <c r="F10679" s="175"/>
      <c r="G10679" s="175"/>
      <c r="H10679" s="175"/>
      <c r="I10679" s="34">
        <v>4</v>
      </c>
      <c r="J10679" s="194"/>
    </row>
    <row r="10680" spans="1:10">
      <c r="A10680" s="212">
        <v>3232</v>
      </c>
      <c r="B10680" s="216" t="s">
        <v>105</v>
      </c>
      <c r="C10680" s="29">
        <v>15000</v>
      </c>
      <c r="D10680" s="175">
        <v>25000</v>
      </c>
      <c r="F10680" s="175"/>
      <c r="G10680" s="175"/>
      <c r="H10680" s="175"/>
      <c r="I10680" s="34">
        <v>4</v>
      </c>
      <c r="J10680" s="194"/>
    </row>
    <row r="10681" spans="1:10">
      <c r="A10681" s="51">
        <v>3233</v>
      </c>
      <c r="B10681" s="52" t="s">
        <v>19</v>
      </c>
      <c r="C10681" s="39">
        <v>10000</v>
      </c>
      <c r="D10681" s="175">
        <v>10000</v>
      </c>
      <c r="F10681" s="636"/>
      <c r="G10681" s="636"/>
      <c r="H10681" s="636"/>
      <c r="I10681" s="73">
        <v>4</v>
      </c>
      <c r="J10681" s="194"/>
    </row>
    <row r="10682" spans="1:10">
      <c r="A10682" s="212">
        <v>3234</v>
      </c>
      <c r="B10682" s="216" t="s">
        <v>111</v>
      </c>
      <c r="C10682" s="29">
        <v>250000</v>
      </c>
      <c r="D10682" s="175">
        <v>250000</v>
      </c>
      <c r="F10682" s="175"/>
      <c r="G10682" s="175"/>
      <c r="H10682" s="175"/>
      <c r="I10682" s="34">
        <v>4</v>
      </c>
      <c r="J10682" s="194"/>
    </row>
    <row r="10683" spans="1:10">
      <c r="A10683" s="212">
        <v>3235</v>
      </c>
      <c r="B10683" s="216" t="s">
        <v>68</v>
      </c>
      <c r="C10683" s="29">
        <v>15000</v>
      </c>
      <c r="D10683" s="175">
        <v>15000</v>
      </c>
      <c r="F10683" s="175"/>
      <c r="G10683" s="175"/>
      <c r="H10683" s="175"/>
      <c r="I10683" s="34">
        <v>4</v>
      </c>
      <c r="J10683" s="194"/>
    </row>
    <row r="10684" spans="1:10">
      <c r="A10684" s="212">
        <v>3236</v>
      </c>
      <c r="B10684" s="216" t="s">
        <v>56</v>
      </c>
      <c r="C10684" s="29">
        <v>190000</v>
      </c>
      <c r="D10684" s="175">
        <v>190000</v>
      </c>
      <c r="F10684" s="175"/>
      <c r="G10684" s="175"/>
      <c r="H10684" s="175"/>
      <c r="I10684" s="34">
        <v>4</v>
      </c>
      <c r="J10684" s="194"/>
    </row>
    <row r="10685" spans="1:10">
      <c r="A10685" s="212">
        <v>3237</v>
      </c>
      <c r="B10685" s="216" t="s">
        <v>20</v>
      </c>
      <c r="C10685" s="29">
        <v>580000</v>
      </c>
      <c r="D10685" s="175">
        <v>610000</v>
      </c>
      <c r="F10685" s="175"/>
      <c r="G10685" s="175"/>
      <c r="H10685" s="175"/>
      <c r="I10685" s="34">
        <v>4</v>
      </c>
      <c r="J10685" s="194"/>
    </row>
    <row r="10686" spans="1:10">
      <c r="A10686" s="212">
        <v>3238</v>
      </c>
      <c r="B10686" s="216" t="s">
        <v>51</v>
      </c>
      <c r="C10686" s="29">
        <v>0</v>
      </c>
      <c r="D10686" s="175">
        <v>600</v>
      </c>
      <c r="F10686" s="175"/>
      <c r="G10686" s="175"/>
      <c r="H10686" s="175"/>
      <c r="I10686" s="34">
        <v>4</v>
      </c>
      <c r="J10686" s="194"/>
    </row>
    <row r="10687" spans="1:10">
      <c r="A10687" s="212">
        <v>3239</v>
      </c>
      <c r="B10687" s="216" t="s">
        <v>21</v>
      </c>
      <c r="C10687" s="29">
        <v>390000</v>
      </c>
      <c r="D10687" s="175">
        <v>390000</v>
      </c>
      <c r="F10687" s="175"/>
      <c r="G10687" s="175"/>
      <c r="H10687" s="175"/>
      <c r="I10687" s="34">
        <v>4</v>
      </c>
      <c r="J10687" s="194"/>
    </row>
    <row r="10688" spans="1:10" ht="28.5">
      <c r="A10688" s="210">
        <v>324</v>
      </c>
      <c r="B10688" s="211" t="s">
        <v>22</v>
      </c>
      <c r="C10688" s="30">
        <f t="shared" ref="C10688" si="9389">SUM(C10689)</f>
        <v>0</v>
      </c>
      <c r="D10688" s="30">
        <v>0</v>
      </c>
      <c r="F10688" s="30">
        <f t="shared" ref="F10688:H10688" si="9390">SUM(F10689)</f>
        <v>0</v>
      </c>
      <c r="G10688" s="30">
        <f t="shared" si="9390"/>
        <v>0</v>
      </c>
      <c r="H10688" s="30">
        <f t="shared" si="9390"/>
        <v>0</v>
      </c>
      <c r="I10688" s="34">
        <v>3</v>
      </c>
      <c r="J10688" s="194"/>
    </row>
    <row r="10689" spans="1:10" ht="28.5">
      <c r="A10689" s="212">
        <v>3241</v>
      </c>
      <c r="B10689" s="216" t="s">
        <v>22</v>
      </c>
      <c r="C10689" s="29"/>
      <c r="D10689" s="175">
        <v>0</v>
      </c>
      <c r="F10689" s="175"/>
      <c r="G10689" s="175"/>
      <c r="H10689" s="175"/>
      <c r="I10689" s="34">
        <v>4</v>
      </c>
      <c r="J10689" s="194"/>
    </row>
    <row r="10690" spans="1:10">
      <c r="A10690" s="210">
        <v>329</v>
      </c>
      <c r="B10690" s="211" t="s">
        <v>23</v>
      </c>
      <c r="C10690" s="30">
        <f t="shared" ref="C10690" si="9391">SUM(C10691:C10697)</f>
        <v>83500</v>
      </c>
      <c r="D10690" s="30">
        <v>267500</v>
      </c>
      <c r="F10690" s="30">
        <f t="shared" ref="F10690:G10690" si="9392">SUM(F10691:F10697)</f>
        <v>0</v>
      </c>
      <c r="G10690" s="30">
        <f t="shared" si="9392"/>
        <v>0</v>
      </c>
      <c r="H10690" s="30">
        <f t="shared" ref="H10690" si="9393">SUM(H10691:H10697)</f>
        <v>0</v>
      </c>
      <c r="I10690" s="34">
        <v>3</v>
      </c>
      <c r="J10690" s="194"/>
    </row>
    <row r="10691" spans="1:10" ht="28.5">
      <c r="A10691" s="212">
        <v>3291</v>
      </c>
      <c r="B10691" s="216" t="s">
        <v>24</v>
      </c>
      <c r="C10691" s="29">
        <v>11000</v>
      </c>
      <c r="D10691" s="175">
        <v>11000</v>
      </c>
      <c r="F10691" s="175"/>
      <c r="G10691" s="175"/>
      <c r="H10691" s="175"/>
      <c r="I10691" s="34">
        <v>4</v>
      </c>
      <c r="J10691" s="194"/>
    </row>
    <row r="10692" spans="1:10">
      <c r="A10692" s="212">
        <v>3292</v>
      </c>
      <c r="B10692" s="216" t="s">
        <v>112</v>
      </c>
      <c r="C10692" s="29">
        <v>16000</v>
      </c>
      <c r="D10692" s="175">
        <v>200000</v>
      </c>
      <c r="F10692" s="175"/>
      <c r="G10692" s="175"/>
      <c r="H10692" s="175"/>
      <c r="I10692" s="34">
        <v>4</v>
      </c>
      <c r="J10692" s="194"/>
    </row>
    <row r="10693" spans="1:10">
      <c r="A10693" s="212">
        <v>3293</v>
      </c>
      <c r="B10693" s="216" t="s">
        <v>29</v>
      </c>
      <c r="C10693" s="29">
        <v>500</v>
      </c>
      <c r="D10693" s="175">
        <v>500</v>
      </c>
      <c r="F10693" s="175"/>
      <c r="G10693" s="175"/>
      <c r="H10693" s="175"/>
      <c r="I10693" s="34">
        <v>4</v>
      </c>
      <c r="J10693" s="194"/>
    </row>
    <row r="10694" spans="1:10">
      <c r="A10694" s="212">
        <v>3294</v>
      </c>
      <c r="B10694" s="216" t="s">
        <v>55</v>
      </c>
      <c r="C10694" s="29">
        <v>4000</v>
      </c>
      <c r="D10694" s="175">
        <v>4000</v>
      </c>
      <c r="F10694" s="175"/>
      <c r="G10694" s="175"/>
      <c r="H10694" s="175"/>
      <c r="I10694" s="34">
        <v>4</v>
      </c>
      <c r="J10694" s="194"/>
    </row>
    <row r="10695" spans="1:10">
      <c r="A10695" s="212">
        <v>3295</v>
      </c>
      <c r="B10695" s="216" t="s">
        <v>113</v>
      </c>
      <c r="C10695" s="29">
        <v>20000</v>
      </c>
      <c r="D10695" s="175">
        <v>20000</v>
      </c>
      <c r="F10695" s="175"/>
      <c r="G10695" s="175"/>
      <c r="H10695" s="175"/>
      <c r="I10695" s="34">
        <v>4</v>
      </c>
      <c r="J10695" s="194"/>
    </row>
    <row r="10696" spans="1:10">
      <c r="A10696" s="212">
        <v>3296</v>
      </c>
      <c r="B10696" s="216" t="s">
        <v>120</v>
      </c>
      <c r="C10696" s="29">
        <v>30000</v>
      </c>
      <c r="D10696" s="175">
        <v>30000</v>
      </c>
      <c r="F10696" s="175"/>
      <c r="G10696" s="175"/>
      <c r="H10696" s="175"/>
      <c r="I10696" s="34">
        <v>4</v>
      </c>
      <c r="J10696" s="194"/>
    </row>
    <row r="10697" spans="1:10">
      <c r="A10697" s="212">
        <v>3299</v>
      </c>
      <c r="B10697" s="216" t="s">
        <v>23</v>
      </c>
      <c r="C10697" s="29">
        <v>2000</v>
      </c>
      <c r="D10697" s="175">
        <v>2000</v>
      </c>
      <c r="F10697" s="175"/>
      <c r="G10697" s="175"/>
      <c r="H10697" s="175"/>
      <c r="I10697" s="34">
        <v>4</v>
      </c>
      <c r="J10697" s="194"/>
    </row>
    <row r="10698" spans="1:10">
      <c r="A10698" s="208">
        <v>34</v>
      </c>
      <c r="B10698" s="209" t="s">
        <v>114</v>
      </c>
      <c r="C10698" s="182">
        <f t="shared" ref="C10698" si="9394">SUM(C10699)</f>
        <v>0</v>
      </c>
      <c r="D10698" s="32">
        <v>102000</v>
      </c>
      <c r="F10698" s="32">
        <f t="shared" ref="F10698:H10698" si="9395">SUM(F10699)</f>
        <v>0</v>
      </c>
      <c r="G10698" s="32">
        <f t="shared" si="9395"/>
        <v>0</v>
      </c>
      <c r="H10698" s="32">
        <f t="shared" si="9395"/>
        <v>0</v>
      </c>
      <c r="I10698" s="34">
        <v>2</v>
      </c>
      <c r="J10698" s="194"/>
    </row>
    <row r="10699" spans="1:10">
      <c r="A10699" s="210">
        <v>343</v>
      </c>
      <c r="B10699" s="211" t="s">
        <v>115</v>
      </c>
      <c r="C10699" s="30">
        <f t="shared" ref="C10699" si="9396">SUM(C10700:C10702)</f>
        <v>0</v>
      </c>
      <c r="D10699" s="30">
        <v>102000</v>
      </c>
      <c r="F10699" s="30">
        <f t="shared" ref="F10699:G10699" si="9397">SUM(F10700:F10702)</f>
        <v>0</v>
      </c>
      <c r="G10699" s="30">
        <f t="shared" si="9397"/>
        <v>0</v>
      </c>
      <c r="H10699" s="30">
        <f t="shared" ref="H10699" si="9398">SUM(H10700:H10702)</f>
        <v>0</v>
      </c>
      <c r="I10699" s="34">
        <v>3</v>
      </c>
      <c r="J10699" s="194"/>
    </row>
    <row r="10700" spans="1:10">
      <c r="A10700" s="212">
        <v>3431</v>
      </c>
      <c r="B10700" s="216" t="s">
        <v>116</v>
      </c>
      <c r="C10700" s="29"/>
      <c r="D10700" s="175">
        <v>12000</v>
      </c>
      <c r="F10700" s="175"/>
      <c r="G10700" s="175"/>
      <c r="H10700" s="175"/>
      <c r="I10700" s="34">
        <v>4</v>
      </c>
      <c r="J10700" s="194"/>
    </row>
    <row r="10701" spans="1:10" ht="28.5">
      <c r="A10701" s="212">
        <v>3432</v>
      </c>
      <c r="B10701" s="216" t="s">
        <v>135</v>
      </c>
      <c r="C10701" s="29"/>
      <c r="D10701" s="175">
        <v>0</v>
      </c>
      <c r="F10701" s="175"/>
      <c r="G10701" s="175"/>
      <c r="H10701" s="175"/>
      <c r="I10701" s="34">
        <v>4</v>
      </c>
      <c r="J10701" s="194"/>
    </row>
    <row r="10702" spans="1:10">
      <c r="A10702" s="212">
        <v>3433</v>
      </c>
      <c r="B10702" s="216" t="s">
        <v>117</v>
      </c>
      <c r="C10702" s="29"/>
      <c r="D10702" s="175">
        <v>90000</v>
      </c>
      <c r="F10702" s="175"/>
      <c r="G10702" s="175"/>
      <c r="H10702" s="175"/>
      <c r="I10702" s="34">
        <v>4</v>
      </c>
      <c r="J10702" s="194"/>
    </row>
    <row r="10703" spans="1:10">
      <c r="A10703" s="208">
        <v>38</v>
      </c>
      <c r="B10703" s="209" t="s">
        <v>11</v>
      </c>
      <c r="C10703" s="182">
        <f t="shared" ref="C10703:C10704" si="9399">SUM(C10704)</f>
        <v>0</v>
      </c>
      <c r="D10703" s="32">
        <v>0</v>
      </c>
      <c r="F10703" s="32">
        <f t="shared" ref="F10703:H10704" si="9400">SUM(F10704)</f>
        <v>0</v>
      </c>
      <c r="G10703" s="32">
        <f t="shared" si="9400"/>
        <v>0</v>
      </c>
      <c r="H10703" s="32">
        <f t="shared" si="9400"/>
        <v>0</v>
      </c>
      <c r="I10703" s="34">
        <v>2</v>
      </c>
      <c r="J10703" s="194"/>
    </row>
    <row r="10704" spans="1:10">
      <c r="A10704" s="210">
        <v>383</v>
      </c>
      <c r="B10704" s="211" t="s">
        <v>121</v>
      </c>
      <c r="C10704" s="30">
        <f t="shared" si="9399"/>
        <v>0</v>
      </c>
      <c r="D10704" s="30">
        <v>0</v>
      </c>
      <c r="F10704" s="30">
        <f t="shared" si="9400"/>
        <v>0</v>
      </c>
      <c r="G10704" s="30">
        <f t="shared" si="9400"/>
        <v>0</v>
      </c>
      <c r="H10704" s="30">
        <f t="shared" si="9400"/>
        <v>0</v>
      </c>
      <c r="I10704" s="34">
        <v>3</v>
      </c>
      <c r="J10704" s="194"/>
    </row>
    <row r="10705" spans="1:10">
      <c r="A10705" s="212">
        <v>3834</v>
      </c>
      <c r="B10705" s="216" t="s">
        <v>123</v>
      </c>
      <c r="C10705" s="29"/>
      <c r="D10705" s="175">
        <v>0</v>
      </c>
      <c r="F10705" s="175"/>
      <c r="G10705" s="175"/>
      <c r="H10705" s="175"/>
      <c r="I10705" s="34">
        <v>4</v>
      </c>
      <c r="J10705" s="194"/>
    </row>
    <row r="10706" spans="1:10">
      <c r="A10706" s="206">
        <v>52</v>
      </c>
      <c r="B10706" s="207" t="s">
        <v>52</v>
      </c>
      <c r="C10706" s="31">
        <f>SUM(C10707+C10715+C10726)</f>
        <v>1590000</v>
      </c>
      <c r="D10706" s="31">
        <v>1292059</v>
      </c>
      <c r="F10706" s="31">
        <f t="shared" ref="F10706:G10706" si="9401">SUM(F10707+F10715+F10726+F10722)</f>
        <v>0</v>
      </c>
      <c r="G10706" s="31">
        <f t="shared" si="9401"/>
        <v>0</v>
      </c>
      <c r="H10706" s="31">
        <f t="shared" ref="H10706" si="9402">SUM(H10707+H10715+H10726+H10722)</f>
        <v>0</v>
      </c>
      <c r="I10706" s="34" t="s">
        <v>53</v>
      </c>
      <c r="J10706" s="194"/>
    </row>
    <row r="10707" spans="1:10">
      <c r="A10707" s="208">
        <v>31</v>
      </c>
      <c r="B10707" s="209" t="s">
        <v>44</v>
      </c>
      <c r="C10707" s="182">
        <f t="shared" ref="C10707" si="9403">SUM(C10708+C10711+C10713)</f>
        <v>1440000</v>
      </c>
      <c r="D10707" s="32">
        <v>389095</v>
      </c>
      <c r="F10707" s="32">
        <f t="shared" ref="F10707:G10707" si="9404">SUM(F10708+F10711+F10713)</f>
        <v>0</v>
      </c>
      <c r="G10707" s="32">
        <f t="shared" si="9404"/>
        <v>0</v>
      </c>
      <c r="H10707" s="32">
        <f t="shared" ref="H10707" si="9405">SUM(H10708+H10711+H10713)</f>
        <v>0</v>
      </c>
      <c r="I10707" s="34">
        <v>2</v>
      </c>
      <c r="J10707" s="194"/>
    </row>
    <row r="10708" spans="1:10">
      <c r="A10708" s="210">
        <v>311</v>
      </c>
      <c r="B10708" s="211" t="s">
        <v>45</v>
      </c>
      <c r="C10708" s="30">
        <f>SUM(C10709+C10710)</f>
        <v>1400000</v>
      </c>
      <c r="D10708" s="30">
        <v>328000</v>
      </c>
      <c r="F10708" s="30">
        <f>SUM(F10709+F10710)</f>
        <v>0</v>
      </c>
      <c r="G10708" s="30">
        <f>SUM(G10709+G10710)</f>
        <v>0</v>
      </c>
      <c r="H10708" s="30">
        <f>SUM(H10709+H10710)</f>
        <v>0</v>
      </c>
      <c r="I10708" s="34">
        <v>3</v>
      </c>
      <c r="J10708" s="194"/>
    </row>
    <row r="10709" spans="1:10">
      <c r="A10709" s="212">
        <v>3111</v>
      </c>
      <c r="B10709" s="216" t="s">
        <v>46</v>
      </c>
      <c r="C10709" s="29">
        <v>1300000</v>
      </c>
      <c r="D10709" s="175">
        <v>300000</v>
      </c>
      <c r="F10709" s="175"/>
      <c r="G10709" s="175"/>
      <c r="H10709" s="175"/>
      <c r="I10709" s="34">
        <v>4</v>
      </c>
      <c r="J10709" s="194"/>
    </row>
    <row r="10710" spans="1:10">
      <c r="A10710" s="51">
        <v>3114</v>
      </c>
      <c r="B10710" s="52" t="s">
        <v>47</v>
      </c>
      <c r="C10710" s="39">
        <v>100000</v>
      </c>
      <c r="D10710" s="175">
        <v>28000</v>
      </c>
      <c r="F10710" s="636"/>
      <c r="G10710" s="636"/>
      <c r="H10710" s="636"/>
      <c r="I10710" s="73">
        <v>4</v>
      </c>
      <c r="J10710" s="194"/>
    </row>
    <row r="10711" spans="1:10">
      <c r="A10711" s="210">
        <v>312</v>
      </c>
      <c r="B10711" s="211" t="s">
        <v>67</v>
      </c>
      <c r="C10711" s="30">
        <f t="shared" ref="C10711" si="9406">SUM(C10712)</f>
        <v>40000</v>
      </c>
      <c r="D10711" s="30">
        <v>40000</v>
      </c>
      <c r="F10711" s="30">
        <f t="shared" ref="F10711:H10711" si="9407">SUM(F10712)</f>
        <v>0</v>
      </c>
      <c r="G10711" s="30">
        <f t="shared" si="9407"/>
        <v>0</v>
      </c>
      <c r="H10711" s="30">
        <f t="shared" si="9407"/>
        <v>0</v>
      </c>
      <c r="I10711" s="34">
        <v>3</v>
      </c>
      <c r="J10711" s="194"/>
    </row>
    <row r="10712" spans="1:10">
      <c r="A10712" s="212">
        <v>3121</v>
      </c>
      <c r="B10712" s="216" t="s">
        <v>67</v>
      </c>
      <c r="C10712" s="29">
        <v>40000</v>
      </c>
      <c r="D10712" s="175">
        <v>40000</v>
      </c>
      <c r="F10712" s="175"/>
      <c r="G10712" s="175"/>
      <c r="H10712" s="175"/>
      <c r="I10712" s="34">
        <v>4</v>
      </c>
      <c r="J10712" s="194"/>
    </row>
    <row r="10713" spans="1:10">
      <c r="A10713" s="210">
        <v>313</v>
      </c>
      <c r="B10713" s="211" t="s">
        <v>48</v>
      </c>
      <c r="C10713" s="30">
        <f t="shared" ref="C10713" si="9408">SUM(C10714)</f>
        <v>0</v>
      </c>
      <c r="D10713" s="30">
        <v>21095</v>
      </c>
      <c r="F10713" s="30">
        <f t="shared" ref="F10713:H10713" si="9409">SUM(F10714)</f>
        <v>0</v>
      </c>
      <c r="G10713" s="30">
        <f t="shared" si="9409"/>
        <v>0</v>
      </c>
      <c r="H10713" s="30">
        <f t="shared" si="9409"/>
        <v>0</v>
      </c>
      <c r="I10713" s="34">
        <v>3</v>
      </c>
      <c r="J10713" s="194"/>
    </row>
    <row r="10714" spans="1:10">
      <c r="A10714" s="212">
        <v>3132</v>
      </c>
      <c r="B10714" s="216" t="s">
        <v>49</v>
      </c>
      <c r="C10714" s="29"/>
      <c r="D10714" s="175">
        <v>21095</v>
      </c>
      <c r="F10714" s="175"/>
      <c r="G10714" s="175"/>
      <c r="H10714" s="175"/>
      <c r="I10714" s="34">
        <v>4</v>
      </c>
      <c r="J10714" s="194"/>
    </row>
    <row r="10715" spans="1:10">
      <c r="A10715" s="208">
        <v>32</v>
      </c>
      <c r="B10715" s="209" t="s">
        <v>16</v>
      </c>
      <c r="C10715" s="182">
        <f t="shared" ref="C10715" si="9410">SUM(C10716+C10718+C10720)</f>
        <v>0</v>
      </c>
      <c r="D10715" s="32">
        <v>663650</v>
      </c>
      <c r="F10715" s="32">
        <f t="shared" ref="F10715:G10715" si="9411">SUM(F10716+F10718+F10720)</f>
        <v>0</v>
      </c>
      <c r="G10715" s="32">
        <f t="shared" si="9411"/>
        <v>0</v>
      </c>
      <c r="H10715" s="32">
        <f t="shared" ref="H10715" si="9412">SUM(H10716+H10718+H10720)</f>
        <v>0</v>
      </c>
      <c r="I10715" s="34">
        <v>2</v>
      </c>
      <c r="J10715" s="194"/>
    </row>
    <row r="10716" spans="1:10">
      <c r="A10716" s="210">
        <v>321</v>
      </c>
      <c r="B10716" s="211" t="s">
        <v>27</v>
      </c>
      <c r="C10716" s="30">
        <f t="shared" ref="C10716" si="9413">SUM(C10717)</f>
        <v>0</v>
      </c>
      <c r="D10716" s="30">
        <v>0</v>
      </c>
      <c r="F10716" s="30">
        <f t="shared" ref="F10716:H10716" si="9414">SUM(F10717)</f>
        <v>0</v>
      </c>
      <c r="G10716" s="30">
        <f t="shared" si="9414"/>
        <v>0</v>
      </c>
      <c r="H10716" s="30">
        <f t="shared" si="9414"/>
        <v>0</v>
      </c>
      <c r="I10716" s="34">
        <v>3</v>
      </c>
      <c r="J10716" s="194"/>
    </row>
    <row r="10717" spans="1:10" ht="28.5">
      <c r="A10717" s="212">
        <v>3212</v>
      </c>
      <c r="B10717" s="216" t="s">
        <v>50</v>
      </c>
      <c r="C10717" s="29"/>
      <c r="D10717" s="175">
        <v>0</v>
      </c>
      <c r="F10717" s="175"/>
      <c r="G10717" s="175"/>
      <c r="H10717" s="175"/>
      <c r="I10717" s="34">
        <v>4</v>
      </c>
      <c r="J10717" s="194"/>
    </row>
    <row r="10718" spans="1:10">
      <c r="A10718" s="210">
        <v>322</v>
      </c>
      <c r="B10718" s="211" t="s">
        <v>42</v>
      </c>
      <c r="C10718" s="30">
        <f t="shared" ref="C10718" si="9415">SUM(C10719)</f>
        <v>0</v>
      </c>
      <c r="D10718" s="30">
        <v>663650</v>
      </c>
      <c r="F10718" s="30">
        <f t="shared" ref="F10718:H10718" si="9416">SUM(F10719)</f>
        <v>0</v>
      </c>
      <c r="G10718" s="30">
        <f t="shared" si="9416"/>
        <v>0</v>
      </c>
      <c r="H10718" s="30">
        <f t="shared" si="9416"/>
        <v>0</v>
      </c>
      <c r="I10718" s="34">
        <v>3</v>
      </c>
      <c r="J10718" s="194"/>
    </row>
    <row r="10719" spans="1:10">
      <c r="A10719" s="212">
        <v>3222</v>
      </c>
      <c r="B10719" s="216" t="s">
        <v>91</v>
      </c>
      <c r="C10719" s="29"/>
      <c r="D10719" s="175">
        <v>663650</v>
      </c>
      <c r="F10719" s="175"/>
      <c r="G10719" s="175"/>
      <c r="H10719" s="175"/>
      <c r="I10719" s="34">
        <v>4</v>
      </c>
      <c r="J10719" s="194"/>
    </row>
    <row r="10720" spans="1:10" ht="28.5">
      <c r="A10720" s="210">
        <v>324</v>
      </c>
      <c r="B10720" s="211" t="s">
        <v>22</v>
      </c>
      <c r="C10720" s="30">
        <f t="shared" ref="C10720" si="9417">SUM(C10721)</f>
        <v>0</v>
      </c>
      <c r="D10720" s="30">
        <v>0</v>
      </c>
      <c r="F10720" s="30">
        <f t="shared" ref="F10720:H10720" si="9418">SUM(F10721)</f>
        <v>0</v>
      </c>
      <c r="G10720" s="30">
        <f t="shared" si="9418"/>
        <v>0</v>
      </c>
      <c r="H10720" s="30">
        <f t="shared" si="9418"/>
        <v>0</v>
      </c>
      <c r="I10720" s="34">
        <v>3</v>
      </c>
      <c r="J10720" s="194"/>
    </row>
    <row r="10721" spans="1:10" ht="28.5">
      <c r="A10721" s="212">
        <v>3241</v>
      </c>
      <c r="B10721" s="216" t="s">
        <v>22</v>
      </c>
      <c r="C10721" s="29"/>
      <c r="D10721" s="175">
        <v>0</v>
      </c>
      <c r="F10721" s="175"/>
      <c r="G10721" s="175"/>
      <c r="H10721" s="175"/>
      <c r="I10721" s="34">
        <v>4</v>
      </c>
      <c r="J10721" s="194"/>
    </row>
    <row r="10722" spans="1:10" ht="28.5">
      <c r="A10722" s="208">
        <v>42</v>
      </c>
      <c r="B10722" s="209" t="s">
        <v>30</v>
      </c>
      <c r="C10722" s="877">
        <f t="shared" ref="C10722" si="9419">SUM(C10723)</f>
        <v>523400</v>
      </c>
      <c r="D10722" s="877">
        <v>100000</v>
      </c>
      <c r="F10722" s="877">
        <f t="shared" ref="F10722:H10722" si="9420">F10723</f>
        <v>0</v>
      </c>
      <c r="G10722" s="877">
        <f t="shared" si="9420"/>
        <v>0</v>
      </c>
      <c r="H10722" s="877">
        <f t="shared" si="9420"/>
        <v>0</v>
      </c>
      <c r="I10722" s="870">
        <v>2</v>
      </c>
      <c r="J10722" s="194"/>
    </row>
    <row r="10723" spans="1:10">
      <c r="A10723" s="210">
        <v>422</v>
      </c>
      <c r="B10723" s="211" t="s">
        <v>57</v>
      </c>
      <c r="C10723" s="878">
        <f>SUM(C10724:C10728)</f>
        <v>523400</v>
      </c>
      <c r="D10723" s="878">
        <v>100000</v>
      </c>
      <c r="F10723" s="878">
        <f t="shared" ref="F10723:G10723" si="9421">SUM(F10724:F10725)</f>
        <v>0</v>
      </c>
      <c r="G10723" s="878">
        <f t="shared" si="9421"/>
        <v>0</v>
      </c>
      <c r="H10723" s="878">
        <f t="shared" ref="H10723" si="9422">SUM(H10724:H10725)</f>
        <v>0</v>
      </c>
      <c r="I10723" s="870">
        <v>3</v>
      </c>
      <c r="J10723" s="194"/>
    </row>
    <row r="10724" spans="1:10">
      <c r="A10724" s="51">
        <v>4221</v>
      </c>
      <c r="B10724" s="52" t="s">
        <v>65</v>
      </c>
      <c r="C10724" s="914">
        <v>73400</v>
      </c>
      <c r="D10724" s="868">
        <v>30000</v>
      </c>
      <c r="F10724" s="914"/>
      <c r="G10724" s="914"/>
      <c r="H10724" s="914"/>
      <c r="I10724" s="870">
        <v>4</v>
      </c>
      <c r="J10724" s="194"/>
    </row>
    <row r="10725" spans="1:10">
      <c r="A10725" s="51">
        <v>4224</v>
      </c>
      <c r="B10725" s="216" t="s">
        <v>58</v>
      </c>
      <c r="C10725" s="914"/>
      <c r="D10725" s="868">
        <v>70000</v>
      </c>
      <c r="F10725" s="914"/>
      <c r="G10725" s="914"/>
      <c r="H10725" s="914"/>
      <c r="I10725" s="870">
        <v>4</v>
      </c>
      <c r="J10725" s="194"/>
    </row>
    <row r="10726" spans="1:10" ht="28.5">
      <c r="A10726" s="208">
        <v>45</v>
      </c>
      <c r="B10726" s="209" t="s">
        <v>74</v>
      </c>
      <c r="C10726" s="182">
        <f t="shared" ref="C10726:C10727" si="9423">SUM(C10727)</f>
        <v>150000</v>
      </c>
      <c r="D10726" s="32">
        <v>139314</v>
      </c>
      <c r="F10726" s="32">
        <f t="shared" ref="F10726:H10727" si="9424">SUM(F10727)</f>
        <v>0</v>
      </c>
      <c r="G10726" s="32">
        <f t="shared" si="9424"/>
        <v>0</v>
      </c>
      <c r="H10726" s="32">
        <f t="shared" si="9424"/>
        <v>0</v>
      </c>
      <c r="I10726" s="34">
        <v>2</v>
      </c>
      <c r="J10726" s="194"/>
    </row>
    <row r="10727" spans="1:10">
      <c r="A10727" s="210">
        <v>451</v>
      </c>
      <c r="B10727" s="211" t="s">
        <v>75</v>
      </c>
      <c r="C10727" s="30">
        <f t="shared" si="9423"/>
        <v>150000</v>
      </c>
      <c r="D10727" s="30">
        <v>139314</v>
      </c>
      <c r="F10727" s="30">
        <f t="shared" si="9424"/>
        <v>0</v>
      </c>
      <c r="G10727" s="30">
        <f t="shared" si="9424"/>
        <v>0</v>
      </c>
      <c r="H10727" s="30">
        <f t="shared" si="9424"/>
        <v>0</v>
      </c>
      <c r="I10727" s="34">
        <v>3</v>
      </c>
      <c r="J10727" s="194"/>
    </row>
    <row r="10728" spans="1:10">
      <c r="A10728" s="212">
        <v>4511</v>
      </c>
      <c r="B10728" s="216" t="s">
        <v>75</v>
      </c>
      <c r="C10728" s="29">
        <v>150000</v>
      </c>
      <c r="D10728" s="175">
        <v>139314</v>
      </c>
      <c r="F10728" s="175"/>
      <c r="G10728" s="175"/>
      <c r="H10728" s="175"/>
      <c r="I10728" s="34">
        <v>4</v>
      </c>
      <c r="J10728" s="194"/>
    </row>
    <row r="10729" spans="1:10">
      <c r="A10729" s="206">
        <v>61</v>
      </c>
      <c r="B10729" s="207" t="s">
        <v>80</v>
      </c>
      <c r="C10729" s="31">
        <f>SUM(C10730+C10737+C10751+C10754+C10767)</f>
        <v>105000</v>
      </c>
      <c r="D10729" s="31">
        <v>141000</v>
      </c>
      <c r="F10729" s="31">
        <f>SUM(F10730+F10737+F10751+F10754+F10767)</f>
        <v>0</v>
      </c>
      <c r="G10729" s="31">
        <f>SUM(G10730+G10737+G10751+G10754+G10767)</f>
        <v>0</v>
      </c>
      <c r="H10729" s="31">
        <f>SUM(H10730+H10737+H10751+H10754+H10767)</f>
        <v>0</v>
      </c>
      <c r="I10729" s="34" t="s">
        <v>81</v>
      </c>
      <c r="J10729" s="194"/>
    </row>
    <row r="10730" spans="1:10">
      <c r="A10730" s="208">
        <v>31</v>
      </c>
      <c r="B10730" s="209" t="s">
        <v>44</v>
      </c>
      <c r="C10730" s="182">
        <f t="shared" ref="C10730" si="9425">SUM(C10731+C10733+C10735)</f>
        <v>0</v>
      </c>
      <c r="D10730" s="32">
        <v>0</v>
      </c>
      <c r="F10730" s="32">
        <f t="shared" ref="F10730:G10730" si="9426">SUM(F10731+F10733+F10735)</f>
        <v>0</v>
      </c>
      <c r="G10730" s="32">
        <f t="shared" si="9426"/>
        <v>0</v>
      </c>
      <c r="H10730" s="32">
        <f t="shared" ref="H10730" si="9427">SUM(H10731+H10733+H10735)</f>
        <v>0</v>
      </c>
      <c r="I10730" s="34">
        <v>2</v>
      </c>
      <c r="J10730" s="194"/>
    </row>
    <row r="10731" spans="1:10">
      <c r="A10731" s="210">
        <v>311</v>
      </c>
      <c r="B10731" s="211" t="s">
        <v>45</v>
      </c>
      <c r="C10731" s="30">
        <f t="shared" ref="C10731" si="9428">SUM(C10732)</f>
        <v>0</v>
      </c>
      <c r="D10731" s="30">
        <v>0</v>
      </c>
      <c r="F10731" s="30">
        <f t="shared" ref="F10731:H10731" si="9429">SUM(F10732)</f>
        <v>0</v>
      </c>
      <c r="G10731" s="30">
        <f t="shared" si="9429"/>
        <v>0</v>
      </c>
      <c r="H10731" s="30">
        <f t="shared" si="9429"/>
        <v>0</v>
      </c>
      <c r="I10731" s="34">
        <v>3</v>
      </c>
      <c r="J10731" s="194"/>
    </row>
    <row r="10732" spans="1:10">
      <c r="A10732" s="212">
        <v>3111</v>
      </c>
      <c r="B10732" s="216" t="s">
        <v>46</v>
      </c>
      <c r="C10732" s="29"/>
      <c r="D10732" s="175">
        <v>0</v>
      </c>
      <c r="F10732" s="175"/>
      <c r="G10732" s="175"/>
      <c r="H10732" s="175"/>
      <c r="I10732" s="34">
        <v>4</v>
      </c>
      <c r="J10732" s="194"/>
    </row>
    <row r="10733" spans="1:10">
      <c r="A10733" s="210">
        <v>312</v>
      </c>
      <c r="B10733" s="211" t="s">
        <v>67</v>
      </c>
      <c r="C10733" s="30">
        <f t="shared" ref="C10733" si="9430">SUM(C10734)</f>
        <v>0</v>
      </c>
      <c r="D10733" s="30">
        <v>0</v>
      </c>
      <c r="F10733" s="30">
        <f t="shared" ref="F10733:H10733" si="9431">SUM(F10734)</f>
        <v>0</v>
      </c>
      <c r="G10733" s="30">
        <f t="shared" si="9431"/>
        <v>0</v>
      </c>
      <c r="H10733" s="30">
        <f t="shared" si="9431"/>
        <v>0</v>
      </c>
      <c r="I10733" s="34">
        <v>3</v>
      </c>
      <c r="J10733" s="194"/>
    </row>
    <row r="10734" spans="1:10">
      <c r="A10734" s="212">
        <v>3121</v>
      </c>
      <c r="B10734" s="216" t="s">
        <v>67</v>
      </c>
      <c r="C10734" s="29"/>
      <c r="D10734" s="175">
        <v>0</v>
      </c>
      <c r="F10734" s="175"/>
      <c r="G10734" s="175"/>
      <c r="H10734" s="175"/>
      <c r="I10734" s="34">
        <v>4</v>
      </c>
      <c r="J10734" s="194"/>
    </row>
    <row r="10735" spans="1:10">
      <c r="A10735" s="210">
        <v>313</v>
      </c>
      <c r="B10735" s="211" t="s">
        <v>48</v>
      </c>
      <c r="C10735" s="30">
        <f t="shared" ref="C10735" si="9432">SUM(C10736)</f>
        <v>0</v>
      </c>
      <c r="D10735" s="30">
        <v>0</v>
      </c>
      <c r="F10735" s="30">
        <f t="shared" ref="F10735:H10735" si="9433">SUM(F10736)</f>
        <v>0</v>
      </c>
      <c r="G10735" s="30">
        <f t="shared" si="9433"/>
        <v>0</v>
      </c>
      <c r="H10735" s="30">
        <f t="shared" si="9433"/>
        <v>0</v>
      </c>
      <c r="I10735" s="34">
        <v>3</v>
      </c>
      <c r="J10735" s="194"/>
    </row>
    <row r="10736" spans="1:10">
      <c r="A10736" s="212">
        <v>3132</v>
      </c>
      <c r="B10736" s="216" t="s">
        <v>49</v>
      </c>
      <c r="C10736" s="29"/>
      <c r="D10736" s="175">
        <v>0</v>
      </c>
      <c r="F10736" s="175"/>
      <c r="G10736" s="175"/>
      <c r="H10736" s="175"/>
      <c r="I10736" s="34">
        <v>4</v>
      </c>
      <c r="J10736" s="194"/>
    </row>
    <row r="10737" spans="1:10">
      <c r="A10737" s="208">
        <v>32</v>
      </c>
      <c r="B10737" s="209" t="s">
        <v>16</v>
      </c>
      <c r="C10737" s="182">
        <f t="shared" ref="C10737" si="9434">SUM(C10738+C10742+C10746)</f>
        <v>50000</v>
      </c>
      <c r="D10737" s="32">
        <v>86000</v>
      </c>
      <c r="F10737" s="32">
        <f t="shared" ref="F10737:G10737" si="9435">SUM(F10738+F10742+F10746)</f>
        <v>0</v>
      </c>
      <c r="G10737" s="32">
        <f t="shared" si="9435"/>
        <v>0</v>
      </c>
      <c r="H10737" s="32">
        <f t="shared" ref="H10737" si="9436">SUM(H10738+H10742+H10746)</f>
        <v>0</v>
      </c>
      <c r="I10737" s="34">
        <v>2</v>
      </c>
      <c r="J10737" s="194"/>
    </row>
    <row r="10738" spans="1:10">
      <c r="A10738" s="210">
        <v>321</v>
      </c>
      <c r="B10738" s="211" t="s">
        <v>27</v>
      </c>
      <c r="C10738" s="30">
        <f t="shared" ref="C10738" si="9437">SUM(C10739:C10741)</f>
        <v>0</v>
      </c>
      <c r="D10738" s="30">
        <v>5620</v>
      </c>
      <c r="F10738" s="30">
        <f t="shared" ref="F10738:G10738" si="9438">SUM(F10739:F10741)</f>
        <v>0</v>
      </c>
      <c r="G10738" s="30">
        <f t="shared" si="9438"/>
        <v>0</v>
      </c>
      <c r="H10738" s="30">
        <f t="shared" ref="H10738" si="9439">SUM(H10739:H10741)</f>
        <v>0</v>
      </c>
      <c r="I10738" s="34">
        <v>3</v>
      </c>
      <c r="J10738" s="194"/>
    </row>
    <row r="10739" spans="1:10">
      <c r="A10739" s="212">
        <v>3211</v>
      </c>
      <c r="B10739" s="216" t="s">
        <v>28</v>
      </c>
      <c r="C10739" s="29"/>
      <c r="D10739" s="175">
        <v>620</v>
      </c>
      <c r="F10739" s="175"/>
      <c r="G10739" s="175"/>
      <c r="H10739" s="175"/>
      <c r="I10739" s="34">
        <v>4</v>
      </c>
      <c r="J10739" s="194"/>
    </row>
    <row r="10740" spans="1:10" ht="28.5">
      <c r="A10740" s="212">
        <v>3212</v>
      </c>
      <c r="B10740" s="216" t="s">
        <v>50</v>
      </c>
      <c r="C10740" s="29"/>
      <c r="D10740" s="175">
        <v>0</v>
      </c>
      <c r="F10740" s="175"/>
      <c r="G10740" s="175"/>
      <c r="H10740" s="175"/>
      <c r="I10740" s="34">
        <v>4</v>
      </c>
      <c r="J10740" s="194"/>
    </row>
    <row r="10741" spans="1:10">
      <c r="A10741" s="212">
        <v>3213</v>
      </c>
      <c r="B10741" s="216" t="s">
        <v>54</v>
      </c>
      <c r="C10741" s="29"/>
      <c r="D10741" s="175">
        <v>5000</v>
      </c>
      <c r="F10741" s="175"/>
      <c r="G10741" s="175"/>
      <c r="H10741" s="175"/>
      <c r="I10741" s="34">
        <v>4</v>
      </c>
      <c r="J10741" s="194"/>
    </row>
    <row r="10742" spans="1:10">
      <c r="A10742" s="210">
        <v>322</v>
      </c>
      <c r="B10742" s="211" t="s">
        <v>42</v>
      </c>
      <c r="C10742" s="30">
        <f t="shared" ref="C10742" si="9440">SUM(C10743:C10745)</f>
        <v>50000</v>
      </c>
      <c r="D10742" s="30">
        <v>80380</v>
      </c>
      <c r="F10742" s="30">
        <f t="shared" ref="F10742:G10742" si="9441">SUM(F10743:F10745)</f>
        <v>0</v>
      </c>
      <c r="G10742" s="30">
        <f t="shared" si="9441"/>
        <v>0</v>
      </c>
      <c r="H10742" s="30">
        <f t="shared" ref="H10742" si="9442">SUM(H10743:H10745)</f>
        <v>0</v>
      </c>
      <c r="I10742" s="34">
        <v>3</v>
      </c>
      <c r="J10742" s="194"/>
    </row>
    <row r="10743" spans="1:10">
      <c r="A10743" s="212">
        <v>3221</v>
      </c>
      <c r="B10743" s="216" t="s">
        <v>43</v>
      </c>
      <c r="C10743" s="29">
        <v>0</v>
      </c>
      <c r="D10743" s="175">
        <v>0</v>
      </c>
      <c r="F10743" s="175"/>
      <c r="G10743" s="175"/>
      <c r="H10743" s="175"/>
      <c r="I10743" s="34">
        <v>4</v>
      </c>
      <c r="J10743" s="194"/>
    </row>
    <row r="10744" spans="1:10">
      <c r="A10744" s="212">
        <v>3222</v>
      </c>
      <c r="B10744" s="216" t="s">
        <v>91</v>
      </c>
      <c r="C10744" s="29">
        <v>50000</v>
      </c>
      <c r="D10744" s="175">
        <v>80380</v>
      </c>
      <c r="F10744" s="175"/>
      <c r="G10744" s="175"/>
      <c r="H10744" s="175"/>
      <c r="I10744" s="34">
        <v>4</v>
      </c>
      <c r="J10744" s="194"/>
    </row>
    <row r="10745" spans="1:10">
      <c r="A10745" s="212">
        <v>3225</v>
      </c>
      <c r="B10745" s="216" t="s">
        <v>92</v>
      </c>
      <c r="C10745" s="29">
        <v>0</v>
      </c>
      <c r="D10745" s="175">
        <v>0</v>
      </c>
      <c r="F10745" s="175"/>
      <c r="G10745" s="175"/>
      <c r="H10745" s="175"/>
      <c r="I10745" s="34">
        <v>4</v>
      </c>
      <c r="J10745" s="194"/>
    </row>
    <row r="10746" spans="1:10">
      <c r="A10746" s="210">
        <v>323</v>
      </c>
      <c r="B10746" s="211" t="s">
        <v>17</v>
      </c>
      <c r="C10746" s="30">
        <f t="shared" ref="C10746" si="9443">SUM(C10747:C10750)</f>
        <v>0</v>
      </c>
      <c r="D10746" s="30">
        <v>0</v>
      </c>
      <c r="F10746" s="30">
        <f t="shared" ref="F10746:G10746" si="9444">SUM(F10747:F10750)</f>
        <v>0</v>
      </c>
      <c r="G10746" s="30">
        <f t="shared" si="9444"/>
        <v>0</v>
      </c>
      <c r="H10746" s="30">
        <f t="shared" ref="H10746" si="9445">SUM(H10747:H10750)</f>
        <v>0</v>
      </c>
      <c r="I10746" s="34">
        <v>3</v>
      </c>
      <c r="J10746" s="194"/>
    </row>
    <row r="10747" spans="1:10">
      <c r="A10747" s="212">
        <v>3232</v>
      </c>
      <c r="B10747" s="216" t="s">
        <v>105</v>
      </c>
      <c r="C10747" s="29"/>
      <c r="D10747" s="175">
        <v>0</v>
      </c>
      <c r="F10747" s="175"/>
      <c r="G10747" s="175"/>
      <c r="H10747" s="175"/>
      <c r="I10747" s="34">
        <v>4</v>
      </c>
      <c r="J10747" s="194"/>
    </row>
    <row r="10748" spans="1:10">
      <c r="A10748" s="212">
        <v>3235</v>
      </c>
      <c r="B10748" s="216" t="s">
        <v>68</v>
      </c>
      <c r="C10748" s="29"/>
      <c r="D10748" s="175">
        <v>0</v>
      </c>
      <c r="F10748" s="175"/>
      <c r="G10748" s="175"/>
      <c r="H10748" s="175"/>
      <c r="I10748" s="34">
        <v>4</v>
      </c>
      <c r="J10748" s="194"/>
    </row>
    <row r="10749" spans="1:10">
      <c r="A10749" s="212">
        <v>3237</v>
      </c>
      <c r="B10749" s="216" t="s">
        <v>20</v>
      </c>
      <c r="C10749" s="29"/>
      <c r="D10749" s="175">
        <v>0</v>
      </c>
      <c r="F10749" s="175"/>
      <c r="G10749" s="175"/>
      <c r="H10749" s="175"/>
      <c r="I10749" s="34">
        <v>4</v>
      </c>
      <c r="J10749" s="194"/>
    </row>
    <row r="10750" spans="1:10">
      <c r="A10750" s="212">
        <v>3238</v>
      </c>
      <c r="B10750" s="216" t="s">
        <v>51</v>
      </c>
      <c r="C10750" s="29"/>
      <c r="D10750" s="175">
        <v>0</v>
      </c>
      <c r="F10750" s="175"/>
      <c r="G10750" s="175"/>
      <c r="H10750" s="175"/>
      <c r="I10750" s="34">
        <v>4</v>
      </c>
      <c r="J10750" s="194"/>
    </row>
    <row r="10751" spans="1:10">
      <c r="A10751" s="47">
        <v>38</v>
      </c>
      <c r="B10751" s="48" t="s">
        <v>11</v>
      </c>
      <c r="C10751" s="182">
        <f t="shared" ref="C10751:C10752" si="9446">C10752</f>
        <v>1000</v>
      </c>
      <c r="D10751" s="32">
        <v>1000</v>
      </c>
      <c r="F10751" s="32">
        <f t="shared" ref="F10751:H10752" si="9447">F10752</f>
        <v>0</v>
      </c>
      <c r="G10751" s="32">
        <f t="shared" si="9447"/>
        <v>0</v>
      </c>
      <c r="H10751" s="32">
        <f t="shared" si="9447"/>
        <v>0</v>
      </c>
      <c r="I10751" s="73">
        <v>2</v>
      </c>
      <c r="J10751" s="194"/>
    </row>
    <row r="10752" spans="1:10">
      <c r="A10752" s="49">
        <v>381</v>
      </c>
      <c r="B10752" s="50" t="s">
        <v>12</v>
      </c>
      <c r="C10752" s="30">
        <f t="shared" si="9446"/>
        <v>1000</v>
      </c>
      <c r="D10752" s="30">
        <v>1000</v>
      </c>
      <c r="F10752" s="30">
        <f t="shared" si="9447"/>
        <v>0</v>
      </c>
      <c r="G10752" s="30">
        <f t="shared" si="9447"/>
        <v>0</v>
      </c>
      <c r="H10752" s="30">
        <f t="shared" si="9447"/>
        <v>0</v>
      </c>
      <c r="I10752" s="73">
        <v>3</v>
      </c>
      <c r="J10752" s="194"/>
    </row>
    <row r="10753" spans="1:10">
      <c r="A10753" s="51">
        <v>3812</v>
      </c>
      <c r="B10753" s="52" t="s">
        <v>418</v>
      </c>
      <c r="C10753" s="39">
        <v>1000</v>
      </c>
      <c r="D10753" s="175">
        <v>1000</v>
      </c>
      <c r="F10753" s="636"/>
      <c r="G10753" s="636"/>
      <c r="H10753" s="636"/>
      <c r="I10753" s="73">
        <v>4</v>
      </c>
      <c r="J10753" s="194"/>
    </row>
    <row r="10754" spans="1:10" ht="28.5">
      <c r="A10754" s="208">
        <v>42</v>
      </c>
      <c r="B10754" s="209" t="s">
        <v>30</v>
      </c>
      <c r="C10754" s="182">
        <f t="shared" ref="C10754" si="9448">SUM(C10755+C10757+C10763+C10765)</f>
        <v>54000</v>
      </c>
      <c r="D10754" s="32">
        <v>54000</v>
      </c>
      <c r="F10754" s="32">
        <f t="shared" ref="F10754:G10754" si="9449">SUM(F10755+F10757+F10763+F10765)</f>
        <v>0</v>
      </c>
      <c r="G10754" s="32">
        <f t="shared" si="9449"/>
        <v>0</v>
      </c>
      <c r="H10754" s="32">
        <f t="shared" ref="H10754" si="9450">SUM(H10755+H10757+H10763+H10765)</f>
        <v>0</v>
      </c>
      <c r="I10754" s="34">
        <v>2</v>
      </c>
      <c r="J10754" s="194"/>
    </row>
    <row r="10755" spans="1:10">
      <c r="A10755" s="210">
        <v>421</v>
      </c>
      <c r="B10755" s="211" t="s">
        <v>96</v>
      </c>
      <c r="C10755" s="30">
        <f t="shared" ref="C10755" si="9451">SUM(C10756)</f>
        <v>0</v>
      </c>
      <c r="D10755" s="30">
        <v>0</v>
      </c>
      <c r="F10755" s="30">
        <f t="shared" ref="F10755:H10755" si="9452">SUM(F10756)</f>
        <v>0</v>
      </c>
      <c r="G10755" s="30">
        <f t="shared" si="9452"/>
        <v>0</v>
      </c>
      <c r="H10755" s="30">
        <f t="shared" si="9452"/>
        <v>0</v>
      </c>
      <c r="I10755" s="34">
        <v>3</v>
      </c>
      <c r="J10755" s="194"/>
    </row>
    <row r="10756" spans="1:10">
      <c r="A10756" s="212">
        <v>4212</v>
      </c>
      <c r="B10756" s="216" t="s">
        <v>97</v>
      </c>
      <c r="C10756" s="29"/>
      <c r="D10756" s="175">
        <v>0</v>
      </c>
      <c r="F10756" s="175"/>
      <c r="G10756" s="175"/>
      <c r="H10756" s="175"/>
      <c r="I10756" s="34">
        <v>4</v>
      </c>
      <c r="J10756" s="194"/>
    </row>
    <row r="10757" spans="1:10">
      <c r="A10757" s="210">
        <v>422</v>
      </c>
      <c r="B10757" s="211" t="s">
        <v>57</v>
      </c>
      <c r="C10757" s="30">
        <f t="shared" ref="C10757" si="9453">SUM(C10758:C10762)</f>
        <v>54000</v>
      </c>
      <c r="D10757" s="30">
        <v>54000</v>
      </c>
      <c r="F10757" s="30">
        <f t="shared" ref="F10757:G10757" si="9454">SUM(F10758:F10762)</f>
        <v>0</v>
      </c>
      <c r="G10757" s="30">
        <f t="shared" si="9454"/>
        <v>0</v>
      </c>
      <c r="H10757" s="30">
        <f t="shared" ref="H10757" si="9455">SUM(H10758:H10762)</f>
        <v>0</v>
      </c>
      <c r="I10757" s="34">
        <v>3</v>
      </c>
      <c r="J10757" s="194"/>
    </row>
    <row r="10758" spans="1:10">
      <c r="A10758" s="212">
        <v>4221</v>
      </c>
      <c r="B10758" s="216" t="s">
        <v>65</v>
      </c>
      <c r="C10758" s="29">
        <v>4000</v>
      </c>
      <c r="D10758" s="175">
        <v>4000</v>
      </c>
      <c r="F10758" s="175"/>
      <c r="G10758" s="175"/>
      <c r="H10758" s="175"/>
      <c r="I10758" s="34">
        <v>4</v>
      </c>
      <c r="J10758" s="194"/>
    </row>
    <row r="10759" spans="1:10">
      <c r="A10759" s="212">
        <v>4222</v>
      </c>
      <c r="B10759" s="216" t="s">
        <v>73</v>
      </c>
      <c r="C10759" s="29"/>
      <c r="D10759" s="175">
        <v>0</v>
      </c>
      <c r="F10759" s="175"/>
      <c r="G10759" s="175"/>
      <c r="H10759" s="175"/>
      <c r="I10759" s="34">
        <v>4</v>
      </c>
      <c r="J10759" s="194"/>
    </row>
    <row r="10760" spans="1:10">
      <c r="A10760" s="212">
        <v>4223</v>
      </c>
      <c r="B10760" s="216" t="s">
        <v>86</v>
      </c>
      <c r="C10760" s="29"/>
      <c r="D10760" s="175">
        <v>0</v>
      </c>
      <c r="F10760" s="175"/>
      <c r="G10760" s="175"/>
      <c r="H10760" s="175"/>
      <c r="I10760" s="34">
        <v>4</v>
      </c>
      <c r="J10760" s="194"/>
    </row>
    <row r="10761" spans="1:10">
      <c r="A10761" s="212">
        <v>4224</v>
      </c>
      <c r="B10761" s="216" t="s">
        <v>58</v>
      </c>
      <c r="C10761" s="29">
        <v>50000</v>
      </c>
      <c r="D10761" s="175">
        <v>50000</v>
      </c>
      <c r="F10761" s="175"/>
      <c r="G10761" s="175"/>
      <c r="H10761" s="175"/>
      <c r="I10761" s="34">
        <v>4</v>
      </c>
      <c r="J10761" s="194"/>
    </row>
    <row r="10762" spans="1:10">
      <c r="A10762" s="212">
        <v>4227</v>
      </c>
      <c r="B10762" s="216" t="s">
        <v>88</v>
      </c>
      <c r="C10762" s="29"/>
      <c r="D10762" s="175">
        <v>0</v>
      </c>
      <c r="F10762" s="175"/>
      <c r="G10762" s="175"/>
      <c r="H10762" s="175"/>
      <c r="I10762" s="34">
        <v>4</v>
      </c>
      <c r="J10762" s="194"/>
    </row>
    <row r="10763" spans="1:10">
      <c r="A10763" s="210">
        <v>423</v>
      </c>
      <c r="B10763" s="211" t="s">
        <v>98</v>
      </c>
      <c r="C10763" s="30">
        <f t="shared" ref="C10763" si="9456">SUM(C10764)</f>
        <v>0</v>
      </c>
      <c r="D10763" s="30">
        <v>0</v>
      </c>
      <c r="F10763" s="30">
        <f t="shared" ref="F10763:H10763" si="9457">SUM(F10764)</f>
        <v>0</v>
      </c>
      <c r="G10763" s="30">
        <f t="shared" si="9457"/>
        <v>0</v>
      </c>
      <c r="H10763" s="30">
        <f t="shared" si="9457"/>
        <v>0</v>
      </c>
      <c r="I10763" s="34">
        <v>3</v>
      </c>
      <c r="J10763" s="194"/>
    </row>
    <row r="10764" spans="1:10">
      <c r="A10764" s="212">
        <v>4231</v>
      </c>
      <c r="B10764" s="216" t="s">
        <v>106</v>
      </c>
      <c r="C10764" s="29"/>
      <c r="D10764" s="175">
        <v>0</v>
      </c>
      <c r="F10764" s="175"/>
      <c r="G10764" s="175"/>
      <c r="H10764" s="175"/>
      <c r="I10764" s="34">
        <v>4</v>
      </c>
      <c r="J10764" s="194"/>
    </row>
    <row r="10765" spans="1:10" ht="28.5">
      <c r="A10765" s="210">
        <v>424</v>
      </c>
      <c r="B10765" s="211" t="s">
        <v>138</v>
      </c>
      <c r="C10765" s="30">
        <f t="shared" ref="C10765" si="9458">SUM(C10766)</f>
        <v>0</v>
      </c>
      <c r="D10765" s="30">
        <v>0</v>
      </c>
      <c r="F10765" s="30">
        <f t="shared" ref="F10765:H10765" si="9459">SUM(F10766)</f>
        <v>0</v>
      </c>
      <c r="G10765" s="30">
        <f t="shared" si="9459"/>
        <v>0</v>
      </c>
      <c r="H10765" s="30">
        <f t="shared" si="9459"/>
        <v>0</v>
      </c>
      <c r="I10765" s="34">
        <v>3</v>
      </c>
      <c r="J10765" s="194"/>
    </row>
    <row r="10766" spans="1:10">
      <c r="A10766" s="212">
        <v>4241</v>
      </c>
      <c r="B10766" s="216" t="s">
        <v>139</v>
      </c>
      <c r="C10766" s="29"/>
      <c r="D10766" s="175">
        <v>0</v>
      </c>
      <c r="F10766" s="175"/>
      <c r="G10766" s="175"/>
      <c r="H10766" s="175"/>
      <c r="I10766" s="34">
        <v>4</v>
      </c>
      <c r="J10766" s="194"/>
    </row>
    <row r="10767" spans="1:10" ht="28.5">
      <c r="A10767" s="208">
        <v>45</v>
      </c>
      <c r="B10767" s="209" t="s">
        <v>74</v>
      </c>
      <c r="C10767" s="182">
        <f t="shared" ref="C10767:C10768" si="9460">SUM(C10768)</f>
        <v>0</v>
      </c>
      <c r="D10767" s="32">
        <v>0</v>
      </c>
      <c r="F10767" s="32">
        <f t="shared" ref="F10767:H10768" si="9461">SUM(F10768)</f>
        <v>0</v>
      </c>
      <c r="G10767" s="32">
        <f t="shared" si="9461"/>
        <v>0</v>
      </c>
      <c r="H10767" s="32">
        <f t="shared" si="9461"/>
        <v>0</v>
      </c>
      <c r="I10767" s="34">
        <v>2</v>
      </c>
      <c r="J10767" s="194"/>
    </row>
    <row r="10768" spans="1:10">
      <c r="A10768" s="210">
        <v>451</v>
      </c>
      <c r="B10768" s="211" t="s">
        <v>75</v>
      </c>
      <c r="C10768" s="30">
        <f t="shared" si="9460"/>
        <v>0</v>
      </c>
      <c r="D10768" s="30">
        <v>0</v>
      </c>
      <c r="F10768" s="30">
        <f t="shared" si="9461"/>
        <v>0</v>
      </c>
      <c r="G10768" s="30">
        <f t="shared" si="9461"/>
        <v>0</v>
      </c>
      <c r="H10768" s="30">
        <f t="shared" si="9461"/>
        <v>0</v>
      </c>
      <c r="I10768" s="34">
        <v>3</v>
      </c>
      <c r="J10768" s="194"/>
    </row>
    <row r="10769" spans="1:10">
      <c r="A10769" s="212">
        <v>4511</v>
      </c>
      <c r="B10769" s="216" t="s">
        <v>75</v>
      </c>
      <c r="C10769" s="29"/>
      <c r="D10769" s="175">
        <v>0</v>
      </c>
      <c r="F10769" s="175"/>
      <c r="G10769" s="175"/>
      <c r="H10769" s="175"/>
      <c r="I10769" s="34">
        <v>4</v>
      </c>
      <c r="J10769" s="194"/>
    </row>
    <row r="10770" spans="1:10" ht="28.5">
      <c r="A10770" s="262">
        <v>71</v>
      </c>
      <c r="B10770" s="207" t="s">
        <v>349</v>
      </c>
      <c r="C10770" s="31">
        <f t="shared" ref="C10770:C10771" si="9462">C10771</f>
        <v>3000</v>
      </c>
      <c r="D10770" s="31">
        <v>3000</v>
      </c>
      <c r="F10770" s="31">
        <f t="shared" ref="F10770:H10771" si="9463">F10771</f>
        <v>0</v>
      </c>
      <c r="G10770" s="31">
        <f t="shared" si="9463"/>
        <v>0</v>
      </c>
      <c r="H10770" s="31">
        <f t="shared" si="9463"/>
        <v>0</v>
      </c>
      <c r="I10770" s="73" t="s">
        <v>145</v>
      </c>
      <c r="J10770" s="194"/>
    </row>
    <row r="10771" spans="1:10" ht="28.5">
      <c r="A10771" s="208">
        <v>42</v>
      </c>
      <c r="B10771" s="209" t="s">
        <v>30</v>
      </c>
      <c r="C10771" s="182">
        <f t="shared" si="9462"/>
        <v>3000</v>
      </c>
      <c r="D10771" s="32">
        <v>3000</v>
      </c>
      <c r="F10771" s="32">
        <f t="shared" si="9463"/>
        <v>0</v>
      </c>
      <c r="G10771" s="32">
        <f t="shared" si="9463"/>
        <v>0</v>
      </c>
      <c r="H10771" s="32">
        <f t="shared" si="9463"/>
        <v>0</v>
      </c>
      <c r="I10771" s="34">
        <v>2</v>
      </c>
      <c r="J10771" s="194"/>
    </row>
    <row r="10772" spans="1:10">
      <c r="A10772" s="210">
        <v>422</v>
      </c>
      <c r="B10772" s="211" t="s">
        <v>57</v>
      </c>
      <c r="C10772" s="30">
        <f>SUM(C10773:C10773)</f>
        <v>3000</v>
      </c>
      <c r="D10772" s="30">
        <v>3000</v>
      </c>
      <c r="F10772" s="30">
        <f>SUM(F10773:F10773)</f>
        <v>0</v>
      </c>
      <c r="G10772" s="30">
        <f>SUM(G10773:G10773)</f>
        <v>0</v>
      </c>
      <c r="H10772" s="30">
        <f>SUM(H10773:H10773)</f>
        <v>0</v>
      </c>
      <c r="I10772" s="34">
        <v>3</v>
      </c>
    </row>
    <row r="10773" spans="1:10">
      <c r="A10773" s="212">
        <v>4221</v>
      </c>
      <c r="B10773" s="216" t="s">
        <v>65</v>
      </c>
      <c r="C10773" s="29">
        <v>3000</v>
      </c>
      <c r="D10773" s="175">
        <v>3000</v>
      </c>
      <c r="F10773" s="175"/>
      <c r="G10773" s="175"/>
      <c r="H10773" s="175"/>
      <c r="I10773" s="34">
        <v>4</v>
      </c>
    </row>
    <row r="10774" spans="1:10">
      <c r="A10774" s="203" t="s">
        <v>548</v>
      </c>
      <c r="B10774" s="204" t="s">
        <v>107</v>
      </c>
      <c r="C10774" s="205">
        <f t="shared" ref="C10774" si="9464">C10775</f>
        <v>0</v>
      </c>
      <c r="D10774" s="205">
        <v>322702</v>
      </c>
      <c r="F10774" s="205">
        <f t="shared" ref="F10774:H10774" si="9465">F10775</f>
        <v>0</v>
      </c>
      <c r="G10774" s="205">
        <f t="shared" si="9465"/>
        <v>0</v>
      </c>
      <c r="H10774" s="205">
        <f t="shared" si="9465"/>
        <v>0</v>
      </c>
      <c r="I10774" s="34" t="s">
        <v>8</v>
      </c>
      <c r="J10774" s="194"/>
    </row>
    <row r="10775" spans="1:10">
      <c r="A10775" s="206">
        <v>11</v>
      </c>
      <c r="B10775" s="207" t="s">
        <v>14</v>
      </c>
      <c r="C10775" s="31">
        <f>C10776</f>
        <v>0</v>
      </c>
      <c r="D10775" s="31">
        <v>322702</v>
      </c>
      <c r="F10775" s="31">
        <f>F10776</f>
        <v>0</v>
      </c>
      <c r="G10775" s="31">
        <f>G10776</f>
        <v>0</v>
      </c>
      <c r="H10775" s="31">
        <f>H10776</f>
        <v>0</v>
      </c>
      <c r="I10775" s="34" t="s">
        <v>15</v>
      </c>
      <c r="J10775" s="194"/>
    </row>
    <row r="10776" spans="1:10">
      <c r="A10776" s="208">
        <v>32</v>
      </c>
      <c r="B10776" s="209" t="s">
        <v>16</v>
      </c>
      <c r="C10776" s="32">
        <f t="shared" ref="C10776" si="9466">C10777+C10779</f>
        <v>0</v>
      </c>
      <c r="D10776" s="32">
        <v>322702</v>
      </c>
      <c r="F10776" s="32">
        <f t="shared" ref="F10776:G10776" si="9467">F10777+F10779</f>
        <v>0</v>
      </c>
      <c r="G10776" s="32">
        <f t="shared" si="9467"/>
        <v>0</v>
      </c>
      <c r="H10776" s="32">
        <f t="shared" ref="H10776" si="9468">H10777+H10779</f>
        <v>0</v>
      </c>
      <c r="I10776" s="34">
        <v>2</v>
      </c>
      <c r="J10776" s="194"/>
    </row>
    <row r="10777" spans="1:10">
      <c r="A10777" s="210">
        <v>322</v>
      </c>
      <c r="B10777" s="211" t="s">
        <v>42</v>
      </c>
      <c r="C10777" s="30">
        <f>C10778</f>
        <v>0</v>
      </c>
      <c r="D10777" s="30">
        <v>155741</v>
      </c>
      <c r="F10777" s="30">
        <f>F10778</f>
        <v>0</v>
      </c>
      <c r="G10777" s="30">
        <f>G10778</f>
        <v>0</v>
      </c>
      <c r="H10777" s="30">
        <f>H10778</f>
        <v>0</v>
      </c>
      <c r="I10777" s="34">
        <v>3</v>
      </c>
      <c r="J10777" s="194"/>
    </row>
    <row r="10778" spans="1:10">
      <c r="A10778" s="212">
        <v>3222</v>
      </c>
      <c r="B10778" s="216" t="s">
        <v>91</v>
      </c>
      <c r="C10778" s="29">
        <v>0</v>
      </c>
      <c r="D10778" s="175">
        <v>155741</v>
      </c>
      <c r="F10778" s="175"/>
      <c r="G10778" s="175"/>
      <c r="H10778" s="175"/>
      <c r="I10778" s="34">
        <v>4</v>
      </c>
      <c r="J10778" s="194"/>
    </row>
    <row r="10779" spans="1:10">
      <c r="A10779" s="210">
        <v>329</v>
      </c>
      <c r="B10779" s="211" t="s">
        <v>23</v>
      </c>
      <c r="C10779" s="30">
        <f t="shared" ref="C10779" si="9469">C10780</f>
        <v>0</v>
      </c>
      <c r="D10779" s="30">
        <v>166961</v>
      </c>
      <c r="F10779" s="30">
        <f t="shared" ref="F10779:H10779" si="9470">F10780</f>
        <v>0</v>
      </c>
      <c r="G10779" s="30">
        <f t="shared" si="9470"/>
        <v>0</v>
      </c>
      <c r="H10779" s="30">
        <f t="shared" si="9470"/>
        <v>0</v>
      </c>
      <c r="I10779" s="34">
        <v>3</v>
      </c>
      <c r="J10779" s="194"/>
    </row>
    <row r="10780" spans="1:10">
      <c r="A10780" s="212">
        <v>3292</v>
      </c>
      <c r="B10780" s="216" t="s">
        <v>112</v>
      </c>
      <c r="C10780" s="29"/>
      <c r="D10780" s="175">
        <v>166961</v>
      </c>
      <c r="F10780" s="175"/>
      <c r="G10780" s="175"/>
      <c r="H10780" s="175"/>
      <c r="I10780" s="34">
        <v>4</v>
      </c>
      <c r="J10780" s="194"/>
    </row>
    <row r="10781" spans="1:10" ht="28.5">
      <c r="A10781" s="430">
        <v>37839</v>
      </c>
      <c r="B10781" s="431" t="s">
        <v>532</v>
      </c>
      <c r="C10781" s="198">
        <f>SUM(C10782+C10861)</f>
        <v>35332079</v>
      </c>
      <c r="D10781" s="198">
        <v>36693229</v>
      </c>
      <c r="F10781" s="198">
        <f>SUM(F10782+F10861)</f>
        <v>0</v>
      </c>
      <c r="G10781" s="198">
        <f>SUM(G10782+G10861)</f>
        <v>0</v>
      </c>
      <c r="H10781" s="198">
        <f>SUM(H10782+H10861)</f>
        <v>0</v>
      </c>
      <c r="I10781" s="432" t="s">
        <v>5</v>
      </c>
    </row>
    <row r="10782" spans="1:10" ht="28.5">
      <c r="A10782" s="200">
        <v>3602</v>
      </c>
      <c r="B10782" s="201" t="s">
        <v>82</v>
      </c>
      <c r="C10782" s="202">
        <f>SUM(C10783+C10820)</f>
        <v>1400000</v>
      </c>
      <c r="D10782" s="202">
        <v>1400000</v>
      </c>
      <c r="F10782" s="202">
        <f>SUM(F10783+F10820)</f>
        <v>0</v>
      </c>
      <c r="G10782" s="202">
        <f>SUM(G10783+G10820)</f>
        <v>0</v>
      </c>
      <c r="H10782" s="202">
        <f>SUM(H10783+H10820)</f>
        <v>0</v>
      </c>
      <c r="I10782" s="34" t="s">
        <v>7</v>
      </c>
    </row>
    <row r="10783" spans="1:10" ht="42.75">
      <c r="A10783" s="203" t="s">
        <v>443</v>
      </c>
      <c r="B10783" s="603" t="s">
        <v>521</v>
      </c>
      <c r="C10783" s="205">
        <f>SUM(C10784+C10799+C10807+C10814)</f>
        <v>1400000</v>
      </c>
      <c r="D10783" s="205">
        <v>1400000</v>
      </c>
      <c r="F10783" s="205">
        <f>SUM(F10784+F10799+F10807+F10814)</f>
        <v>0</v>
      </c>
      <c r="G10783" s="205">
        <f>SUM(G10784+G10799+G10807+G10814)</f>
        <v>0</v>
      </c>
      <c r="H10783" s="205">
        <f>SUM(H10784+H10799+H10807+H10814)</f>
        <v>0</v>
      </c>
      <c r="I10783" s="34" t="s">
        <v>8</v>
      </c>
    </row>
    <row r="10784" spans="1:10">
      <c r="A10784" s="206">
        <v>11</v>
      </c>
      <c r="B10784" s="207" t="s">
        <v>14</v>
      </c>
      <c r="C10784" s="31">
        <f>SUM(C10785+C10788+C10791+C10796)</f>
        <v>1400000</v>
      </c>
      <c r="D10784" s="31">
        <v>1400000</v>
      </c>
      <c r="F10784" s="31">
        <f>SUM(F10785+F10788+F10791+F10796)</f>
        <v>0</v>
      </c>
      <c r="G10784" s="31">
        <f>SUM(G10785+G10788+G10791+G10796)</f>
        <v>0</v>
      </c>
      <c r="H10784" s="31">
        <f>SUM(H10785+H10788+H10791+H10796)</f>
        <v>0</v>
      </c>
      <c r="I10784" s="34" t="s">
        <v>15</v>
      </c>
    </row>
    <row r="10785" spans="1:9">
      <c r="A10785" s="208">
        <v>32</v>
      </c>
      <c r="B10785" s="209" t="s">
        <v>16</v>
      </c>
      <c r="C10785" s="182">
        <f t="shared" ref="C10785:C10786" si="9471">C10786</f>
        <v>414913</v>
      </c>
      <c r="D10785" s="32">
        <v>414913</v>
      </c>
      <c r="F10785" s="32">
        <f t="shared" ref="F10785:H10786" si="9472">F10786</f>
        <v>0</v>
      </c>
      <c r="G10785" s="32">
        <f t="shared" si="9472"/>
        <v>0</v>
      </c>
      <c r="H10785" s="32">
        <f t="shared" si="9472"/>
        <v>0</v>
      </c>
      <c r="I10785" s="34">
        <v>2</v>
      </c>
    </row>
    <row r="10786" spans="1:9">
      <c r="A10786" s="210">
        <v>323</v>
      </c>
      <c r="B10786" s="211" t="s">
        <v>17</v>
      </c>
      <c r="C10786" s="30">
        <f t="shared" si="9471"/>
        <v>414913</v>
      </c>
      <c r="D10786" s="30">
        <v>414913</v>
      </c>
      <c r="F10786" s="30">
        <f t="shared" si="9472"/>
        <v>0</v>
      </c>
      <c r="G10786" s="30">
        <f t="shared" si="9472"/>
        <v>0</v>
      </c>
      <c r="H10786" s="30">
        <f t="shared" si="9472"/>
        <v>0</v>
      </c>
      <c r="I10786" s="34">
        <v>3</v>
      </c>
    </row>
    <row r="10787" spans="1:9">
      <c r="A10787" s="212">
        <v>3232</v>
      </c>
      <c r="B10787" s="216" t="s">
        <v>105</v>
      </c>
      <c r="C10787" s="29">
        <v>414913</v>
      </c>
      <c r="D10787" s="175">
        <v>414913</v>
      </c>
      <c r="F10787" s="175"/>
      <c r="G10787" s="175"/>
      <c r="H10787" s="175"/>
      <c r="I10787" s="34">
        <v>4</v>
      </c>
    </row>
    <row r="10788" spans="1:9" ht="28.5">
      <c r="A10788" s="47">
        <v>41</v>
      </c>
      <c r="B10788" s="48" t="s">
        <v>70</v>
      </c>
      <c r="C10788" s="182">
        <f t="shared" ref="C10788:C10789" si="9473">C10789</f>
        <v>14500</v>
      </c>
      <c r="D10788" s="32">
        <v>14500</v>
      </c>
      <c r="F10788" s="32">
        <f t="shared" ref="F10788:H10789" si="9474">F10789</f>
        <v>0</v>
      </c>
      <c r="G10788" s="32">
        <f t="shared" si="9474"/>
        <v>0</v>
      </c>
      <c r="H10788" s="32">
        <f t="shared" si="9474"/>
        <v>0</v>
      </c>
      <c r="I10788" s="73">
        <v>2</v>
      </c>
    </row>
    <row r="10789" spans="1:9">
      <c r="A10789" s="49">
        <v>412</v>
      </c>
      <c r="B10789" s="50" t="s">
        <v>71</v>
      </c>
      <c r="C10789" s="30">
        <f t="shared" si="9473"/>
        <v>14500</v>
      </c>
      <c r="D10789" s="30">
        <v>14500</v>
      </c>
      <c r="F10789" s="30">
        <f t="shared" si="9474"/>
        <v>0</v>
      </c>
      <c r="G10789" s="30">
        <f t="shared" si="9474"/>
        <v>0</v>
      </c>
      <c r="H10789" s="30">
        <f t="shared" si="9474"/>
        <v>0</v>
      </c>
      <c r="I10789" s="73">
        <v>3</v>
      </c>
    </row>
    <row r="10790" spans="1:9">
      <c r="A10790" s="51">
        <v>4123</v>
      </c>
      <c r="B10790" s="52" t="s">
        <v>72</v>
      </c>
      <c r="C10790" s="337">
        <v>14500</v>
      </c>
      <c r="D10790" s="175">
        <v>14500</v>
      </c>
      <c r="F10790" s="337"/>
      <c r="G10790" s="337"/>
      <c r="H10790" s="337"/>
      <c r="I10790" s="73">
        <v>4</v>
      </c>
    </row>
    <row r="10791" spans="1:9" ht="28.5">
      <c r="A10791" s="208">
        <v>42</v>
      </c>
      <c r="B10791" s="209" t="s">
        <v>30</v>
      </c>
      <c r="C10791" s="182">
        <f t="shared" ref="C10791" si="9475">SUM(C10792)</f>
        <v>970587</v>
      </c>
      <c r="D10791" s="32">
        <v>970587</v>
      </c>
      <c r="F10791" s="32">
        <f t="shared" ref="F10791:H10791" si="9476">SUM(F10792)</f>
        <v>0</v>
      </c>
      <c r="G10791" s="32">
        <f t="shared" si="9476"/>
        <v>0</v>
      </c>
      <c r="H10791" s="32">
        <f t="shared" si="9476"/>
        <v>0</v>
      </c>
      <c r="I10791" s="34">
        <v>2</v>
      </c>
    </row>
    <row r="10792" spans="1:9">
      <c r="A10792" s="210">
        <v>422</v>
      </c>
      <c r="B10792" s="211" t="s">
        <v>57</v>
      </c>
      <c r="C10792" s="30">
        <f>SUM(C10793:C10795)</f>
        <v>970587</v>
      </c>
      <c r="D10792" s="30">
        <v>970587</v>
      </c>
      <c r="F10792" s="30">
        <f>SUM(F10793:F10795)</f>
        <v>0</v>
      </c>
      <c r="G10792" s="30">
        <f>SUM(G10793:G10795)</f>
        <v>0</v>
      </c>
      <c r="H10792" s="30">
        <f>SUM(H10793:H10795)</f>
        <v>0</v>
      </c>
      <c r="I10792" s="34">
        <v>3</v>
      </c>
    </row>
    <row r="10793" spans="1:9">
      <c r="A10793" s="51">
        <v>4221</v>
      </c>
      <c r="B10793" s="52" t="s">
        <v>65</v>
      </c>
      <c r="C10793" s="337">
        <v>76500</v>
      </c>
      <c r="D10793" s="175">
        <v>76500</v>
      </c>
      <c r="F10793" s="337"/>
      <c r="G10793" s="337"/>
      <c r="H10793" s="337"/>
      <c r="I10793" s="73">
        <v>4</v>
      </c>
    </row>
    <row r="10794" spans="1:9">
      <c r="A10794" s="212">
        <v>4224</v>
      </c>
      <c r="B10794" s="216" t="s">
        <v>58</v>
      </c>
      <c r="C10794" s="29">
        <v>851937</v>
      </c>
      <c r="D10794" s="175">
        <v>851937</v>
      </c>
      <c r="F10794" s="175"/>
      <c r="G10794" s="175"/>
      <c r="H10794" s="175"/>
      <c r="I10794" s="34">
        <v>4</v>
      </c>
    </row>
    <row r="10795" spans="1:9">
      <c r="A10795" s="212">
        <v>4227</v>
      </c>
      <c r="B10795" s="216" t="s">
        <v>88</v>
      </c>
      <c r="C10795" s="39">
        <v>42150</v>
      </c>
      <c r="D10795" s="175">
        <v>42150</v>
      </c>
      <c r="F10795" s="636"/>
      <c r="G10795" s="636"/>
      <c r="H10795" s="636"/>
      <c r="I10795" s="73">
        <v>4</v>
      </c>
    </row>
    <row r="10796" spans="1:9" ht="28.5">
      <c r="A10796" s="208">
        <v>45</v>
      </c>
      <c r="B10796" s="209" t="s">
        <v>74</v>
      </c>
      <c r="C10796" s="182">
        <f t="shared" ref="C10796:C10797" si="9477">SUM(C10797)</f>
        <v>0</v>
      </c>
      <c r="D10796" s="32">
        <v>0</v>
      </c>
      <c r="F10796" s="32">
        <f t="shared" ref="F10796:H10797" si="9478">SUM(F10797)</f>
        <v>0</v>
      </c>
      <c r="G10796" s="32">
        <f t="shared" si="9478"/>
        <v>0</v>
      </c>
      <c r="H10796" s="32">
        <f t="shared" si="9478"/>
        <v>0</v>
      </c>
      <c r="I10796" s="34">
        <v>2</v>
      </c>
    </row>
    <row r="10797" spans="1:9">
      <c r="A10797" s="210">
        <v>451</v>
      </c>
      <c r="B10797" s="211" t="s">
        <v>75</v>
      </c>
      <c r="C10797" s="30">
        <f t="shared" si="9477"/>
        <v>0</v>
      </c>
      <c r="D10797" s="30">
        <v>0</v>
      </c>
      <c r="F10797" s="30">
        <f t="shared" si="9478"/>
        <v>0</v>
      </c>
      <c r="G10797" s="30">
        <f t="shared" si="9478"/>
        <v>0</v>
      </c>
      <c r="H10797" s="30">
        <f t="shared" si="9478"/>
        <v>0</v>
      </c>
      <c r="I10797" s="34">
        <v>3</v>
      </c>
    </row>
    <row r="10798" spans="1:9">
      <c r="A10798" s="212">
        <v>4511</v>
      </c>
      <c r="B10798" s="216" t="s">
        <v>75</v>
      </c>
      <c r="C10798" s="29"/>
      <c r="D10798" s="175">
        <v>0</v>
      </c>
      <c r="F10798" s="175"/>
      <c r="G10798" s="175"/>
      <c r="H10798" s="175"/>
      <c r="I10798" s="34">
        <v>4</v>
      </c>
    </row>
    <row r="10799" spans="1:9">
      <c r="A10799" s="262">
        <v>31</v>
      </c>
      <c r="B10799" s="604" t="s">
        <v>63</v>
      </c>
      <c r="C10799" s="31">
        <f t="shared" ref="C10799:C10800" si="9479">C10800</f>
        <v>0</v>
      </c>
      <c r="D10799" s="31">
        <v>0</v>
      </c>
      <c r="F10799" s="31">
        <f t="shared" ref="F10799:H10800" si="9480">F10800</f>
        <v>0</v>
      </c>
      <c r="G10799" s="31">
        <f t="shared" si="9480"/>
        <v>0</v>
      </c>
      <c r="H10799" s="31">
        <f t="shared" si="9480"/>
        <v>0</v>
      </c>
      <c r="I10799" s="73" t="s">
        <v>64</v>
      </c>
    </row>
    <row r="10800" spans="1:9" ht="28.5">
      <c r="A10800" s="47">
        <v>42</v>
      </c>
      <c r="B10800" s="48" t="s">
        <v>30</v>
      </c>
      <c r="C10800" s="182">
        <f t="shared" si="9479"/>
        <v>0</v>
      </c>
      <c r="D10800" s="32">
        <v>0</v>
      </c>
      <c r="F10800" s="32">
        <f t="shared" si="9480"/>
        <v>0</v>
      </c>
      <c r="G10800" s="32">
        <f t="shared" si="9480"/>
        <v>0</v>
      </c>
      <c r="H10800" s="32">
        <f t="shared" si="9480"/>
        <v>0</v>
      </c>
      <c r="I10800" s="73">
        <v>2</v>
      </c>
    </row>
    <row r="10801" spans="1:10">
      <c r="A10801" s="49">
        <v>422</v>
      </c>
      <c r="B10801" s="50" t="s">
        <v>57</v>
      </c>
      <c r="C10801" s="30">
        <f>SUM(C10802:C10806)</f>
        <v>0</v>
      </c>
      <c r="D10801" s="30">
        <v>0</v>
      </c>
      <c r="F10801" s="30">
        <f>SUM(F10802:F10806)</f>
        <v>0</v>
      </c>
      <c r="G10801" s="30">
        <f>SUM(G10802:G10806)</f>
        <v>0</v>
      </c>
      <c r="H10801" s="30">
        <f>SUM(H10802:H10806)</f>
        <v>0</v>
      </c>
      <c r="I10801" s="73">
        <v>3</v>
      </c>
    </row>
    <row r="10802" spans="1:10">
      <c r="A10802" s="51">
        <v>4221</v>
      </c>
      <c r="B10802" s="52" t="s">
        <v>65</v>
      </c>
      <c r="C10802" s="39"/>
      <c r="D10802" s="175">
        <v>0</v>
      </c>
      <c r="F10802" s="636"/>
      <c r="G10802" s="636"/>
      <c r="H10802" s="636"/>
      <c r="I10802" s="73">
        <v>4</v>
      </c>
    </row>
    <row r="10803" spans="1:10">
      <c r="A10803" s="51">
        <v>4222</v>
      </c>
      <c r="B10803" s="52" t="s">
        <v>73</v>
      </c>
      <c r="C10803" s="39"/>
      <c r="D10803" s="175">
        <v>0</v>
      </c>
      <c r="F10803" s="636"/>
      <c r="G10803" s="636"/>
      <c r="H10803" s="636"/>
      <c r="I10803" s="73">
        <v>4</v>
      </c>
    </row>
    <row r="10804" spans="1:10">
      <c r="A10804" s="51">
        <v>4223</v>
      </c>
      <c r="B10804" s="52" t="s">
        <v>86</v>
      </c>
      <c r="C10804" s="39"/>
      <c r="D10804" s="175">
        <v>0</v>
      </c>
      <c r="F10804" s="636"/>
      <c r="G10804" s="636"/>
      <c r="H10804" s="636"/>
      <c r="I10804" s="73">
        <v>4</v>
      </c>
    </row>
    <row r="10805" spans="1:10">
      <c r="A10805" s="51">
        <v>4224</v>
      </c>
      <c r="B10805" s="52" t="s">
        <v>58</v>
      </c>
      <c r="C10805" s="39"/>
      <c r="D10805" s="175">
        <v>0</v>
      </c>
      <c r="F10805" s="636"/>
      <c r="G10805" s="636"/>
      <c r="H10805" s="636"/>
      <c r="I10805" s="73">
        <v>4</v>
      </c>
    </row>
    <row r="10806" spans="1:10">
      <c r="A10806" s="51">
        <v>4227</v>
      </c>
      <c r="B10806" s="52" t="s">
        <v>88</v>
      </c>
      <c r="C10806" s="39"/>
      <c r="D10806" s="175">
        <v>0</v>
      </c>
      <c r="F10806" s="636"/>
      <c r="G10806" s="636"/>
      <c r="H10806" s="636"/>
      <c r="I10806" s="73">
        <v>4</v>
      </c>
    </row>
    <row r="10807" spans="1:10">
      <c r="A10807" s="206">
        <v>52</v>
      </c>
      <c r="B10807" s="207" t="s">
        <v>319</v>
      </c>
      <c r="C10807" s="31">
        <f>C10808+C10811</f>
        <v>0</v>
      </c>
      <c r="D10807" s="31">
        <v>0</v>
      </c>
      <c r="F10807" s="31">
        <f>F10808+F10811</f>
        <v>0</v>
      </c>
      <c r="G10807" s="31">
        <f>G10808+G10811</f>
        <v>0</v>
      </c>
      <c r="H10807" s="31">
        <f>H10808+H10811</f>
        <v>0</v>
      </c>
      <c r="I10807" s="34" t="s">
        <v>53</v>
      </c>
    </row>
    <row r="10808" spans="1:10" ht="28.5">
      <c r="A10808" s="47">
        <v>42</v>
      </c>
      <c r="B10808" s="48" t="s">
        <v>30</v>
      </c>
      <c r="C10808" s="182">
        <f t="shared" ref="C10808:C10809" si="9481">C10809</f>
        <v>0</v>
      </c>
      <c r="D10808" s="32">
        <v>0</v>
      </c>
      <c r="F10808" s="32">
        <f t="shared" ref="F10808:H10809" si="9482">F10809</f>
        <v>0</v>
      </c>
      <c r="G10808" s="32">
        <f t="shared" si="9482"/>
        <v>0</v>
      </c>
      <c r="H10808" s="32">
        <f t="shared" si="9482"/>
        <v>0</v>
      </c>
      <c r="I10808" s="73">
        <v>2</v>
      </c>
    </row>
    <row r="10809" spans="1:10">
      <c r="A10809" s="49">
        <v>422</v>
      </c>
      <c r="B10809" s="50" t="s">
        <v>57</v>
      </c>
      <c r="C10809" s="30">
        <f t="shared" si="9481"/>
        <v>0</v>
      </c>
      <c r="D10809" s="30">
        <v>0</v>
      </c>
      <c r="F10809" s="30">
        <f t="shared" si="9482"/>
        <v>0</v>
      </c>
      <c r="G10809" s="30">
        <f t="shared" si="9482"/>
        <v>0</v>
      </c>
      <c r="H10809" s="30">
        <f t="shared" si="9482"/>
        <v>0</v>
      </c>
      <c r="I10809" s="73">
        <v>3</v>
      </c>
    </row>
    <row r="10810" spans="1:10">
      <c r="A10810" s="51">
        <v>4224</v>
      </c>
      <c r="B10810" s="52" t="s">
        <v>58</v>
      </c>
      <c r="C10810" s="337"/>
      <c r="D10810" s="175">
        <v>0</v>
      </c>
      <c r="F10810" s="337"/>
      <c r="G10810" s="337"/>
      <c r="H10810" s="337"/>
      <c r="I10810" s="73">
        <v>4</v>
      </c>
    </row>
    <row r="10811" spans="1:10" ht="28.5">
      <c r="A10811" s="208">
        <v>45</v>
      </c>
      <c r="B10811" s="209" t="s">
        <v>74</v>
      </c>
      <c r="C10811" s="182">
        <f t="shared" ref="C10811:C10812" si="9483">C10812</f>
        <v>0</v>
      </c>
      <c r="D10811" s="32">
        <v>0</v>
      </c>
      <c r="F10811" s="32">
        <f t="shared" ref="F10811:H10812" si="9484">F10812</f>
        <v>0</v>
      </c>
      <c r="G10811" s="32">
        <f t="shared" si="9484"/>
        <v>0</v>
      </c>
      <c r="H10811" s="32">
        <f t="shared" si="9484"/>
        <v>0</v>
      </c>
      <c r="I10811" s="34">
        <v>2</v>
      </c>
      <c r="J10811" s="194"/>
    </row>
    <row r="10812" spans="1:10">
      <c r="A10812" s="210">
        <v>451</v>
      </c>
      <c r="B10812" s="211" t="s">
        <v>75</v>
      </c>
      <c r="C10812" s="30">
        <f t="shared" si="9483"/>
        <v>0</v>
      </c>
      <c r="D10812" s="30">
        <v>0</v>
      </c>
      <c r="F10812" s="30">
        <f t="shared" si="9484"/>
        <v>0</v>
      </c>
      <c r="G10812" s="30">
        <f t="shared" si="9484"/>
        <v>0</v>
      </c>
      <c r="H10812" s="30">
        <f t="shared" si="9484"/>
        <v>0</v>
      </c>
      <c r="I10812" s="34">
        <v>3</v>
      </c>
      <c r="J10812" s="194"/>
    </row>
    <row r="10813" spans="1:10">
      <c r="A10813" s="212">
        <v>4511</v>
      </c>
      <c r="B10813" s="216" t="s">
        <v>75</v>
      </c>
      <c r="C10813" s="29">
        <v>0</v>
      </c>
      <c r="D10813" s="175">
        <v>0</v>
      </c>
      <c r="F10813" s="175"/>
      <c r="G10813" s="175"/>
      <c r="H10813" s="175"/>
      <c r="I10813" s="34">
        <v>4</v>
      </c>
      <c r="J10813" s="194"/>
    </row>
    <row r="10814" spans="1:10">
      <c r="A10814" s="262">
        <v>61</v>
      </c>
      <c r="B10814" s="234" t="s">
        <v>80</v>
      </c>
      <c r="C10814" s="31">
        <f t="shared" ref="C10814:C10815" si="9485">C10815</f>
        <v>0</v>
      </c>
      <c r="D10814" s="31">
        <v>0</v>
      </c>
      <c r="F10814" s="31">
        <f t="shared" ref="F10814:H10815" si="9486">F10815</f>
        <v>0</v>
      </c>
      <c r="G10814" s="31">
        <f t="shared" si="9486"/>
        <v>0</v>
      </c>
      <c r="H10814" s="31">
        <f t="shared" si="9486"/>
        <v>0</v>
      </c>
      <c r="I10814" s="73" t="s">
        <v>81</v>
      </c>
      <c r="J10814" s="194"/>
    </row>
    <row r="10815" spans="1:10" ht="28.5">
      <c r="A10815" s="47">
        <v>42</v>
      </c>
      <c r="B10815" s="48" t="s">
        <v>30</v>
      </c>
      <c r="C10815" s="182">
        <f t="shared" si="9485"/>
        <v>0</v>
      </c>
      <c r="D10815" s="32">
        <v>0</v>
      </c>
      <c r="F10815" s="32">
        <f t="shared" si="9486"/>
        <v>0</v>
      </c>
      <c r="G10815" s="32">
        <f t="shared" si="9486"/>
        <v>0</v>
      </c>
      <c r="H10815" s="32">
        <f t="shared" si="9486"/>
        <v>0</v>
      </c>
      <c r="I10815" s="73">
        <v>2</v>
      </c>
      <c r="J10815" s="194"/>
    </row>
    <row r="10816" spans="1:10">
      <c r="A10816" s="49">
        <v>422</v>
      </c>
      <c r="B10816" s="50" t="s">
        <v>57</v>
      </c>
      <c r="C10816" s="30">
        <f>SUM(C10817:C10819)</f>
        <v>0</v>
      </c>
      <c r="D10816" s="30">
        <v>0</v>
      </c>
      <c r="F10816" s="30">
        <f>SUM(F10817:F10819)</f>
        <v>0</v>
      </c>
      <c r="G10816" s="30">
        <f>SUM(G10817:G10819)</f>
        <v>0</v>
      </c>
      <c r="H10816" s="30">
        <f>SUM(H10817:H10819)</f>
        <v>0</v>
      </c>
      <c r="I10816" s="73">
        <v>3</v>
      </c>
      <c r="J10816" s="194"/>
    </row>
    <row r="10817" spans="1:10">
      <c r="A10817" s="51">
        <v>4224</v>
      </c>
      <c r="B10817" s="52" t="s">
        <v>58</v>
      </c>
      <c r="C10817" s="39"/>
      <c r="D10817" s="175">
        <v>0</v>
      </c>
      <c r="F10817" s="636"/>
      <c r="G10817" s="636"/>
      <c r="H10817" s="636"/>
      <c r="I10817" s="73">
        <v>4</v>
      </c>
      <c r="J10817" s="194"/>
    </row>
    <row r="10818" spans="1:10">
      <c r="A10818" s="51">
        <v>4221</v>
      </c>
      <c r="B10818" s="52" t="s">
        <v>65</v>
      </c>
      <c r="C10818" s="39"/>
      <c r="D10818" s="175">
        <v>0</v>
      </c>
      <c r="F10818" s="636"/>
      <c r="G10818" s="636"/>
      <c r="H10818" s="636"/>
      <c r="I10818" s="73">
        <v>4</v>
      </c>
      <c r="J10818" s="194"/>
    </row>
    <row r="10819" spans="1:10">
      <c r="A10819" s="51">
        <v>4222</v>
      </c>
      <c r="B10819" s="52" t="s">
        <v>73</v>
      </c>
      <c r="C10819" s="39"/>
      <c r="D10819" s="175">
        <v>0</v>
      </c>
      <c r="F10819" s="636"/>
      <c r="G10819" s="636"/>
      <c r="H10819" s="636"/>
      <c r="I10819" s="73">
        <v>4</v>
      </c>
      <c r="J10819" s="194"/>
    </row>
    <row r="10820" spans="1:10" ht="28.5">
      <c r="A10820" s="203" t="s">
        <v>329</v>
      </c>
      <c r="B10820" s="204" t="s">
        <v>176</v>
      </c>
      <c r="C10820" s="205">
        <f t="shared" ref="C10820" si="9487">SUM(C10821+C10841)</f>
        <v>0</v>
      </c>
      <c r="D10820" s="205">
        <v>0</v>
      </c>
      <c r="F10820" s="205">
        <f t="shared" ref="F10820:G10820" si="9488">SUM(F10821+F10841)</f>
        <v>0</v>
      </c>
      <c r="G10820" s="205">
        <f t="shared" si="9488"/>
        <v>0</v>
      </c>
      <c r="H10820" s="205">
        <f t="shared" ref="H10820" si="9489">SUM(H10821+H10841)</f>
        <v>0</v>
      </c>
      <c r="I10820" s="34" t="s">
        <v>8</v>
      </c>
      <c r="J10820" s="194"/>
    </row>
    <row r="10821" spans="1:10">
      <c r="A10821" s="206">
        <v>12</v>
      </c>
      <c r="B10821" s="207" t="s">
        <v>61</v>
      </c>
      <c r="C10821" s="31">
        <f t="shared" ref="C10821" si="9490">SUM(C10822+C10827+C10836)</f>
        <v>0</v>
      </c>
      <c r="D10821" s="31">
        <v>0</v>
      </c>
      <c r="F10821" s="31">
        <f t="shared" ref="F10821:G10821" si="9491">SUM(F10822+F10827+F10836)</f>
        <v>0</v>
      </c>
      <c r="G10821" s="31">
        <f t="shared" si="9491"/>
        <v>0</v>
      </c>
      <c r="H10821" s="31">
        <f t="shared" ref="H10821" si="9492">SUM(H10822+H10827+H10836)</f>
        <v>0</v>
      </c>
      <c r="I10821" s="34" t="s">
        <v>62</v>
      </c>
      <c r="J10821" s="194"/>
    </row>
    <row r="10822" spans="1:10">
      <c r="A10822" s="208">
        <v>31</v>
      </c>
      <c r="B10822" s="209" t="s">
        <v>44</v>
      </c>
      <c r="C10822" s="182">
        <f t="shared" ref="C10822" si="9493">SUM(C10823+C10825)</f>
        <v>0</v>
      </c>
      <c r="D10822" s="32">
        <v>0</v>
      </c>
      <c r="F10822" s="32">
        <f t="shared" ref="F10822:G10822" si="9494">SUM(F10823+F10825)</f>
        <v>0</v>
      </c>
      <c r="G10822" s="32">
        <f t="shared" si="9494"/>
        <v>0</v>
      </c>
      <c r="H10822" s="32">
        <f t="shared" ref="H10822" si="9495">SUM(H10823+H10825)</f>
        <v>0</v>
      </c>
      <c r="I10822" s="34">
        <v>2</v>
      </c>
      <c r="J10822" s="194"/>
    </row>
    <row r="10823" spans="1:10">
      <c r="A10823" s="210">
        <v>311</v>
      </c>
      <c r="B10823" s="211" t="s">
        <v>45</v>
      </c>
      <c r="C10823" s="30">
        <f t="shared" ref="C10823" si="9496">SUM(C10824)</f>
        <v>0</v>
      </c>
      <c r="D10823" s="30">
        <v>0</v>
      </c>
      <c r="F10823" s="30">
        <f t="shared" ref="F10823:H10823" si="9497">SUM(F10824)</f>
        <v>0</v>
      </c>
      <c r="G10823" s="30">
        <f t="shared" si="9497"/>
        <v>0</v>
      </c>
      <c r="H10823" s="30">
        <f t="shared" si="9497"/>
        <v>0</v>
      </c>
      <c r="I10823" s="34">
        <v>3</v>
      </c>
      <c r="J10823" s="194"/>
    </row>
    <row r="10824" spans="1:10">
      <c r="A10824" s="212">
        <v>3111</v>
      </c>
      <c r="B10824" s="216" t="s">
        <v>46</v>
      </c>
      <c r="C10824" s="29"/>
      <c r="D10824" s="175">
        <v>0</v>
      </c>
      <c r="F10824" s="175"/>
      <c r="G10824" s="175"/>
      <c r="H10824" s="175"/>
      <c r="I10824" s="34">
        <v>4</v>
      </c>
      <c r="J10824" s="194"/>
    </row>
    <row r="10825" spans="1:10">
      <c r="A10825" s="210">
        <v>313</v>
      </c>
      <c r="B10825" s="211" t="s">
        <v>48</v>
      </c>
      <c r="C10825" s="30">
        <f t="shared" ref="C10825" si="9498">SUM(C10826)</f>
        <v>0</v>
      </c>
      <c r="D10825" s="30">
        <v>0</v>
      </c>
      <c r="F10825" s="30">
        <f t="shared" ref="F10825:H10825" si="9499">SUM(F10826)</f>
        <v>0</v>
      </c>
      <c r="G10825" s="30">
        <f t="shared" si="9499"/>
        <v>0</v>
      </c>
      <c r="H10825" s="30">
        <f t="shared" si="9499"/>
        <v>0</v>
      </c>
      <c r="I10825" s="34">
        <v>3</v>
      </c>
      <c r="J10825" s="194"/>
    </row>
    <row r="10826" spans="1:10">
      <c r="A10826" s="212">
        <v>3132</v>
      </c>
      <c r="B10826" s="216" t="s">
        <v>49</v>
      </c>
      <c r="C10826" s="29"/>
      <c r="D10826" s="175">
        <v>0</v>
      </c>
      <c r="F10826" s="175"/>
      <c r="G10826" s="175"/>
      <c r="H10826" s="175"/>
      <c r="I10826" s="34">
        <v>4</v>
      </c>
      <c r="J10826" s="194"/>
    </row>
    <row r="10827" spans="1:10">
      <c r="A10827" s="208">
        <v>32</v>
      </c>
      <c r="B10827" s="209" t="s">
        <v>16</v>
      </c>
      <c r="C10827" s="182">
        <f t="shared" ref="C10827" si="9500">SUM(C10828+C10830+C10834)</f>
        <v>0</v>
      </c>
      <c r="D10827" s="32">
        <v>0</v>
      </c>
      <c r="F10827" s="32">
        <f t="shared" ref="F10827:G10827" si="9501">SUM(F10828+F10830+F10834)</f>
        <v>0</v>
      </c>
      <c r="G10827" s="32">
        <f t="shared" si="9501"/>
        <v>0</v>
      </c>
      <c r="H10827" s="32">
        <f t="shared" ref="H10827" si="9502">SUM(H10828+H10830+H10834)</f>
        <v>0</v>
      </c>
      <c r="I10827" s="34">
        <v>2</v>
      </c>
      <c r="J10827" s="194"/>
    </row>
    <row r="10828" spans="1:10">
      <c r="A10828" s="210">
        <v>322</v>
      </c>
      <c r="B10828" s="211" t="s">
        <v>42</v>
      </c>
      <c r="C10828" s="30">
        <f t="shared" ref="C10828" si="9503">SUM(C10829)</f>
        <v>0</v>
      </c>
      <c r="D10828" s="30">
        <v>0</v>
      </c>
      <c r="F10828" s="30">
        <f t="shared" ref="F10828:H10828" si="9504">SUM(F10829)</f>
        <v>0</v>
      </c>
      <c r="G10828" s="30">
        <f t="shared" si="9504"/>
        <v>0</v>
      </c>
      <c r="H10828" s="30">
        <f t="shared" si="9504"/>
        <v>0</v>
      </c>
      <c r="I10828" s="34">
        <v>3</v>
      </c>
      <c r="J10828" s="194"/>
    </row>
    <row r="10829" spans="1:10">
      <c r="A10829" s="212">
        <v>3225</v>
      </c>
      <c r="B10829" s="216" t="s">
        <v>92</v>
      </c>
      <c r="C10829" s="29"/>
      <c r="D10829" s="175">
        <v>0</v>
      </c>
      <c r="F10829" s="175"/>
      <c r="G10829" s="175"/>
      <c r="H10829" s="175"/>
      <c r="I10829" s="34">
        <v>4</v>
      </c>
      <c r="J10829" s="194"/>
    </row>
    <row r="10830" spans="1:10">
      <c r="A10830" s="210">
        <v>323</v>
      </c>
      <c r="B10830" s="211" t="s">
        <v>17</v>
      </c>
      <c r="C10830" s="30">
        <f t="shared" ref="C10830" si="9505">SUM(C10831:C10833)</f>
        <v>0</v>
      </c>
      <c r="D10830" s="30">
        <v>0</v>
      </c>
      <c r="F10830" s="30">
        <f t="shared" ref="F10830:G10830" si="9506">SUM(F10831:F10833)</f>
        <v>0</v>
      </c>
      <c r="G10830" s="30">
        <f t="shared" si="9506"/>
        <v>0</v>
      </c>
      <c r="H10830" s="30">
        <f t="shared" ref="H10830" si="9507">SUM(H10831:H10833)</f>
        <v>0</v>
      </c>
      <c r="I10830" s="34">
        <v>3</v>
      </c>
      <c r="J10830" s="194"/>
    </row>
    <row r="10831" spans="1:10">
      <c r="A10831" s="212">
        <v>3233</v>
      </c>
      <c r="B10831" s="216" t="s">
        <v>19</v>
      </c>
      <c r="C10831" s="29"/>
      <c r="D10831" s="175">
        <v>0</v>
      </c>
      <c r="F10831" s="175"/>
      <c r="G10831" s="175"/>
      <c r="H10831" s="175"/>
      <c r="I10831" s="34">
        <v>4</v>
      </c>
      <c r="J10831" s="194"/>
    </row>
    <row r="10832" spans="1:10">
      <c r="A10832" s="212">
        <v>3237</v>
      </c>
      <c r="B10832" s="216" t="s">
        <v>20</v>
      </c>
      <c r="C10832" s="29"/>
      <c r="D10832" s="175">
        <v>0</v>
      </c>
      <c r="F10832" s="175"/>
      <c r="G10832" s="175"/>
      <c r="H10832" s="175"/>
      <c r="I10832" s="34">
        <v>4</v>
      </c>
      <c r="J10832" s="194"/>
    </row>
    <row r="10833" spans="1:10">
      <c r="A10833" s="212">
        <v>3239</v>
      </c>
      <c r="B10833" s="216" t="s">
        <v>21</v>
      </c>
      <c r="C10833" s="29"/>
      <c r="D10833" s="175">
        <v>0</v>
      </c>
      <c r="F10833" s="175"/>
      <c r="G10833" s="175"/>
      <c r="H10833" s="175"/>
      <c r="I10833" s="34">
        <v>4</v>
      </c>
      <c r="J10833" s="194"/>
    </row>
    <row r="10834" spans="1:10">
      <c r="A10834" s="210">
        <v>329</v>
      </c>
      <c r="B10834" s="211" t="s">
        <v>23</v>
      </c>
      <c r="C10834" s="30">
        <f t="shared" ref="C10834" si="9508">SUM(C10835)</f>
        <v>0</v>
      </c>
      <c r="D10834" s="30">
        <v>0</v>
      </c>
      <c r="F10834" s="30">
        <f t="shared" ref="F10834:H10834" si="9509">SUM(F10835)</f>
        <v>0</v>
      </c>
      <c r="G10834" s="30">
        <f t="shared" si="9509"/>
        <v>0</v>
      </c>
      <c r="H10834" s="30">
        <f t="shared" si="9509"/>
        <v>0</v>
      </c>
      <c r="I10834" s="34">
        <v>3</v>
      </c>
      <c r="J10834" s="194"/>
    </row>
    <row r="10835" spans="1:10">
      <c r="A10835" s="212">
        <v>3293</v>
      </c>
      <c r="B10835" s="216" t="s">
        <v>29</v>
      </c>
      <c r="C10835" s="29"/>
      <c r="D10835" s="175">
        <v>0</v>
      </c>
      <c r="F10835" s="175"/>
      <c r="G10835" s="175"/>
      <c r="H10835" s="175"/>
      <c r="I10835" s="34">
        <v>4</v>
      </c>
      <c r="J10835" s="194"/>
    </row>
    <row r="10836" spans="1:10" ht="28.5">
      <c r="A10836" s="208">
        <v>42</v>
      </c>
      <c r="B10836" s="209" t="s">
        <v>30</v>
      </c>
      <c r="C10836" s="182">
        <f t="shared" ref="C10836" si="9510">SUM(C10837)</f>
        <v>0</v>
      </c>
      <c r="D10836" s="32">
        <v>0</v>
      </c>
      <c r="F10836" s="32">
        <f t="shared" ref="F10836:H10836" si="9511">SUM(F10837)</f>
        <v>0</v>
      </c>
      <c r="G10836" s="32">
        <f t="shared" si="9511"/>
        <v>0</v>
      </c>
      <c r="H10836" s="32">
        <f t="shared" si="9511"/>
        <v>0</v>
      </c>
      <c r="I10836" s="34">
        <v>2</v>
      </c>
      <c r="J10836" s="194"/>
    </row>
    <row r="10837" spans="1:10">
      <c r="A10837" s="210">
        <v>422</v>
      </c>
      <c r="B10837" s="211" t="s">
        <v>57</v>
      </c>
      <c r="C10837" s="30">
        <f t="shared" ref="C10837" si="9512">SUM(C10838:C10840)</f>
        <v>0</v>
      </c>
      <c r="D10837" s="30">
        <v>0</v>
      </c>
      <c r="F10837" s="30">
        <f t="shared" ref="F10837:G10837" si="9513">SUM(F10838:F10840)</f>
        <v>0</v>
      </c>
      <c r="G10837" s="30">
        <f t="shared" si="9513"/>
        <v>0</v>
      </c>
      <c r="H10837" s="30">
        <f t="shared" ref="H10837" si="9514">SUM(H10838:H10840)</f>
        <v>0</v>
      </c>
      <c r="I10837" s="34">
        <v>3</v>
      </c>
      <c r="J10837" s="194"/>
    </row>
    <row r="10838" spans="1:10">
      <c r="A10838" s="212">
        <v>4221</v>
      </c>
      <c r="B10838" s="216" t="s">
        <v>65</v>
      </c>
      <c r="C10838" s="29"/>
      <c r="D10838" s="175">
        <v>0</v>
      </c>
      <c r="F10838" s="175"/>
      <c r="G10838" s="175"/>
      <c r="H10838" s="175"/>
      <c r="I10838" s="34">
        <v>4</v>
      </c>
      <c r="J10838" s="194"/>
    </row>
    <row r="10839" spans="1:10">
      <c r="A10839" s="212">
        <v>4223</v>
      </c>
      <c r="B10839" s="216" t="s">
        <v>86</v>
      </c>
      <c r="C10839" s="29"/>
      <c r="D10839" s="175">
        <v>0</v>
      </c>
      <c r="F10839" s="175"/>
      <c r="G10839" s="175"/>
      <c r="H10839" s="175"/>
      <c r="I10839" s="34">
        <v>4</v>
      </c>
      <c r="J10839" s="194"/>
    </row>
    <row r="10840" spans="1:10">
      <c r="A10840" s="212">
        <v>4224</v>
      </c>
      <c r="B10840" s="216" t="s">
        <v>58</v>
      </c>
      <c r="C10840" s="29"/>
      <c r="D10840" s="175">
        <v>0</v>
      </c>
      <c r="F10840" s="175"/>
      <c r="G10840" s="175"/>
      <c r="H10840" s="175"/>
      <c r="I10840" s="34">
        <v>4</v>
      </c>
      <c r="J10840" s="194"/>
    </row>
    <row r="10841" spans="1:10">
      <c r="A10841" s="206">
        <v>563</v>
      </c>
      <c r="B10841" s="207" t="s">
        <v>326</v>
      </c>
      <c r="C10841" s="31">
        <f t="shared" ref="C10841" si="9515">SUM(C10842+C10847+C10856)</f>
        <v>0</v>
      </c>
      <c r="D10841" s="31">
        <v>0</v>
      </c>
      <c r="F10841" s="31">
        <f t="shared" ref="F10841:G10841" si="9516">SUM(F10842+F10847+F10856)</f>
        <v>0</v>
      </c>
      <c r="G10841" s="31">
        <f t="shared" si="9516"/>
        <v>0</v>
      </c>
      <c r="H10841" s="31">
        <f t="shared" ref="H10841" si="9517">SUM(H10842+H10847+H10856)</f>
        <v>0</v>
      </c>
      <c r="I10841" s="34" t="s">
        <v>104</v>
      </c>
      <c r="J10841" s="194"/>
    </row>
    <row r="10842" spans="1:10">
      <c r="A10842" s="208">
        <v>31</v>
      </c>
      <c r="B10842" s="209" t="s">
        <v>44</v>
      </c>
      <c r="C10842" s="182">
        <f t="shared" ref="C10842" si="9518">SUM(C10843+C10845)</f>
        <v>0</v>
      </c>
      <c r="D10842" s="32">
        <v>0</v>
      </c>
      <c r="F10842" s="32">
        <f t="shared" ref="F10842:G10842" si="9519">SUM(F10843+F10845)</f>
        <v>0</v>
      </c>
      <c r="G10842" s="32">
        <f t="shared" si="9519"/>
        <v>0</v>
      </c>
      <c r="H10842" s="32">
        <f t="shared" ref="H10842" si="9520">SUM(H10843+H10845)</f>
        <v>0</v>
      </c>
      <c r="I10842" s="34">
        <v>2</v>
      </c>
      <c r="J10842" s="194"/>
    </row>
    <row r="10843" spans="1:10">
      <c r="A10843" s="210">
        <v>311</v>
      </c>
      <c r="B10843" s="211" t="s">
        <v>45</v>
      </c>
      <c r="C10843" s="30">
        <f t="shared" ref="C10843" si="9521">SUM(C10844)</f>
        <v>0</v>
      </c>
      <c r="D10843" s="30">
        <v>0</v>
      </c>
      <c r="F10843" s="30">
        <f t="shared" ref="F10843:H10843" si="9522">SUM(F10844)</f>
        <v>0</v>
      </c>
      <c r="G10843" s="30">
        <f t="shared" si="9522"/>
        <v>0</v>
      </c>
      <c r="H10843" s="30">
        <f t="shared" si="9522"/>
        <v>0</v>
      </c>
      <c r="I10843" s="34">
        <v>3</v>
      </c>
      <c r="J10843" s="194"/>
    </row>
    <row r="10844" spans="1:10">
      <c r="A10844" s="212">
        <v>3111</v>
      </c>
      <c r="B10844" s="216" t="s">
        <v>46</v>
      </c>
      <c r="C10844" s="29"/>
      <c r="D10844" s="175">
        <v>0</v>
      </c>
      <c r="F10844" s="175"/>
      <c r="G10844" s="175"/>
      <c r="H10844" s="175"/>
      <c r="I10844" s="34">
        <v>4</v>
      </c>
      <c r="J10844" s="194"/>
    </row>
    <row r="10845" spans="1:10">
      <c r="A10845" s="210">
        <v>313</v>
      </c>
      <c r="B10845" s="211" t="s">
        <v>48</v>
      </c>
      <c r="C10845" s="30">
        <f t="shared" ref="C10845" si="9523">SUM(C10846)</f>
        <v>0</v>
      </c>
      <c r="D10845" s="30">
        <v>0</v>
      </c>
      <c r="F10845" s="30">
        <f t="shared" ref="F10845:H10845" si="9524">SUM(F10846)</f>
        <v>0</v>
      </c>
      <c r="G10845" s="30">
        <f t="shared" si="9524"/>
        <v>0</v>
      </c>
      <c r="H10845" s="30">
        <f t="shared" si="9524"/>
        <v>0</v>
      </c>
      <c r="I10845" s="34">
        <v>3</v>
      </c>
      <c r="J10845" s="194"/>
    </row>
    <row r="10846" spans="1:10">
      <c r="A10846" s="212">
        <v>3132</v>
      </c>
      <c r="B10846" s="216" t="s">
        <v>49</v>
      </c>
      <c r="C10846" s="29"/>
      <c r="D10846" s="175">
        <v>0</v>
      </c>
      <c r="F10846" s="175"/>
      <c r="G10846" s="175"/>
      <c r="H10846" s="175"/>
      <c r="I10846" s="34">
        <v>4</v>
      </c>
      <c r="J10846" s="194"/>
    </row>
    <row r="10847" spans="1:10">
      <c r="A10847" s="208">
        <v>32</v>
      </c>
      <c r="B10847" s="209" t="s">
        <v>16</v>
      </c>
      <c r="C10847" s="182">
        <f t="shared" ref="C10847" si="9525">SUM(C10848+C10850+C10854)</f>
        <v>0</v>
      </c>
      <c r="D10847" s="32">
        <v>0</v>
      </c>
      <c r="F10847" s="32">
        <f t="shared" ref="F10847:G10847" si="9526">SUM(F10848+F10850+F10854)</f>
        <v>0</v>
      </c>
      <c r="G10847" s="32">
        <f t="shared" si="9526"/>
        <v>0</v>
      </c>
      <c r="H10847" s="32">
        <f t="shared" ref="H10847" si="9527">SUM(H10848+H10850+H10854)</f>
        <v>0</v>
      </c>
      <c r="I10847" s="34">
        <v>2</v>
      </c>
      <c r="J10847" s="194"/>
    </row>
    <row r="10848" spans="1:10">
      <c r="A10848" s="210">
        <v>322</v>
      </c>
      <c r="B10848" s="211" t="s">
        <v>42</v>
      </c>
      <c r="C10848" s="30">
        <f t="shared" ref="C10848" si="9528">SUM(C10849)</f>
        <v>0</v>
      </c>
      <c r="D10848" s="30">
        <v>0</v>
      </c>
      <c r="F10848" s="30">
        <f t="shared" ref="F10848:H10848" si="9529">SUM(F10849)</f>
        <v>0</v>
      </c>
      <c r="G10848" s="30">
        <f t="shared" si="9529"/>
        <v>0</v>
      </c>
      <c r="H10848" s="30">
        <f t="shared" si="9529"/>
        <v>0</v>
      </c>
      <c r="I10848" s="34">
        <v>3</v>
      </c>
      <c r="J10848" s="194"/>
    </row>
    <row r="10849" spans="1:10">
      <c r="A10849" s="212">
        <v>3225</v>
      </c>
      <c r="B10849" s="216" t="s">
        <v>92</v>
      </c>
      <c r="C10849" s="29"/>
      <c r="D10849" s="175">
        <v>0</v>
      </c>
      <c r="F10849" s="175"/>
      <c r="G10849" s="175"/>
      <c r="H10849" s="175"/>
      <c r="I10849" s="34">
        <v>4</v>
      </c>
      <c r="J10849" s="194"/>
    </row>
    <row r="10850" spans="1:10">
      <c r="A10850" s="210">
        <v>323</v>
      </c>
      <c r="B10850" s="211" t="s">
        <v>17</v>
      </c>
      <c r="C10850" s="30">
        <f t="shared" ref="C10850" si="9530">SUM(C10851:C10853)</f>
        <v>0</v>
      </c>
      <c r="D10850" s="30">
        <v>0</v>
      </c>
      <c r="F10850" s="30">
        <f t="shared" ref="F10850:G10850" si="9531">SUM(F10851:F10853)</f>
        <v>0</v>
      </c>
      <c r="G10850" s="30">
        <f t="shared" si="9531"/>
        <v>0</v>
      </c>
      <c r="H10850" s="30">
        <f t="shared" ref="H10850" si="9532">SUM(H10851:H10853)</f>
        <v>0</v>
      </c>
      <c r="I10850" s="34">
        <v>3</v>
      </c>
      <c r="J10850" s="194"/>
    </row>
    <row r="10851" spans="1:10">
      <c r="A10851" s="212">
        <v>3233</v>
      </c>
      <c r="B10851" s="216" t="s">
        <v>19</v>
      </c>
      <c r="C10851" s="29"/>
      <c r="D10851" s="175">
        <v>0</v>
      </c>
      <c r="F10851" s="175"/>
      <c r="G10851" s="175"/>
      <c r="H10851" s="175"/>
      <c r="I10851" s="34">
        <v>4</v>
      </c>
      <c r="J10851" s="194"/>
    </row>
    <row r="10852" spans="1:10">
      <c r="A10852" s="212">
        <v>3237</v>
      </c>
      <c r="B10852" s="216" t="s">
        <v>20</v>
      </c>
      <c r="C10852" s="29"/>
      <c r="D10852" s="175">
        <v>0</v>
      </c>
      <c r="F10852" s="175"/>
      <c r="G10852" s="175"/>
      <c r="H10852" s="175"/>
      <c r="I10852" s="34">
        <v>4</v>
      </c>
      <c r="J10852" s="194"/>
    </row>
    <row r="10853" spans="1:10">
      <c r="A10853" s="212">
        <v>3239</v>
      </c>
      <c r="B10853" s="216" t="s">
        <v>21</v>
      </c>
      <c r="C10853" s="29"/>
      <c r="D10853" s="175">
        <v>0</v>
      </c>
      <c r="F10853" s="175"/>
      <c r="G10853" s="175"/>
      <c r="H10853" s="175"/>
      <c r="I10853" s="34">
        <v>4</v>
      </c>
      <c r="J10853" s="194"/>
    </row>
    <row r="10854" spans="1:10">
      <c r="A10854" s="210">
        <v>329</v>
      </c>
      <c r="B10854" s="211" t="s">
        <v>23</v>
      </c>
      <c r="C10854" s="30">
        <f t="shared" ref="C10854" si="9533">SUM(C10855)</f>
        <v>0</v>
      </c>
      <c r="D10854" s="30">
        <v>0</v>
      </c>
      <c r="F10854" s="30">
        <f t="shared" ref="F10854:H10854" si="9534">SUM(F10855)</f>
        <v>0</v>
      </c>
      <c r="G10854" s="30">
        <f t="shared" si="9534"/>
        <v>0</v>
      </c>
      <c r="H10854" s="30">
        <f t="shared" si="9534"/>
        <v>0</v>
      </c>
      <c r="I10854" s="34">
        <v>3</v>
      </c>
      <c r="J10854" s="194"/>
    </row>
    <row r="10855" spans="1:10">
      <c r="A10855" s="212">
        <v>3293</v>
      </c>
      <c r="B10855" s="216" t="s">
        <v>29</v>
      </c>
      <c r="C10855" s="29"/>
      <c r="D10855" s="175">
        <v>0</v>
      </c>
      <c r="F10855" s="175"/>
      <c r="G10855" s="175"/>
      <c r="H10855" s="175"/>
      <c r="I10855" s="34">
        <v>4</v>
      </c>
      <c r="J10855" s="194"/>
    </row>
    <row r="10856" spans="1:10" ht="28.5">
      <c r="A10856" s="208">
        <v>42</v>
      </c>
      <c r="B10856" s="209" t="s">
        <v>30</v>
      </c>
      <c r="C10856" s="182">
        <f t="shared" ref="C10856" si="9535">SUM(C10857)</f>
        <v>0</v>
      </c>
      <c r="D10856" s="32">
        <v>0</v>
      </c>
      <c r="F10856" s="32">
        <f t="shared" ref="F10856:H10856" si="9536">SUM(F10857)</f>
        <v>0</v>
      </c>
      <c r="G10856" s="32">
        <f t="shared" si="9536"/>
        <v>0</v>
      </c>
      <c r="H10856" s="32">
        <f t="shared" si="9536"/>
        <v>0</v>
      </c>
      <c r="I10856" s="34">
        <v>2</v>
      </c>
      <c r="J10856" s="194"/>
    </row>
    <row r="10857" spans="1:10">
      <c r="A10857" s="210">
        <v>422</v>
      </c>
      <c r="B10857" s="211" t="s">
        <v>57</v>
      </c>
      <c r="C10857" s="30">
        <f t="shared" ref="C10857" si="9537">SUM(C10858:C10860)</f>
        <v>0</v>
      </c>
      <c r="D10857" s="30">
        <v>0</v>
      </c>
      <c r="F10857" s="30">
        <f t="shared" ref="F10857:G10857" si="9538">SUM(F10858:F10860)</f>
        <v>0</v>
      </c>
      <c r="G10857" s="30">
        <f t="shared" si="9538"/>
        <v>0</v>
      </c>
      <c r="H10857" s="30">
        <f t="shared" ref="H10857" si="9539">SUM(H10858:H10860)</f>
        <v>0</v>
      </c>
      <c r="I10857" s="34">
        <v>3</v>
      </c>
      <c r="J10857" s="194"/>
    </row>
    <row r="10858" spans="1:10">
      <c r="A10858" s="212">
        <v>4221</v>
      </c>
      <c r="B10858" s="216" t="s">
        <v>65</v>
      </c>
      <c r="C10858" s="29"/>
      <c r="D10858" s="175">
        <v>0</v>
      </c>
      <c r="F10858" s="175"/>
      <c r="G10858" s="175"/>
      <c r="H10858" s="175"/>
      <c r="I10858" s="34">
        <v>4</v>
      </c>
      <c r="J10858" s="194"/>
    </row>
    <row r="10859" spans="1:10">
      <c r="A10859" s="212">
        <v>4223</v>
      </c>
      <c r="B10859" s="216" t="s">
        <v>86</v>
      </c>
      <c r="C10859" s="29"/>
      <c r="D10859" s="175">
        <v>0</v>
      </c>
      <c r="F10859" s="175"/>
      <c r="G10859" s="175"/>
      <c r="H10859" s="175"/>
      <c r="I10859" s="34">
        <v>4</v>
      </c>
      <c r="J10859" s="194"/>
    </row>
    <row r="10860" spans="1:10">
      <c r="A10860" s="212">
        <v>4224</v>
      </c>
      <c r="B10860" s="216" t="s">
        <v>58</v>
      </c>
      <c r="C10860" s="29"/>
      <c r="D10860" s="175">
        <v>0</v>
      </c>
      <c r="F10860" s="175"/>
      <c r="G10860" s="175"/>
      <c r="H10860" s="175"/>
      <c r="I10860" s="34">
        <v>4</v>
      </c>
      <c r="J10860" s="194"/>
    </row>
    <row r="10861" spans="1:10" ht="28.5">
      <c r="A10861" s="200">
        <v>3605</v>
      </c>
      <c r="B10861" s="201" t="s">
        <v>125</v>
      </c>
      <c r="C10861" s="202">
        <f t="shared" ref="C10861" si="9540">C10862</f>
        <v>33932079</v>
      </c>
      <c r="D10861" s="202">
        <v>35293229</v>
      </c>
      <c r="F10861" s="202">
        <f t="shared" ref="F10861:G10861" si="9541">F10862+F11049</f>
        <v>0</v>
      </c>
      <c r="G10861" s="202">
        <f t="shared" si="9541"/>
        <v>0</v>
      </c>
      <c r="H10861" s="202">
        <f t="shared" ref="H10861" si="9542">H10862+H11049</f>
        <v>0</v>
      </c>
      <c r="I10861" s="34" t="s">
        <v>7</v>
      </c>
      <c r="J10861" s="194"/>
    </row>
    <row r="10862" spans="1:10" ht="28.5">
      <c r="A10862" s="203" t="s">
        <v>444</v>
      </c>
      <c r="B10862" s="204" t="s">
        <v>137</v>
      </c>
      <c r="C10862" s="205">
        <f>SUM(C10869+C10930+C10982+C11006+C10863+C11044)</f>
        <v>33932079</v>
      </c>
      <c r="D10862" s="205">
        <v>35018887</v>
      </c>
      <c r="F10862" s="205">
        <f>SUM(F10869+F10930+F10982+F11006+F10863+F11044)</f>
        <v>0</v>
      </c>
      <c r="G10862" s="205">
        <f>SUM(G10869+G10930+G10982+G11006+G10863+G11044)</f>
        <v>0</v>
      </c>
      <c r="H10862" s="205">
        <f>SUM(H10869+H10930+H10982+H11006+H10863+H11044)</f>
        <v>0</v>
      </c>
      <c r="I10862" s="34" t="s">
        <v>8</v>
      </c>
      <c r="J10862" s="194"/>
    </row>
    <row r="10863" spans="1:10">
      <c r="A10863" s="206">
        <v>11</v>
      </c>
      <c r="B10863" s="207" t="s">
        <v>14</v>
      </c>
      <c r="C10863" s="31">
        <f t="shared" ref="C10863:C10865" si="9543">C10864</f>
        <v>0</v>
      </c>
      <c r="D10863" s="31">
        <v>0</v>
      </c>
      <c r="F10863" s="31">
        <f t="shared" ref="F10863:H10865" si="9544">F10864</f>
        <v>0</v>
      </c>
      <c r="G10863" s="31">
        <f t="shared" si="9544"/>
        <v>0</v>
      </c>
      <c r="H10863" s="31">
        <f t="shared" si="9544"/>
        <v>0</v>
      </c>
      <c r="I10863" s="34" t="s">
        <v>15</v>
      </c>
      <c r="J10863" s="194"/>
    </row>
    <row r="10864" spans="1:10">
      <c r="A10864" s="208">
        <v>32</v>
      </c>
      <c r="B10864" s="209" t="s">
        <v>16</v>
      </c>
      <c r="C10864" s="182">
        <f>C10865+C10867</f>
        <v>0</v>
      </c>
      <c r="D10864" s="32">
        <v>0</v>
      </c>
      <c r="F10864" s="32">
        <f>F10865+F10867</f>
        <v>0</v>
      </c>
      <c r="G10864" s="32">
        <f>G10865+G10867</f>
        <v>0</v>
      </c>
      <c r="H10864" s="32">
        <f>H10865+H10867</f>
        <v>0</v>
      </c>
      <c r="I10864" s="34">
        <v>2</v>
      </c>
      <c r="J10864" s="194"/>
    </row>
    <row r="10865" spans="1:10">
      <c r="A10865" s="210">
        <v>322</v>
      </c>
      <c r="B10865" s="211" t="s">
        <v>42</v>
      </c>
      <c r="C10865" s="30">
        <f t="shared" si="9543"/>
        <v>0</v>
      </c>
      <c r="D10865" s="30">
        <v>0</v>
      </c>
      <c r="F10865" s="30">
        <f t="shared" si="9544"/>
        <v>0</v>
      </c>
      <c r="G10865" s="30">
        <f t="shared" si="9544"/>
        <v>0</v>
      </c>
      <c r="H10865" s="30">
        <f t="shared" si="9544"/>
        <v>0</v>
      </c>
      <c r="I10865" s="34">
        <v>3</v>
      </c>
      <c r="J10865" s="194"/>
    </row>
    <row r="10866" spans="1:10">
      <c r="A10866" s="212">
        <v>3222</v>
      </c>
      <c r="B10866" s="216" t="s">
        <v>91</v>
      </c>
      <c r="C10866" s="29"/>
      <c r="D10866" s="175">
        <v>0</v>
      </c>
      <c r="F10866" s="175"/>
      <c r="G10866" s="175"/>
      <c r="H10866" s="175"/>
      <c r="I10866" s="34">
        <v>4</v>
      </c>
      <c r="J10866" s="194"/>
    </row>
    <row r="10867" spans="1:10">
      <c r="A10867" s="49">
        <v>323</v>
      </c>
      <c r="B10867" s="50" t="s">
        <v>17</v>
      </c>
      <c r="C10867" s="30">
        <f>C10868</f>
        <v>0</v>
      </c>
      <c r="D10867" s="30">
        <v>0</v>
      </c>
      <c r="F10867" s="30">
        <f>F10868</f>
        <v>0</v>
      </c>
      <c r="G10867" s="30">
        <f>G10868</f>
        <v>0</v>
      </c>
      <c r="H10867" s="30">
        <f>H10868</f>
        <v>0</v>
      </c>
      <c r="I10867" s="73">
        <v>3</v>
      </c>
      <c r="J10867" s="194"/>
    </row>
    <row r="10868" spans="1:10">
      <c r="A10868" s="51">
        <v>3232</v>
      </c>
      <c r="B10868" s="52" t="s">
        <v>105</v>
      </c>
      <c r="C10868" s="39">
        <v>0</v>
      </c>
      <c r="D10868" s="175">
        <v>0</v>
      </c>
      <c r="F10868" s="636"/>
      <c r="G10868" s="636"/>
      <c r="H10868" s="636"/>
      <c r="I10868" s="73">
        <v>4</v>
      </c>
      <c r="J10868" s="194"/>
    </row>
    <row r="10869" spans="1:10">
      <c r="A10869" s="206">
        <v>31</v>
      </c>
      <c r="B10869" s="207" t="s">
        <v>63</v>
      </c>
      <c r="C10869" s="31">
        <f t="shared" ref="C10869" si="9545">SUM(C10870+C10877+C10906+C10911+C10916)</f>
        <v>1383365</v>
      </c>
      <c r="D10869" s="31">
        <v>865170</v>
      </c>
      <c r="F10869" s="31">
        <f t="shared" ref="F10869:G10869" si="9546">SUM(F10870+F10877+F10906+F10911+F10916)</f>
        <v>0</v>
      </c>
      <c r="G10869" s="31">
        <f t="shared" si="9546"/>
        <v>0</v>
      </c>
      <c r="H10869" s="31">
        <f t="shared" ref="H10869" si="9547">SUM(H10870+H10877+H10906+H10911+H10916)</f>
        <v>0</v>
      </c>
      <c r="I10869" s="34" t="s">
        <v>64</v>
      </c>
      <c r="J10869" s="194"/>
    </row>
    <row r="10870" spans="1:10">
      <c r="A10870" s="208">
        <v>31</v>
      </c>
      <c r="B10870" s="209" t="s">
        <v>44</v>
      </c>
      <c r="C10870" s="182">
        <f t="shared" ref="C10870" si="9548">SUM(C10871+C10873+C10875)</f>
        <v>72100</v>
      </c>
      <c r="D10870" s="32">
        <v>96300</v>
      </c>
      <c r="F10870" s="32">
        <f t="shared" ref="F10870:G10870" si="9549">SUM(F10871+F10873+F10875)</f>
        <v>0</v>
      </c>
      <c r="G10870" s="32">
        <f t="shared" si="9549"/>
        <v>0</v>
      </c>
      <c r="H10870" s="32">
        <f t="shared" ref="H10870" si="9550">SUM(H10871+H10873+H10875)</f>
        <v>0</v>
      </c>
      <c r="I10870" s="34">
        <v>2</v>
      </c>
      <c r="J10870" s="194"/>
    </row>
    <row r="10871" spans="1:10">
      <c r="A10871" s="210">
        <v>311</v>
      </c>
      <c r="B10871" s="211" t="s">
        <v>45</v>
      </c>
      <c r="C10871" s="30">
        <f t="shared" ref="C10871" si="9551">SUM(C10872)</f>
        <v>50700</v>
      </c>
      <c r="D10871" s="30">
        <v>71300</v>
      </c>
      <c r="F10871" s="30">
        <f t="shared" ref="F10871:H10871" si="9552">SUM(F10872)</f>
        <v>0</v>
      </c>
      <c r="G10871" s="30">
        <f t="shared" si="9552"/>
        <v>0</v>
      </c>
      <c r="H10871" s="30">
        <f t="shared" si="9552"/>
        <v>0</v>
      </c>
      <c r="I10871" s="34">
        <v>3</v>
      </c>
      <c r="J10871" s="194"/>
    </row>
    <row r="10872" spans="1:10">
      <c r="A10872" s="212">
        <v>3111</v>
      </c>
      <c r="B10872" s="216" t="s">
        <v>46</v>
      </c>
      <c r="C10872" s="29">
        <v>50700</v>
      </c>
      <c r="D10872" s="175">
        <v>71300</v>
      </c>
      <c r="F10872" s="175"/>
      <c r="G10872" s="175"/>
      <c r="H10872" s="175"/>
      <c r="I10872" s="34">
        <v>4</v>
      </c>
      <c r="J10872" s="194"/>
    </row>
    <row r="10873" spans="1:10">
      <c r="A10873" s="210">
        <v>312</v>
      </c>
      <c r="B10873" s="211" t="s">
        <v>67</v>
      </c>
      <c r="C10873" s="30">
        <f t="shared" ref="C10873" si="9553">SUM(C10874)</f>
        <v>13000</v>
      </c>
      <c r="D10873" s="30">
        <v>13000</v>
      </c>
      <c r="F10873" s="30">
        <f t="shared" ref="F10873:H10873" si="9554">SUM(F10874)</f>
        <v>0</v>
      </c>
      <c r="G10873" s="30">
        <f t="shared" si="9554"/>
        <v>0</v>
      </c>
      <c r="H10873" s="30">
        <f t="shared" si="9554"/>
        <v>0</v>
      </c>
      <c r="I10873" s="34">
        <v>3</v>
      </c>
      <c r="J10873" s="194"/>
    </row>
    <row r="10874" spans="1:10">
      <c r="A10874" s="212">
        <v>3121</v>
      </c>
      <c r="B10874" s="216" t="s">
        <v>67</v>
      </c>
      <c r="C10874" s="29">
        <v>13000</v>
      </c>
      <c r="D10874" s="175">
        <v>13000</v>
      </c>
      <c r="F10874" s="175"/>
      <c r="G10874" s="175"/>
      <c r="H10874" s="175"/>
      <c r="I10874" s="34">
        <v>4</v>
      </c>
      <c r="J10874" s="194"/>
    </row>
    <row r="10875" spans="1:10">
      <c r="A10875" s="210">
        <v>313</v>
      </c>
      <c r="B10875" s="211" t="s">
        <v>48</v>
      </c>
      <c r="C10875" s="30">
        <f t="shared" ref="C10875" si="9555">SUM(C10876:C10876)</f>
        <v>8400</v>
      </c>
      <c r="D10875" s="30">
        <v>12000</v>
      </c>
      <c r="F10875" s="30">
        <f t="shared" ref="F10875:H10875" si="9556">SUM(F10876:F10876)</f>
        <v>0</v>
      </c>
      <c r="G10875" s="30">
        <f t="shared" si="9556"/>
        <v>0</v>
      </c>
      <c r="H10875" s="30">
        <f t="shared" si="9556"/>
        <v>0</v>
      </c>
      <c r="I10875" s="34">
        <v>3</v>
      </c>
      <c r="J10875" s="194"/>
    </row>
    <row r="10876" spans="1:10">
      <c r="A10876" s="212">
        <v>3132</v>
      </c>
      <c r="B10876" s="216" t="s">
        <v>49</v>
      </c>
      <c r="C10876" s="29">
        <v>8400</v>
      </c>
      <c r="D10876" s="175">
        <v>12000</v>
      </c>
      <c r="F10876" s="175"/>
      <c r="G10876" s="175"/>
      <c r="H10876" s="175"/>
      <c r="I10876" s="34">
        <v>4</v>
      </c>
      <c r="J10876" s="194"/>
    </row>
    <row r="10877" spans="1:10">
      <c r="A10877" s="208">
        <v>32</v>
      </c>
      <c r="B10877" s="209" t="s">
        <v>16</v>
      </c>
      <c r="C10877" s="182">
        <f t="shared" ref="C10877" si="9557">SUM(C10878+C10882+C10887+C10897+C10899)</f>
        <v>880442</v>
      </c>
      <c r="D10877" s="32">
        <v>432300</v>
      </c>
      <c r="F10877" s="32">
        <f t="shared" ref="F10877:G10877" si="9558">SUM(F10878+F10882+F10887+F10897+F10899)</f>
        <v>0</v>
      </c>
      <c r="G10877" s="32">
        <f t="shared" si="9558"/>
        <v>0</v>
      </c>
      <c r="H10877" s="32">
        <f t="shared" ref="H10877" si="9559">SUM(H10878+H10882+H10887+H10897+H10899)</f>
        <v>0</v>
      </c>
      <c r="I10877" s="34">
        <v>2</v>
      </c>
      <c r="J10877" s="194"/>
    </row>
    <row r="10878" spans="1:10">
      <c r="A10878" s="210">
        <v>321</v>
      </c>
      <c r="B10878" s="211" t="s">
        <v>27</v>
      </c>
      <c r="C10878" s="30">
        <f>SUM(C10879:C10881)</f>
        <v>20300</v>
      </c>
      <c r="D10878" s="30">
        <v>71300</v>
      </c>
      <c r="F10878" s="30">
        <f>SUM(F10879:F10881)</f>
        <v>0</v>
      </c>
      <c r="G10878" s="30">
        <f>SUM(G10879:G10881)</f>
        <v>0</v>
      </c>
      <c r="H10878" s="30">
        <f>SUM(H10879:H10881)</f>
        <v>0</v>
      </c>
      <c r="I10878" s="34">
        <v>3</v>
      </c>
      <c r="J10878" s="194"/>
    </row>
    <row r="10879" spans="1:10">
      <c r="A10879" s="212">
        <v>3211</v>
      </c>
      <c r="B10879" s="216" t="s">
        <v>28</v>
      </c>
      <c r="C10879" s="29">
        <v>2300</v>
      </c>
      <c r="D10879" s="175">
        <v>13200</v>
      </c>
      <c r="F10879" s="175"/>
      <c r="G10879" s="175"/>
      <c r="H10879" s="175"/>
      <c r="I10879" s="34">
        <v>4</v>
      </c>
      <c r="J10879" s="194"/>
    </row>
    <row r="10880" spans="1:10">
      <c r="A10880" s="212">
        <v>3213</v>
      </c>
      <c r="B10880" s="216" t="s">
        <v>54</v>
      </c>
      <c r="C10880" s="29">
        <v>10000</v>
      </c>
      <c r="D10880" s="175">
        <v>43000</v>
      </c>
      <c r="F10880" s="175"/>
      <c r="G10880" s="175"/>
      <c r="H10880" s="175"/>
      <c r="I10880" s="34">
        <v>4</v>
      </c>
      <c r="J10880" s="194"/>
    </row>
    <row r="10881" spans="1:10">
      <c r="A10881" s="51">
        <v>3214</v>
      </c>
      <c r="B10881" s="52" t="s">
        <v>108</v>
      </c>
      <c r="C10881" s="39">
        <v>8000</v>
      </c>
      <c r="D10881" s="175">
        <v>15100</v>
      </c>
      <c r="F10881" s="636"/>
      <c r="G10881" s="636"/>
      <c r="H10881" s="636"/>
      <c r="I10881" s="73">
        <v>4</v>
      </c>
      <c r="J10881" s="194"/>
    </row>
    <row r="10882" spans="1:10">
      <c r="A10882" s="210">
        <v>322</v>
      </c>
      <c r="B10882" s="211" t="s">
        <v>42</v>
      </c>
      <c r="C10882" s="30">
        <f t="shared" ref="C10882" si="9560">SUM(C10883:C10886)</f>
        <v>485482</v>
      </c>
      <c r="D10882" s="30">
        <v>93600</v>
      </c>
      <c r="F10882" s="30">
        <f t="shared" ref="F10882:G10882" si="9561">SUM(F10883:F10886)</f>
        <v>0</v>
      </c>
      <c r="G10882" s="30">
        <f t="shared" si="9561"/>
        <v>0</v>
      </c>
      <c r="H10882" s="30">
        <f t="shared" ref="H10882" si="9562">SUM(H10883:H10886)</f>
        <v>0</v>
      </c>
      <c r="I10882" s="34">
        <v>3</v>
      </c>
      <c r="J10882" s="194"/>
    </row>
    <row r="10883" spans="1:10">
      <c r="A10883" s="212">
        <v>3221</v>
      </c>
      <c r="B10883" s="216" t="s">
        <v>43</v>
      </c>
      <c r="C10883" s="29">
        <v>415482</v>
      </c>
      <c r="D10883" s="175">
        <v>10000</v>
      </c>
      <c r="F10883" s="175"/>
      <c r="G10883" s="175"/>
      <c r="H10883" s="175"/>
      <c r="I10883" s="34">
        <v>4</v>
      </c>
      <c r="J10883" s="194"/>
    </row>
    <row r="10884" spans="1:10">
      <c r="A10884" s="212">
        <v>3222</v>
      </c>
      <c r="B10884" s="216" t="s">
        <v>91</v>
      </c>
      <c r="C10884" s="29">
        <v>70000</v>
      </c>
      <c r="D10884" s="175">
        <v>83600</v>
      </c>
      <c r="F10884" s="175"/>
      <c r="G10884" s="175"/>
      <c r="H10884" s="175"/>
      <c r="I10884" s="34">
        <v>4</v>
      </c>
      <c r="J10884" s="194"/>
    </row>
    <row r="10885" spans="1:10">
      <c r="A10885" s="212">
        <v>3223</v>
      </c>
      <c r="B10885" s="216" t="s">
        <v>109</v>
      </c>
      <c r="C10885" s="29">
        <v>0</v>
      </c>
      <c r="D10885" s="175">
        <v>0</v>
      </c>
      <c r="F10885" s="175"/>
      <c r="G10885" s="175"/>
      <c r="H10885" s="175"/>
      <c r="I10885" s="34">
        <v>4</v>
      </c>
      <c r="J10885" s="194"/>
    </row>
    <row r="10886" spans="1:10">
      <c r="A10886" s="212">
        <v>3225</v>
      </c>
      <c r="B10886" s="216" t="s">
        <v>92</v>
      </c>
      <c r="C10886" s="29">
        <v>0</v>
      </c>
      <c r="D10886" s="175">
        <v>0</v>
      </c>
      <c r="F10886" s="175"/>
      <c r="G10886" s="175"/>
      <c r="H10886" s="175"/>
      <c r="I10886" s="34">
        <v>4</v>
      </c>
      <c r="J10886" s="194"/>
    </row>
    <row r="10887" spans="1:10">
      <c r="A10887" s="210">
        <v>323</v>
      </c>
      <c r="B10887" s="211" t="s">
        <v>17</v>
      </c>
      <c r="C10887" s="30">
        <f t="shared" ref="C10887" si="9563">SUM(C10888:C10896)</f>
        <v>362660</v>
      </c>
      <c r="D10887" s="30">
        <v>249200</v>
      </c>
      <c r="F10887" s="30">
        <f t="shared" ref="F10887:G10887" si="9564">SUM(F10888:F10896)</f>
        <v>0</v>
      </c>
      <c r="G10887" s="30">
        <f t="shared" si="9564"/>
        <v>0</v>
      </c>
      <c r="H10887" s="30">
        <f t="shared" ref="H10887" si="9565">SUM(H10888:H10896)</f>
        <v>0</v>
      </c>
      <c r="I10887" s="34">
        <v>3</v>
      </c>
      <c r="J10887" s="194"/>
    </row>
    <row r="10888" spans="1:10">
      <c r="A10888" s="212">
        <v>3231</v>
      </c>
      <c r="B10888" s="216" t="s">
        <v>18</v>
      </c>
      <c r="C10888" s="29">
        <v>10000</v>
      </c>
      <c r="D10888" s="175">
        <v>17300</v>
      </c>
      <c r="F10888" s="175"/>
      <c r="G10888" s="175"/>
      <c r="H10888" s="175"/>
      <c r="I10888" s="34">
        <v>4</v>
      </c>
      <c r="J10888" s="194"/>
    </row>
    <row r="10889" spans="1:10">
      <c r="A10889" s="212">
        <v>3232</v>
      </c>
      <c r="B10889" s="216" t="s">
        <v>105</v>
      </c>
      <c r="C10889" s="29">
        <v>101000</v>
      </c>
      <c r="D10889" s="175">
        <v>5000</v>
      </c>
      <c r="F10889" s="175"/>
      <c r="G10889" s="175"/>
      <c r="H10889" s="175"/>
      <c r="I10889" s="34">
        <v>4</v>
      </c>
      <c r="J10889" s="194"/>
    </row>
    <row r="10890" spans="1:10">
      <c r="A10890" s="51" t="s">
        <v>406</v>
      </c>
      <c r="B10890" s="52" t="s">
        <v>19</v>
      </c>
      <c r="C10890" s="39">
        <v>100</v>
      </c>
      <c r="D10890" s="175">
        <v>100</v>
      </c>
      <c r="F10890" s="636"/>
      <c r="G10890" s="636"/>
      <c r="H10890" s="636"/>
      <c r="I10890" s="73">
        <v>4</v>
      </c>
      <c r="J10890" s="194"/>
    </row>
    <row r="10891" spans="1:10">
      <c r="A10891" s="212">
        <v>3234</v>
      </c>
      <c r="B10891" s="216" t="s">
        <v>111</v>
      </c>
      <c r="C10891" s="29">
        <v>1960</v>
      </c>
      <c r="D10891" s="175">
        <v>1200</v>
      </c>
      <c r="F10891" s="175"/>
      <c r="G10891" s="175"/>
      <c r="H10891" s="175"/>
      <c r="I10891" s="34">
        <v>4</v>
      </c>
      <c r="J10891" s="194"/>
    </row>
    <row r="10892" spans="1:10">
      <c r="A10892" s="212">
        <v>3235</v>
      </c>
      <c r="B10892" s="216" t="s">
        <v>68</v>
      </c>
      <c r="C10892" s="29">
        <v>0</v>
      </c>
      <c r="D10892" s="175">
        <v>0</v>
      </c>
      <c r="F10892" s="175"/>
      <c r="G10892" s="175"/>
      <c r="H10892" s="175"/>
      <c r="I10892" s="34">
        <v>4</v>
      </c>
      <c r="J10892" s="194"/>
    </row>
    <row r="10893" spans="1:10">
      <c r="A10893" s="212">
        <v>3236</v>
      </c>
      <c r="B10893" s="216" t="s">
        <v>56</v>
      </c>
      <c r="C10893" s="29">
        <v>0</v>
      </c>
      <c r="D10893" s="175">
        <v>108000</v>
      </c>
      <c r="F10893" s="175"/>
      <c r="G10893" s="175"/>
      <c r="H10893" s="175"/>
      <c r="I10893" s="34">
        <v>4</v>
      </c>
      <c r="J10893" s="194"/>
    </row>
    <row r="10894" spans="1:10">
      <c r="A10894" s="212">
        <v>3237</v>
      </c>
      <c r="B10894" s="216" t="s">
        <v>20</v>
      </c>
      <c r="C10894" s="29">
        <v>200000</v>
      </c>
      <c r="D10894" s="175">
        <v>70000</v>
      </c>
      <c r="F10894" s="175"/>
      <c r="G10894" s="175"/>
      <c r="H10894" s="175"/>
      <c r="I10894" s="34">
        <v>4</v>
      </c>
      <c r="J10894" s="194"/>
    </row>
    <row r="10895" spans="1:10">
      <c r="A10895" s="212">
        <v>3238</v>
      </c>
      <c r="B10895" s="216" t="s">
        <v>51</v>
      </c>
      <c r="C10895" s="29">
        <v>0</v>
      </c>
      <c r="D10895" s="175">
        <v>0</v>
      </c>
      <c r="F10895" s="175"/>
      <c r="G10895" s="175"/>
      <c r="H10895" s="175"/>
      <c r="I10895" s="34">
        <v>4</v>
      </c>
      <c r="J10895" s="194"/>
    </row>
    <row r="10896" spans="1:10">
      <c r="A10896" s="212">
        <v>3239</v>
      </c>
      <c r="B10896" s="216" t="s">
        <v>21</v>
      </c>
      <c r="C10896" s="29">
        <v>49600</v>
      </c>
      <c r="D10896" s="175">
        <v>47600</v>
      </c>
      <c r="F10896" s="175"/>
      <c r="G10896" s="175"/>
      <c r="H10896" s="175"/>
      <c r="I10896" s="34">
        <v>4</v>
      </c>
      <c r="J10896" s="194"/>
    </row>
    <row r="10897" spans="1:10" ht="28.5">
      <c r="A10897" s="210">
        <v>324</v>
      </c>
      <c r="B10897" s="211" t="s">
        <v>22</v>
      </c>
      <c r="C10897" s="30">
        <f t="shared" ref="C10897" si="9566">SUM(C10898)</f>
        <v>0</v>
      </c>
      <c r="D10897" s="30">
        <v>0</v>
      </c>
      <c r="F10897" s="30">
        <f t="shared" ref="F10897:H10897" si="9567">SUM(F10898)</f>
        <v>0</v>
      </c>
      <c r="G10897" s="30">
        <f t="shared" si="9567"/>
        <v>0</v>
      </c>
      <c r="H10897" s="30">
        <f t="shared" si="9567"/>
        <v>0</v>
      </c>
      <c r="I10897" s="34">
        <v>3</v>
      </c>
      <c r="J10897" s="194"/>
    </row>
    <row r="10898" spans="1:10" ht="28.5">
      <c r="A10898" s="212">
        <v>3241</v>
      </c>
      <c r="B10898" s="216" t="s">
        <v>22</v>
      </c>
      <c r="C10898" s="29"/>
      <c r="D10898" s="175">
        <v>0</v>
      </c>
      <c r="F10898" s="175"/>
      <c r="G10898" s="175"/>
      <c r="H10898" s="175"/>
      <c r="I10898" s="34">
        <v>4</v>
      </c>
      <c r="J10898" s="194"/>
    </row>
    <row r="10899" spans="1:10">
      <c r="A10899" s="210">
        <v>329</v>
      </c>
      <c r="B10899" s="211" t="s">
        <v>23</v>
      </c>
      <c r="C10899" s="30">
        <f t="shared" ref="C10899" si="9568">SUM(C10900:C10905)</f>
        <v>12000</v>
      </c>
      <c r="D10899" s="30">
        <v>18200</v>
      </c>
      <c r="F10899" s="30">
        <f t="shared" ref="F10899:G10899" si="9569">SUM(F10900:F10905)</f>
        <v>0</v>
      </c>
      <c r="G10899" s="30">
        <f t="shared" si="9569"/>
        <v>0</v>
      </c>
      <c r="H10899" s="30">
        <f t="shared" ref="H10899" si="9570">SUM(H10900:H10905)</f>
        <v>0</v>
      </c>
      <c r="I10899" s="34">
        <v>3</v>
      </c>
      <c r="J10899" s="194"/>
    </row>
    <row r="10900" spans="1:10">
      <c r="A10900" s="212">
        <v>3292</v>
      </c>
      <c r="B10900" s="216" t="s">
        <v>112</v>
      </c>
      <c r="C10900" s="29"/>
      <c r="D10900" s="175">
        <v>0</v>
      </c>
      <c r="F10900" s="175"/>
      <c r="G10900" s="175"/>
      <c r="H10900" s="175"/>
      <c r="I10900" s="34">
        <v>4</v>
      </c>
      <c r="J10900" s="194"/>
    </row>
    <row r="10901" spans="1:10">
      <c r="A10901" s="212">
        <v>3293</v>
      </c>
      <c r="B10901" s="216" t="s">
        <v>29</v>
      </c>
      <c r="C10901" s="29">
        <v>12000</v>
      </c>
      <c r="D10901" s="175">
        <v>12000</v>
      </c>
      <c r="F10901" s="175"/>
      <c r="G10901" s="175"/>
      <c r="H10901" s="175"/>
      <c r="I10901" s="34">
        <v>4</v>
      </c>
      <c r="J10901" s="194"/>
    </row>
    <row r="10902" spans="1:10">
      <c r="A10902" s="212">
        <v>3294</v>
      </c>
      <c r="B10902" s="216" t="s">
        <v>55</v>
      </c>
      <c r="C10902" s="29"/>
      <c r="D10902" s="175">
        <v>0</v>
      </c>
      <c r="F10902" s="175"/>
      <c r="G10902" s="175"/>
      <c r="H10902" s="175"/>
      <c r="I10902" s="34">
        <v>4</v>
      </c>
      <c r="J10902" s="194"/>
    </row>
    <row r="10903" spans="1:10">
      <c r="A10903" s="212">
        <v>3295</v>
      </c>
      <c r="B10903" s="216" t="s">
        <v>113</v>
      </c>
      <c r="C10903" s="29"/>
      <c r="D10903" s="175">
        <v>0</v>
      </c>
      <c r="F10903" s="175"/>
      <c r="G10903" s="175"/>
      <c r="H10903" s="175"/>
      <c r="I10903" s="34">
        <v>4</v>
      </c>
      <c r="J10903" s="194"/>
    </row>
    <row r="10904" spans="1:10">
      <c r="A10904" s="212">
        <v>3296</v>
      </c>
      <c r="B10904" s="216" t="s">
        <v>120</v>
      </c>
      <c r="C10904" s="29"/>
      <c r="D10904" s="175">
        <v>0</v>
      </c>
      <c r="F10904" s="175"/>
      <c r="G10904" s="175"/>
      <c r="H10904" s="175"/>
      <c r="I10904" s="34">
        <v>4</v>
      </c>
      <c r="J10904" s="194"/>
    </row>
    <row r="10905" spans="1:10">
      <c r="A10905" s="212">
        <v>3299</v>
      </c>
      <c r="B10905" s="216" t="s">
        <v>23</v>
      </c>
      <c r="C10905" s="29"/>
      <c r="D10905" s="175">
        <v>6200</v>
      </c>
      <c r="F10905" s="175"/>
      <c r="G10905" s="175"/>
      <c r="H10905" s="175"/>
      <c r="I10905" s="34">
        <v>4</v>
      </c>
      <c r="J10905" s="194"/>
    </row>
    <row r="10906" spans="1:10">
      <c r="A10906" s="208">
        <v>34</v>
      </c>
      <c r="B10906" s="209" t="s">
        <v>114</v>
      </c>
      <c r="C10906" s="182">
        <f t="shared" ref="C10906" si="9571">SUM(C10907)</f>
        <v>10920</v>
      </c>
      <c r="D10906" s="32">
        <v>51440</v>
      </c>
      <c r="F10906" s="32">
        <f t="shared" ref="F10906:H10906" si="9572">SUM(F10907)</f>
        <v>0</v>
      </c>
      <c r="G10906" s="32">
        <f t="shared" si="9572"/>
        <v>0</v>
      </c>
      <c r="H10906" s="32">
        <f t="shared" si="9572"/>
        <v>0</v>
      </c>
      <c r="I10906" s="34">
        <v>2</v>
      </c>
      <c r="J10906" s="194"/>
    </row>
    <row r="10907" spans="1:10">
      <c r="A10907" s="210">
        <v>343</v>
      </c>
      <c r="B10907" s="211" t="s">
        <v>115</v>
      </c>
      <c r="C10907" s="30">
        <f>SUM(C10908:C10910)</f>
        <v>10920</v>
      </c>
      <c r="D10907" s="30">
        <v>51440</v>
      </c>
      <c r="F10907" s="30">
        <f>SUM(F10908:F10910)</f>
        <v>0</v>
      </c>
      <c r="G10907" s="30">
        <f>SUM(G10908:G10910)</f>
        <v>0</v>
      </c>
      <c r="H10907" s="30">
        <f>SUM(H10908:H10910)</f>
        <v>0</v>
      </c>
      <c r="I10907" s="34">
        <v>3</v>
      </c>
    </row>
    <row r="10908" spans="1:10">
      <c r="A10908" s="212">
        <v>3431</v>
      </c>
      <c r="B10908" s="216" t="s">
        <v>116</v>
      </c>
      <c r="C10908" s="29">
        <v>880</v>
      </c>
      <c r="D10908" s="175">
        <v>1400</v>
      </c>
      <c r="F10908" s="175"/>
      <c r="G10908" s="175"/>
      <c r="H10908" s="175"/>
      <c r="I10908" s="34">
        <v>4</v>
      </c>
    </row>
    <row r="10909" spans="1:10">
      <c r="A10909" s="212">
        <v>3433</v>
      </c>
      <c r="B10909" s="216" t="s">
        <v>117</v>
      </c>
      <c r="C10909" s="29">
        <v>10000</v>
      </c>
      <c r="D10909" s="175">
        <v>50000</v>
      </c>
      <c r="F10909" s="175"/>
      <c r="G10909" s="175"/>
      <c r="H10909" s="175"/>
      <c r="I10909" s="34">
        <v>4</v>
      </c>
    </row>
    <row r="10910" spans="1:10">
      <c r="A10910" s="51">
        <v>3434</v>
      </c>
      <c r="B10910" s="52" t="s">
        <v>118</v>
      </c>
      <c r="C10910" s="39">
        <v>40</v>
      </c>
      <c r="D10910" s="175">
        <v>40</v>
      </c>
      <c r="F10910" s="636"/>
      <c r="G10910" s="636"/>
      <c r="H10910" s="636"/>
      <c r="I10910" s="73">
        <v>4</v>
      </c>
    </row>
    <row r="10911" spans="1:10">
      <c r="A10911" s="208">
        <v>38</v>
      </c>
      <c r="B10911" s="209" t="s">
        <v>11</v>
      </c>
      <c r="C10911" s="182">
        <f>SUM(C10912+C10914)</f>
        <v>275440</v>
      </c>
      <c r="D10911" s="32">
        <v>146630</v>
      </c>
      <c r="F10911" s="32">
        <f>SUM(F10912+F10914)</f>
        <v>0</v>
      </c>
      <c r="G10911" s="32">
        <f>SUM(G10912+G10914)</f>
        <v>0</v>
      </c>
      <c r="H10911" s="32">
        <f>SUM(H10912+H10914)</f>
        <v>0</v>
      </c>
      <c r="I10911" s="34">
        <v>2</v>
      </c>
    </row>
    <row r="10912" spans="1:10">
      <c r="A10912" s="49">
        <v>381</v>
      </c>
      <c r="B10912" s="50" t="s">
        <v>12</v>
      </c>
      <c r="C10912" s="30">
        <f>C10913</f>
        <v>3600</v>
      </c>
      <c r="D10912" s="30">
        <v>3600</v>
      </c>
      <c r="F10912" s="30">
        <f>F10913</f>
        <v>0</v>
      </c>
      <c r="G10912" s="30">
        <f>G10913</f>
        <v>0</v>
      </c>
      <c r="H10912" s="30">
        <f>H10913</f>
        <v>0</v>
      </c>
      <c r="I10912" s="73">
        <v>3</v>
      </c>
    </row>
    <row r="10913" spans="1:10">
      <c r="A10913" s="51" t="s">
        <v>407</v>
      </c>
      <c r="B10913" s="52" t="s">
        <v>13</v>
      </c>
      <c r="C10913" s="337">
        <v>3600</v>
      </c>
      <c r="D10913" s="175">
        <v>3600</v>
      </c>
      <c r="F10913" s="337"/>
      <c r="G10913" s="337"/>
      <c r="H10913" s="337"/>
      <c r="I10913" s="73">
        <v>4</v>
      </c>
    </row>
    <row r="10914" spans="1:10">
      <c r="A10914" s="210">
        <v>383</v>
      </c>
      <c r="B10914" s="211" t="s">
        <v>121</v>
      </c>
      <c r="C10914" s="30">
        <f t="shared" ref="C10914" si="9573">SUM(C10915)</f>
        <v>271840</v>
      </c>
      <c r="D10914" s="30">
        <v>143030</v>
      </c>
      <c r="F10914" s="30">
        <f t="shared" ref="F10914:H10914" si="9574">SUM(F10915)</f>
        <v>0</v>
      </c>
      <c r="G10914" s="30">
        <f t="shared" si="9574"/>
        <v>0</v>
      </c>
      <c r="H10914" s="30">
        <f t="shared" si="9574"/>
        <v>0</v>
      </c>
      <c r="I10914" s="34">
        <v>3</v>
      </c>
    </row>
    <row r="10915" spans="1:10">
      <c r="A10915" s="212">
        <v>3834</v>
      </c>
      <c r="B10915" s="216" t="s">
        <v>123</v>
      </c>
      <c r="C10915" s="29">
        <v>271840</v>
      </c>
      <c r="D10915" s="175">
        <v>143030</v>
      </c>
      <c r="F10915" s="175"/>
      <c r="G10915" s="175"/>
      <c r="H10915" s="175"/>
      <c r="I10915" s="34">
        <v>4</v>
      </c>
    </row>
    <row r="10916" spans="1:10" ht="28.5">
      <c r="A10916" s="208">
        <v>42</v>
      </c>
      <c r="B10916" s="209" t="s">
        <v>30</v>
      </c>
      <c r="C10916" s="182">
        <f t="shared" ref="C10916" si="9575">SUM(C10917+C10919+C10926+C10928)</f>
        <v>144463</v>
      </c>
      <c r="D10916" s="32">
        <v>138500</v>
      </c>
      <c r="F10916" s="32">
        <f t="shared" ref="F10916:G10916" si="9576">SUM(F10917+F10919+F10926+F10928)</f>
        <v>0</v>
      </c>
      <c r="G10916" s="32">
        <f t="shared" si="9576"/>
        <v>0</v>
      </c>
      <c r="H10916" s="32">
        <f t="shared" ref="H10916" si="9577">SUM(H10917+H10919+H10926+H10928)</f>
        <v>0</v>
      </c>
      <c r="I10916" s="34">
        <v>2</v>
      </c>
    </row>
    <row r="10917" spans="1:10">
      <c r="A10917" s="210">
        <v>421</v>
      </c>
      <c r="B10917" s="211" t="s">
        <v>96</v>
      </c>
      <c r="C10917" s="30">
        <f t="shared" ref="C10917" si="9578">SUM(C10918)</f>
        <v>0</v>
      </c>
      <c r="D10917" s="30">
        <v>0</v>
      </c>
      <c r="F10917" s="30">
        <f t="shared" ref="F10917:H10917" si="9579">SUM(F10918)</f>
        <v>0</v>
      </c>
      <c r="G10917" s="30">
        <f t="shared" si="9579"/>
        <v>0</v>
      </c>
      <c r="H10917" s="30">
        <f t="shared" si="9579"/>
        <v>0</v>
      </c>
      <c r="I10917" s="34">
        <v>3</v>
      </c>
    </row>
    <row r="10918" spans="1:10">
      <c r="A10918" s="212">
        <v>4212</v>
      </c>
      <c r="B10918" s="216" t="s">
        <v>97</v>
      </c>
      <c r="C10918" s="29"/>
      <c r="D10918" s="175">
        <v>0</v>
      </c>
      <c r="F10918" s="175"/>
      <c r="G10918" s="175"/>
      <c r="H10918" s="175"/>
      <c r="I10918" s="34">
        <v>4</v>
      </c>
    </row>
    <row r="10919" spans="1:10">
      <c r="A10919" s="210">
        <v>422</v>
      </c>
      <c r="B10919" s="211" t="s">
        <v>57</v>
      </c>
      <c r="C10919" s="30">
        <f t="shared" ref="C10919" si="9580">SUM(C10920:C10925)</f>
        <v>144463</v>
      </c>
      <c r="D10919" s="30">
        <v>138500</v>
      </c>
      <c r="F10919" s="30">
        <f t="shared" ref="F10919:G10919" si="9581">SUM(F10920:F10925)</f>
        <v>0</v>
      </c>
      <c r="G10919" s="30">
        <f t="shared" si="9581"/>
        <v>0</v>
      </c>
      <c r="H10919" s="30">
        <f t="shared" ref="H10919" si="9582">SUM(H10920:H10925)</f>
        <v>0</v>
      </c>
      <c r="I10919" s="34">
        <v>3</v>
      </c>
    </row>
    <row r="10920" spans="1:10">
      <c r="A10920" s="212">
        <v>4221</v>
      </c>
      <c r="B10920" s="216" t="s">
        <v>65</v>
      </c>
      <c r="C10920" s="29">
        <v>13400</v>
      </c>
      <c r="D10920" s="175">
        <v>10000</v>
      </c>
      <c r="F10920" s="175"/>
      <c r="G10920" s="175"/>
      <c r="H10920" s="175"/>
      <c r="I10920" s="34">
        <v>4</v>
      </c>
    </row>
    <row r="10921" spans="1:10">
      <c r="A10921" s="212">
        <v>4222</v>
      </c>
      <c r="B10921" s="216" t="s">
        <v>73</v>
      </c>
      <c r="C10921" s="29">
        <v>3000</v>
      </c>
      <c r="D10921" s="175">
        <v>1000</v>
      </c>
      <c r="F10921" s="175"/>
      <c r="G10921" s="175"/>
      <c r="H10921" s="175"/>
      <c r="I10921" s="34">
        <v>4</v>
      </c>
    </row>
    <row r="10922" spans="1:10">
      <c r="A10922" s="212">
        <v>4223</v>
      </c>
      <c r="B10922" s="216" t="s">
        <v>86</v>
      </c>
      <c r="C10922" s="29">
        <v>5000</v>
      </c>
      <c r="D10922" s="175">
        <v>7000</v>
      </c>
      <c r="F10922" s="175"/>
      <c r="G10922" s="175"/>
      <c r="H10922" s="175"/>
      <c r="I10922" s="34">
        <v>4</v>
      </c>
    </row>
    <row r="10923" spans="1:10">
      <c r="A10923" s="212">
        <v>4224</v>
      </c>
      <c r="B10923" s="216" t="s">
        <v>58</v>
      </c>
      <c r="C10923" s="29">
        <v>118063</v>
      </c>
      <c r="D10923" s="175">
        <v>118000</v>
      </c>
      <c r="F10923" s="175"/>
      <c r="G10923" s="175"/>
      <c r="H10923" s="175"/>
      <c r="I10923" s="34">
        <v>4</v>
      </c>
      <c r="J10923" s="194"/>
    </row>
    <row r="10924" spans="1:10">
      <c r="A10924" s="212">
        <v>4225</v>
      </c>
      <c r="B10924" s="216" t="s">
        <v>87</v>
      </c>
      <c r="C10924" s="29">
        <v>0</v>
      </c>
      <c r="D10924" s="175">
        <v>1500</v>
      </c>
      <c r="F10924" s="175"/>
      <c r="G10924" s="175"/>
      <c r="H10924" s="175"/>
      <c r="I10924" s="34">
        <v>4</v>
      </c>
      <c r="J10924" s="194"/>
    </row>
    <row r="10925" spans="1:10">
      <c r="A10925" s="212">
        <v>4227</v>
      </c>
      <c r="B10925" s="216" t="s">
        <v>88</v>
      </c>
      <c r="C10925" s="29">
        <v>5000</v>
      </c>
      <c r="D10925" s="175">
        <v>1000</v>
      </c>
      <c r="F10925" s="175"/>
      <c r="G10925" s="175"/>
      <c r="H10925" s="175"/>
      <c r="I10925" s="34">
        <v>4</v>
      </c>
      <c r="J10925" s="194"/>
    </row>
    <row r="10926" spans="1:10" ht="28.5">
      <c r="A10926" s="210">
        <v>424</v>
      </c>
      <c r="B10926" s="211" t="s">
        <v>138</v>
      </c>
      <c r="C10926" s="30">
        <f t="shared" ref="C10926" si="9583">SUM(C10927)</f>
        <v>0</v>
      </c>
      <c r="D10926" s="30">
        <v>0</v>
      </c>
      <c r="F10926" s="30">
        <f t="shared" ref="F10926:H10926" si="9584">SUM(F10927)</f>
        <v>0</v>
      </c>
      <c r="G10926" s="30">
        <f t="shared" si="9584"/>
        <v>0</v>
      </c>
      <c r="H10926" s="30">
        <f t="shared" si="9584"/>
        <v>0</v>
      </c>
      <c r="I10926" s="34">
        <v>3</v>
      </c>
      <c r="J10926" s="194"/>
    </row>
    <row r="10927" spans="1:10">
      <c r="A10927" s="212">
        <v>4241</v>
      </c>
      <c r="B10927" s="216" t="s">
        <v>139</v>
      </c>
      <c r="C10927" s="29"/>
      <c r="D10927" s="175">
        <v>0</v>
      </c>
      <c r="F10927" s="175"/>
      <c r="G10927" s="175"/>
      <c r="H10927" s="175"/>
      <c r="I10927" s="34">
        <v>4</v>
      </c>
      <c r="J10927" s="194"/>
    </row>
    <row r="10928" spans="1:10">
      <c r="A10928" s="210">
        <v>426</v>
      </c>
      <c r="B10928" s="211" t="s">
        <v>31</v>
      </c>
      <c r="C10928" s="30">
        <f t="shared" ref="C10928" si="9585">SUM(C10929)</f>
        <v>0</v>
      </c>
      <c r="D10928" s="30">
        <v>0</v>
      </c>
      <c r="F10928" s="30">
        <f t="shared" ref="F10928:H10928" si="9586">SUM(F10929)</f>
        <v>0</v>
      </c>
      <c r="G10928" s="30">
        <f t="shared" si="9586"/>
        <v>0</v>
      </c>
      <c r="H10928" s="30">
        <f t="shared" si="9586"/>
        <v>0</v>
      </c>
      <c r="I10928" s="34">
        <v>3</v>
      </c>
      <c r="J10928" s="194"/>
    </row>
    <row r="10929" spans="1:10">
      <c r="A10929" s="212">
        <v>4262</v>
      </c>
      <c r="B10929" s="216" t="s">
        <v>32</v>
      </c>
      <c r="C10929" s="29"/>
      <c r="D10929" s="175">
        <v>0</v>
      </c>
      <c r="F10929" s="175"/>
      <c r="G10929" s="175"/>
      <c r="H10929" s="175"/>
      <c r="I10929" s="34">
        <v>4</v>
      </c>
      <c r="J10929" s="194"/>
    </row>
    <row r="10930" spans="1:10">
      <c r="A10930" s="206">
        <v>43</v>
      </c>
      <c r="B10930" s="207" t="s">
        <v>40</v>
      </c>
      <c r="C10930" s="31">
        <f t="shared" ref="C10930" si="9587">SUM(C10931+C10941+C10973+C10978)</f>
        <v>31023064</v>
      </c>
      <c r="D10930" s="31">
        <v>32756600</v>
      </c>
      <c r="F10930" s="31">
        <f t="shared" ref="F10930:G10930" si="9588">SUM(F10931+F10941+F10973+F10978)</f>
        <v>0</v>
      </c>
      <c r="G10930" s="31">
        <f t="shared" si="9588"/>
        <v>0</v>
      </c>
      <c r="H10930" s="31">
        <f t="shared" ref="H10930" si="9589">SUM(H10931+H10941+H10973+H10978)</f>
        <v>0</v>
      </c>
      <c r="I10930" s="34" t="s">
        <v>41</v>
      </c>
      <c r="J10930" s="194"/>
    </row>
    <row r="10931" spans="1:10">
      <c r="A10931" s="208">
        <v>31</v>
      </c>
      <c r="B10931" s="209" t="s">
        <v>44</v>
      </c>
      <c r="C10931" s="182">
        <f t="shared" ref="C10931" si="9590">SUM(C10932+C10936+C10938)</f>
        <v>23581609</v>
      </c>
      <c r="D10931" s="32">
        <v>27155200</v>
      </c>
      <c r="F10931" s="32">
        <f t="shared" ref="F10931:G10931" si="9591">SUM(F10932+F10936+F10938)</f>
        <v>0</v>
      </c>
      <c r="G10931" s="32">
        <f t="shared" si="9591"/>
        <v>0</v>
      </c>
      <c r="H10931" s="32">
        <f t="shared" ref="H10931" si="9592">SUM(H10932+H10936+H10938)</f>
        <v>0</v>
      </c>
      <c r="I10931" s="34">
        <v>2</v>
      </c>
      <c r="J10931" s="194"/>
    </row>
    <row r="10932" spans="1:10">
      <c r="A10932" s="210">
        <v>311</v>
      </c>
      <c r="B10932" s="211" t="s">
        <v>45</v>
      </c>
      <c r="C10932" s="30">
        <f t="shared" ref="C10932" si="9593">SUM(C10933:C10935)</f>
        <v>20116797</v>
      </c>
      <c r="D10932" s="30">
        <v>22971300</v>
      </c>
      <c r="F10932" s="30">
        <f t="shared" ref="F10932:G10932" si="9594">SUM(F10933:F10935)</f>
        <v>0</v>
      </c>
      <c r="G10932" s="30">
        <f t="shared" si="9594"/>
        <v>0</v>
      </c>
      <c r="H10932" s="30">
        <f t="shared" ref="H10932" si="9595">SUM(H10933:H10935)</f>
        <v>0</v>
      </c>
      <c r="I10932" s="34">
        <v>3</v>
      </c>
      <c r="J10932" s="194"/>
    </row>
    <row r="10933" spans="1:10">
      <c r="A10933" s="212">
        <v>3111</v>
      </c>
      <c r="B10933" s="216" t="s">
        <v>46</v>
      </c>
      <c r="C10933" s="29">
        <v>17461797</v>
      </c>
      <c r="D10933" s="175">
        <v>21250000</v>
      </c>
      <c r="F10933" s="175"/>
      <c r="G10933" s="175"/>
      <c r="H10933" s="175"/>
      <c r="I10933" s="34">
        <v>4</v>
      </c>
      <c r="J10933" s="194"/>
    </row>
    <row r="10934" spans="1:10">
      <c r="A10934" s="212">
        <v>3113</v>
      </c>
      <c r="B10934" s="216" t="s">
        <v>66</v>
      </c>
      <c r="C10934" s="29">
        <v>775000</v>
      </c>
      <c r="D10934" s="175">
        <v>1180000</v>
      </c>
      <c r="F10934" s="175"/>
      <c r="G10934" s="175"/>
      <c r="H10934" s="175"/>
      <c r="I10934" s="34">
        <v>4</v>
      </c>
      <c r="J10934" s="194"/>
    </row>
    <row r="10935" spans="1:10">
      <c r="A10935" s="212">
        <v>3114</v>
      </c>
      <c r="B10935" s="216" t="s">
        <v>47</v>
      </c>
      <c r="C10935" s="29">
        <v>1880000</v>
      </c>
      <c r="D10935" s="175">
        <v>541300</v>
      </c>
      <c r="F10935" s="175"/>
      <c r="G10935" s="175"/>
      <c r="H10935" s="175"/>
      <c r="I10935" s="34">
        <v>4</v>
      </c>
      <c r="J10935" s="194"/>
    </row>
    <row r="10936" spans="1:10">
      <c r="A10936" s="210">
        <v>312</v>
      </c>
      <c r="B10936" s="211" t="s">
        <v>67</v>
      </c>
      <c r="C10936" s="30">
        <f t="shared" ref="C10936" si="9596">SUM(C10937)</f>
        <v>545680</v>
      </c>
      <c r="D10936" s="30">
        <v>631200</v>
      </c>
      <c r="F10936" s="30">
        <f t="shared" ref="F10936:H10936" si="9597">SUM(F10937)</f>
        <v>0</v>
      </c>
      <c r="G10936" s="30">
        <f t="shared" si="9597"/>
        <v>0</v>
      </c>
      <c r="H10936" s="30">
        <f t="shared" si="9597"/>
        <v>0</v>
      </c>
      <c r="I10936" s="34">
        <v>3</v>
      </c>
      <c r="J10936" s="194"/>
    </row>
    <row r="10937" spans="1:10">
      <c r="A10937" s="212">
        <v>3121</v>
      </c>
      <c r="B10937" s="216" t="s">
        <v>67</v>
      </c>
      <c r="C10937" s="29">
        <v>545680</v>
      </c>
      <c r="D10937" s="175">
        <v>631200</v>
      </c>
      <c r="F10937" s="175"/>
      <c r="G10937" s="175"/>
      <c r="H10937" s="175"/>
      <c r="I10937" s="34">
        <v>4</v>
      </c>
      <c r="J10937" s="194"/>
    </row>
    <row r="10938" spans="1:10">
      <c r="A10938" s="210">
        <v>313</v>
      </c>
      <c r="B10938" s="211" t="s">
        <v>48</v>
      </c>
      <c r="C10938" s="30">
        <f t="shared" ref="C10938" si="9598">SUM(C10939:C10940)</f>
        <v>2919132</v>
      </c>
      <c r="D10938" s="30">
        <v>3552700</v>
      </c>
      <c r="F10938" s="30">
        <f t="shared" ref="F10938:G10938" si="9599">SUM(F10939:F10940)</f>
        <v>0</v>
      </c>
      <c r="G10938" s="30">
        <f t="shared" si="9599"/>
        <v>0</v>
      </c>
      <c r="H10938" s="30">
        <f t="shared" ref="H10938" si="9600">SUM(H10939:H10940)</f>
        <v>0</v>
      </c>
      <c r="I10938" s="34">
        <v>3</v>
      </c>
      <c r="J10938" s="194"/>
    </row>
    <row r="10939" spans="1:10">
      <c r="A10939" s="212">
        <v>3132</v>
      </c>
      <c r="B10939" s="216" t="s">
        <v>49</v>
      </c>
      <c r="C10939" s="29">
        <v>2919032</v>
      </c>
      <c r="D10939" s="175">
        <v>3543400</v>
      </c>
      <c r="F10939" s="175"/>
      <c r="G10939" s="175"/>
      <c r="H10939" s="175"/>
      <c r="I10939" s="34">
        <v>4</v>
      </c>
      <c r="J10939" s="194"/>
    </row>
    <row r="10940" spans="1:10" ht="28.5">
      <c r="A10940" s="212">
        <v>3133</v>
      </c>
      <c r="B10940" s="216" t="s">
        <v>119</v>
      </c>
      <c r="C10940" s="29">
        <v>100</v>
      </c>
      <c r="D10940" s="175">
        <v>9300</v>
      </c>
      <c r="F10940" s="175"/>
      <c r="G10940" s="175"/>
      <c r="H10940" s="175"/>
      <c r="I10940" s="34">
        <v>4</v>
      </c>
      <c r="J10940" s="194"/>
    </row>
    <row r="10941" spans="1:10">
      <c r="A10941" s="208">
        <v>32</v>
      </c>
      <c r="B10941" s="209" t="s">
        <v>16</v>
      </c>
      <c r="C10941" s="182">
        <f t="shared" ref="C10941" si="9601">SUM(C10942+C10947+C10953+C10963+C10965)</f>
        <v>7430055</v>
      </c>
      <c r="D10941" s="32">
        <v>5410890</v>
      </c>
      <c r="F10941" s="32">
        <f t="shared" ref="F10941:G10941" si="9602">SUM(F10942+F10947+F10953+F10963+F10965)</f>
        <v>0</v>
      </c>
      <c r="G10941" s="32">
        <f t="shared" si="9602"/>
        <v>0</v>
      </c>
      <c r="H10941" s="32">
        <f t="shared" ref="H10941" si="9603">SUM(H10942+H10947+H10953+H10963+H10965)</f>
        <v>0</v>
      </c>
      <c r="I10941" s="34">
        <v>2</v>
      </c>
      <c r="J10941" s="194"/>
    </row>
    <row r="10942" spans="1:10">
      <c r="A10942" s="210">
        <v>321</v>
      </c>
      <c r="B10942" s="211" t="s">
        <v>27</v>
      </c>
      <c r="C10942" s="30">
        <f t="shared" ref="C10942" si="9604">SUM(C10943:C10946)</f>
        <v>726840</v>
      </c>
      <c r="D10942" s="30">
        <v>792600</v>
      </c>
      <c r="F10942" s="30">
        <f t="shared" ref="F10942:G10942" si="9605">SUM(F10943:F10946)</f>
        <v>0</v>
      </c>
      <c r="G10942" s="30">
        <f t="shared" si="9605"/>
        <v>0</v>
      </c>
      <c r="H10942" s="30">
        <f t="shared" ref="H10942" si="9606">SUM(H10943:H10946)</f>
        <v>0</v>
      </c>
      <c r="I10942" s="34">
        <v>3</v>
      </c>
      <c r="J10942" s="194"/>
    </row>
    <row r="10943" spans="1:10">
      <c r="A10943" s="212">
        <v>3211</v>
      </c>
      <c r="B10943" s="216" t="s">
        <v>28</v>
      </c>
      <c r="C10943" s="29">
        <v>4640</v>
      </c>
      <c r="D10943" s="175">
        <v>9700</v>
      </c>
      <c r="F10943" s="175"/>
      <c r="G10943" s="175"/>
      <c r="H10943" s="175"/>
      <c r="I10943" s="34">
        <v>4</v>
      </c>
      <c r="J10943" s="194"/>
    </row>
    <row r="10944" spans="1:10" ht="28.5">
      <c r="A10944" s="212">
        <v>3212</v>
      </c>
      <c r="B10944" s="216" t="s">
        <v>50</v>
      </c>
      <c r="C10944" s="29">
        <v>651000</v>
      </c>
      <c r="D10944" s="175">
        <v>689000</v>
      </c>
      <c r="F10944" s="175"/>
      <c r="G10944" s="175"/>
      <c r="H10944" s="175"/>
      <c r="I10944" s="34">
        <v>4</v>
      </c>
      <c r="J10944" s="194"/>
    </row>
    <row r="10945" spans="1:10">
      <c r="A10945" s="212">
        <v>3213</v>
      </c>
      <c r="B10945" s="216" t="s">
        <v>54</v>
      </c>
      <c r="C10945" s="29">
        <v>68900</v>
      </c>
      <c r="D10945" s="175">
        <v>92400</v>
      </c>
      <c r="F10945" s="175"/>
      <c r="G10945" s="175"/>
      <c r="H10945" s="175"/>
      <c r="I10945" s="34">
        <v>4</v>
      </c>
      <c r="J10945" s="194"/>
    </row>
    <row r="10946" spans="1:10">
      <c r="A10946" s="212">
        <v>3214</v>
      </c>
      <c r="B10946" s="216" t="s">
        <v>108</v>
      </c>
      <c r="C10946" s="29">
        <v>2300</v>
      </c>
      <c r="D10946" s="175">
        <v>1500</v>
      </c>
      <c r="F10946" s="175"/>
      <c r="G10946" s="175"/>
      <c r="H10946" s="175"/>
      <c r="I10946" s="34">
        <v>4</v>
      </c>
      <c r="J10946" s="194"/>
    </row>
    <row r="10947" spans="1:10">
      <c r="A10947" s="210">
        <v>322</v>
      </c>
      <c r="B10947" s="211" t="s">
        <v>42</v>
      </c>
      <c r="C10947" s="30">
        <f t="shared" ref="C10947" si="9607">SUM(C10948:C10952)</f>
        <v>5082998</v>
      </c>
      <c r="D10947" s="30">
        <v>2081200</v>
      </c>
      <c r="F10947" s="30">
        <f t="shared" ref="F10947:G10947" si="9608">SUM(F10948:F10952)</f>
        <v>0</v>
      </c>
      <c r="G10947" s="30">
        <f t="shared" si="9608"/>
        <v>0</v>
      </c>
      <c r="H10947" s="30">
        <f t="shared" ref="H10947" si="9609">SUM(H10948:H10952)</f>
        <v>0</v>
      </c>
      <c r="I10947" s="34">
        <v>3</v>
      </c>
      <c r="J10947" s="194"/>
    </row>
    <row r="10948" spans="1:10">
      <c r="A10948" s="212">
        <v>3221</v>
      </c>
      <c r="B10948" s="216" t="s">
        <v>43</v>
      </c>
      <c r="C10948" s="29">
        <v>202580</v>
      </c>
      <c r="D10948" s="175">
        <v>156800</v>
      </c>
      <c r="F10948" s="175"/>
      <c r="G10948" s="175"/>
      <c r="H10948" s="175"/>
      <c r="I10948" s="34">
        <v>4</v>
      </c>
      <c r="J10948" s="194"/>
    </row>
    <row r="10949" spans="1:10">
      <c r="A10949" s="212">
        <v>3222</v>
      </c>
      <c r="B10949" s="216" t="s">
        <v>91</v>
      </c>
      <c r="C10949" s="29">
        <v>3792618</v>
      </c>
      <c r="D10949" s="175">
        <v>1045000</v>
      </c>
      <c r="F10949" s="175"/>
      <c r="G10949" s="175"/>
      <c r="H10949" s="175"/>
      <c r="I10949" s="34">
        <v>4</v>
      </c>
      <c r="J10949" s="194"/>
    </row>
    <row r="10950" spans="1:10">
      <c r="A10950" s="212">
        <v>3223</v>
      </c>
      <c r="B10950" s="216" t="s">
        <v>109</v>
      </c>
      <c r="C10950" s="29">
        <v>1001100</v>
      </c>
      <c r="D10950" s="175">
        <v>769100</v>
      </c>
      <c r="F10950" s="175"/>
      <c r="G10950" s="175"/>
      <c r="H10950" s="175"/>
      <c r="I10950" s="34">
        <v>4</v>
      </c>
      <c r="J10950" s="194"/>
    </row>
    <row r="10951" spans="1:10" ht="28.5">
      <c r="A10951" s="51">
        <v>3224</v>
      </c>
      <c r="B10951" s="52" t="s">
        <v>110</v>
      </c>
      <c r="C10951" s="39">
        <v>35500</v>
      </c>
      <c r="D10951" s="175">
        <v>74600</v>
      </c>
      <c r="F10951" s="636"/>
      <c r="G10951" s="636"/>
      <c r="H10951" s="636"/>
      <c r="I10951" s="73">
        <v>4</v>
      </c>
      <c r="J10951" s="194"/>
    </row>
    <row r="10952" spans="1:10">
      <c r="A10952" s="212">
        <v>3225</v>
      </c>
      <c r="B10952" s="216" t="s">
        <v>92</v>
      </c>
      <c r="C10952" s="29">
        <v>51200</v>
      </c>
      <c r="D10952" s="175">
        <v>35700</v>
      </c>
      <c r="F10952" s="175"/>
      <c r="G10952" s="175"/>
      <c r="H10952" s="175"/>
      <c r="I10952" s="34">
        <v>4</v>
      </c>
      <c r="J10952" s="194"/>
    </row>
    <row r="10953" spans="1:10">
      <c r="A10953" s="210">
        <v>323</v>
      </c>
      <c r="B10953" s="211" t="s">
        <v>17</v>
      </c>
      <c r="C10953" s="30">
        <f>SUM(C10954:C10962)</f>
        <v>1530666</v>
      </c>
      <c r="D10953" s="30">
        <v>2440730</v>
      </c>
      <c r="F10953" s="30">
        <f>SUM(F10954:F10962)</f>
        <v>0</v>
      </c>
      <c r="G10953" s="30">
        <f>SUM(G10954:G10962)</f>
        <v>0</v>
      </c>
      <c r="H10953" s="30">
        <f>SUM(H10954:H10962)</f>
        <v>0</v>
      </c>
      <c r="I10953" s="34">
        <v>3</v>
      </c>
      <c r="J10953" s="194"/>
    </row>
    <row r="10954" spans="1:10">
      <c r="A10954" s="212">
        <v>3231</v>
      </c>
      <c r="B10954" s="216" t="s">
        <v>18</v>
      </c>
      <c r="C10954" s="29">
        <v>28600</v>
      </c>
      <c r="D10954" s="175">
        <v>21100</v>
      </c>
      <c r="F10954" s="175"/>
      <c r="G10954" s="175"/>
      <c r="H10954" s="175"/>
      <c r="I10954" s="34">
        <v>4</v>
      </c>
      <c r="J10954" s="194"/>
    </row>
    <row r="10955" spans="1:10">
      <c r="A10955" s="212">
        <v>3232</v>
      </c>
      <c r="B10955" s="216" t="s">
        <v>105</v>
      </c>
      <c r="C10955" s="29">
        <v>212781</v>
      </c>
      <c r="D10955" s="175">
        <v>397600</v>
      </c>
      <c r="F10955" s="175"/>
      <c r="G10955" s="175"/>
      <c r="H10955" s="175"/>
      <c r="I10955" s="34">
        <v>4</v>
      </c>
      <c r="J10955" s="194"/>
    </row>
    <row r="10956" spans="1:10">
      <c r="A10956" s="915">
        <v>3233</v>
      </c>
      <c r="B10956" s="916" t="s">
        <v>19</v>
      </c>
      <c r="C10956" s="917"/>
      <c r="D10956" s="917">
        <v>100</v>
      </c>
      <c r="F10956" s="917"/>
      <c r="G10956" s="917"/>
      <c r="H10956" s="917"/>
      <c r="I10956" s="870">
        <v>4</v>
      </c>
      <c r="J10956" s="194"/>
    </row>
    <row r="10957" spans="1:10">
      <c r="A10957" s="212">
        <v>3234</v>
      </c>
      <c r="B10957" s="216" t="s">
        <v>111</v>
      </c>
      <c r="C10957" s="29">
        <v>127285</v>
      </c>
      <c r="D10957" s="175">
        <v>147230</v>
      </c>
      <c r="F10957" s="175"/>
      <c r="G10957" s="175"/>
      <c r="H10957" s="175"/>
      <c r="I10957" s="34">
        <v>4</v>
      </c>
      <c r="J10957" s="194"/>
    </row>
    <row r="10958" spans="1:10">
      <c r="A10958" s="212">
        <v>3235</v>
      </c>
      <c r="B10958" s="216" t="s">
        <v>68</v>
      </c>
      <c r="C10958" s="29">
        <v>5000</v>
      </c>
      <c r="D10958" s="175">
        <v>1500</v>
      </c>
      <c r="F10958" s="175"/>
      <c r="G10958" s="175"/>
      <c r="H10958" s="175"/>
      <c r="I10958" s="34">
        <v>4</v>
      </c>
      <c r="J10958" s="194"/>
    </row>
    <row r="10959" spans="1:10">
      <c r="A10959" s="212">
        <v>3236</v>
      </c>
      <c r="B10959" s="216" t="s">
        <v>56</v>
      </c>
      <c r="C10959" s="29">
        <v>629000</v>
      </c>
      <c r="D10959" s="175">
        <v>788800</v>
      </c>
      <c r="F10959" s="175"/>
      <c r="G10959" s="175"/>
      <c r="H10959" s="175"/>
      <c r="I10959" s="34">
        <v>4</v>
      </c>
      <c r="J10959" s="194"/>
    </row>
    <row r="10960" spans="1:10">
      <c r="A10960" s="212">
        <v>3237</v>
      </c>
      <c r="B10960" s="216" t="s">
        <v>20</v>
      </c>
      <c r="C10960" s="29">
        <v>264100</v>
      </c>
      <c r="D10960" s="175">
        <v>792800</v>
      </c>
      <c r="F10960" s="175"/>
      <c r="G10960" s="175"/>
      <c r="H10960" s="175"/>
      <c r="I10960" s="34">
        <v>4</v>
      </c>
      <c r="J10960" s="194"/>
    </row>
    <row r="10961" spans="1:10">
      <c r="A10961" s="212">
        <v>3238</v>
      </c>
      <c r="B10961" s="216" t="s">
        <v>51</v>
      </c>
      <c r="C10961" s="29">
        <v>0</v>
      </c>
      <c r="D10961" s="175">
        <v>0</v>
      </c>
      <c r="F10961" s="175"/>
      <c r="G10961" s="175"/>
      <c r="H10961" s="175"/>
      <c r="I10961" s="34">
        <v>4</v>
      </c>
      <c r="J10961" s="194"/>
    </row>
    <row r="10962" spans="1:10">
      <c r="A10962" s="212">
        <v>3239</v>
      </c>
      <c r="B10962" s="216" t="s">
        <v>21</v>
      </c>
      <c r="C10962" s="29">
        <v>263900</v>
      </c>
      <c r="D10962" s="175">
        <v>291600</v>
      </c>
      <c r="F10962" s="175"/>
      <c r="G10962" s="175"/>
      <c r="H10962" s="175"/>
      <c r="I10962" s="34">
        <v>4</v>
      </c>
      <c r="J10962" s="194"/>
    </row>
    <row r="10963" spans="1:10" ht="28.5">
      <c r="A10963" s="210">
        <v>324</v>
      </c>
      <c r="B10963" s="211" t="s">
        <v>22</v>
      </c>
      <c r="C10963" s="30">
        <f t="shared" ref="C10963" si="9610">SUM(C10964)</f>
        <v>0</v>
      </c>
      <c r="D10963" s="30">
        <v>0</v>
      </c>
      <c r="F10963" s="30">
        <f t="shared" ref="F10963:H10963" si="9611">SUM(F10964)</f>
        <v>0</v>
      </c>
      <c r="G10963" s="30">
        <f t="shared" si="9611"/>
        <v>0</v>
      </c>
      <c r="H10963" s="30">
        <f t="shared" si="9611"/>
        <v>0</v>
      </c>
      <c r="I10963" s="34">
        <v>3</v>
      </c>
      <c r="J10963" s="194"/>
    </row>
    <row r="10964" spans="1:10" ht="28.5">
      <c r="A10964" s="212">
        <v>3241</v>
      </c>
      <c r="B10964" s="216" t="s">
        <v>22</v>
      </c>
      <c r="C10964" s="29"/>
      <c r="D10964" s="175">
        <v>0</v>
      </c>
      <c r="F10964" s="175"/>
      <c r="G10964" s="175"/>
      <c r="H10964" s="175"/>
      <c r="I10964" s="34">
        <v>4</v>
      </c>
      <c r="J10964" s="194"/>
    </row>
    <row r="10965" spans="1:10">
      <c r="A10965" s="210">
        <v>329</v>
      </c>
      <c r="B10965" s="211" t="s">
        <v>23</v>
      </c>
      <c r="C10965" s="30">
        <f t="shared" ref="C10965" si="9612">SUM(C10966:C10972)</f>
        <v>89551</v>
      </c>
      <c r="D10965" s="30">
        <v>96360</v>
      </c>
      <c r="F10965" s="30">
        <f t="shared" ref="F10965:G10965" si="9613">SUM(F10966:F10972)</f>
        <v>0</v>
      </c>
      <c r="G10965" s="30">
        <f t="shared" si="9613"/>
        <v>0</v>
      </c>
      <c r="H10965" s="30">
        <f t="shared" ref="H10965" si="9614">SUM(H10966:H10972)</f>
        <v>0</v>
      </c>
      <c r="I10965" s="34">
        <v>3</v>
      </c>
      <c r="J10965" s="194"/>
    </row>
    <row r="10966" spans="1:10" ht="28.5">
      <c r="A10966" s="212">
        <v>3291</v>
      </c>
      <c r="B10966" s="216" t="s">
        <v>24</v>
      </c>
      <c r="C10966" s="29">
        <v>12171</v>
      </c>
      <c r="D10966" s="175">
        <v>12100</v>
      </c>
      <c r="F10966" s="175"/>
      <c r="G10966" s="175"/>
      <c r="H10966" s="175"/>
      <c r="I10966" s="34">
        <v>4</v>
      </c>
      <c r="J10966" s="194"/>
    </row>
    <row r="10967" spans="1:10">
      <c r="A10967" s="212">
        <v>3292</v>
      </c>
      <c r="B10967" s="216" t="s">
        <v>112</v>
      </c>
      <c r="C10967" s="29">
        <v>53700</v>
      </c>
      <c r="D10967" s="175">
        <v>53700</v>
      </c>
      <c r="F10967" s="175"/>
      <c r="G10967" s="175"/>
      <c r="H10967" s="175"/>
      <c r="I10967" s="34">
        <v>4</v>
      </c>
      <c r="J10967" s="194"/>
    </row>
    <row r="10968" spans="1:10">
      <c r="A10968" s="212">
        <v>3293</v>
      </c>
      <c r="B10968" s="216" t="s">
        <v>29</v>
      </c>
      <c r="C10968" s="29">
        <v>0</v>
      </c>
      <c r="D10968" s="175">
        <v>0</v>
      </c>
      <c r="F10968" s="175"/>
      <c r="G10968" s="175"/>
      <c r="H10968" s="175"/>
      <c r="I10968" s="34">
        <v>4</v>
      </c>
      <c r="J10968" s="194"/>
    </row>
    <row r="10969" spans="1:10">
      <c r="A10969" s="212">
        <v>3294</v>
      </c>
      <c r="B10969" s="216" t="s">
        <v>55</v>
      </c>
      <c r="C10969" s="29">
        <v>3800</v>
      </c>
      <c r="D10969" s="175">
        <v>2800</v>
      </c>
      <c r="F10969" s="175"/>
      <c r="G10969" s="175"/>
      <c r="H10969" s="175"/>
      <c r="I10969" s="34">
        <v>4</v>
      </c>
      <c r="J10969" s="194"/>
    </row>
    <row r="10970" spans="1:10">
      <c r="A10970" s="212">
        <v>3295</v>
      </c>
      <c r="B10970" s="216" t="s">
        <v>113</v>
      </c>
      <c r="C10970" s="29">
        <v>15520</v>
      </c>
      <c r="D10970" s="175">
        <v>23400</v>
      </c>
      <c r="F10970" s="175"/>
      <c r="G10970" s="175"/>
      <c r="H10970" s="175"/>
      <c r="I10970" s="34">
        <v>4</v>
      </c>
      <c r="J10970" s="194"/>
    </row>
    <row r="10971" spans="1:10">
      <c r="A10971" s="212">
        <v>3296</v>
      </c>
      <c r="B10971" s="216" t="s">
        <v>120</v>
      </c>
      <c r="C10971" s="29">
        <v>4000</v>
      </c>
      <c r="D10971" s="175">
        <v>4000</v>
      </c>
      <c r="F10971" s="175"/>
      <c r="G10971" s="175"/>
      <c r="H10971" s="175"/>
      <c r="I10971" s="34">
        <v>4</v>
      </c>
      <c r="J10971" s="194"/>
    </row>
    <row r="10972" spans="1:10">
      <c r="A10972" s="212">
        <v>3299</v>
      </c>
      <c r="B10972" s="216" t="s">
        <v>23</v>
      </c>
      <c r="C10972" s="29">
        <v>360</v>
      </c>
      <c r="D10972" s="175">
        <v>360</v>
      </c>
      <c r="F10972" s="175"/>
      <c r="G10972" s="175"/>
      <c r="H10972" s="175"/>
      <c r="I10972" s="34">
        <v>4</v>
      </c>
      <c r="J10972" s="194"/>
    </row>
    <row r="10973" spans="1:10">
      <c r="A10973" s="208">
        <v>34</v>
      </c>
      <c r="B10973" s="209" t="s">
        <v>114</v>
      </c>
      <c r="C10973" s="182">
        <f t="shared" ref="C10973" si="9615">SUM(C10974)</f>
        <v>11400</v>
      </c>
      <c r="D10973" s="32">
        <v>61700</v>
      </c>
      <c r="F10973" s="32">
        <f t="shared" ref="F10973:H10973" si="9616">SUM(F10974)</f>
        <v>0</v>
      </c>
      <c r="G10973" s="32">
        <f t="shared" si="9616"/>
        <v>0</v>
      </c>
      <c r="H10973" s="32">
        <f t="shared" si="9616"/>
        <v>0</v>
      </c>
      <c r="I10973" s="34">
        <v>2</v>
      </c>
      <c r="J10973" s="194"/>
    </row>
    <row r="10974" spans="1:10">
      <c r="A10974" s="210">
        <v>343</v>
      </c>
      <c r="B10974" s="211" t="s">
        <v>115</v>
      </c>
      <c r="C10974" s="30">
        <f t="shared" ref="C10974" si="9617">SUM(C10975:C10977)</f>
        <v>11400</v>
      </c>
      <c r="D10974" s="30">
        <v>61700</v>
      </c>
      <c r="F10974" s="30">
        <f t="shared" ref="F10974:G10974" si="9618">SUM(F10975:F10977)</f>
        <v>0</v>
      </c>
      <c r="G10974" s="30">
        <f t="shared" si="9618"/>
        <v>0</v>
      </c>
      <c r="H10974" s="30">
        <f t="shared" ref="H10974" si="9619">SUM(H10975:H10977)</f>
        <v>0</v>
      </c>
      <c r="I10974" s="34">
        <v>3</v>
      </c>
      <c r="J10974" s="194"/>
    </row>
    <row r="10975" spans="1:10">
      <c r="A10975" s="212">
        <v>3431</v>
      </c>
      <c r="B10975" s="216" t="s">
        <v>116</v>
      </c>
      <c r="C10975" s="29">
        <v>11400</v>
      </c>
      <c r="D10975" s="175">
        <v>11700</v>
      </c>
      <c r="F10975" s="175"/>
      <c r="G10975" s="175"/>
      <c r="H10975" s="175"/>
      <c r="I10975" s="34">
        <v>4</v>
      </c>
      <c r="J10975" s="194"/>
    </row>
    <row r="10976" spans="1:10" ht="28.5">
      <c r="A10976" s="212">
        <v>3432</v>
      </c>
      <c r="B10976" s="216" t="s">
        <v>135</v>
      </c>
      <c r="C10976" s="29"/>
      <c r="D10976" s="175">
        <v>0</v>
      </c>
      <c r="F10976" s="175"/>
      <c r="G10976" s="175"/>
      <c r="H10976" s="175"/>
      <c r="I10976" s="34">
        <v>4</v>
      </c>
      <c r="J10976" s="194"/>
    </row>
    <row r="10977" spans="1:10">
      <c r="A10977" s="212">
        <v>3433</v>
      </c>
      <c r="B10977" s="216" t="s">
        <v>117</v>
      </c>
      <c r="C10977" s="29"/>
      <c r="D10977" s="175">
        <v>50000</v>
      </c>
      <c r="F10977" s="175"/>
      <c r="G10977" s="175"/>
      <c r="H10977" s="175"/>
      <c r="I10977" s="34">
        <v>4</v>
      </c>
      <c r="J10977" s="194"/>
    </row>
    <row r="10978" spans="1:10">
      <c r="A10978" s="208">
        <v>38</v>
      </c>
      <c r="B10978" s="209" t="s">
        <v>11</v>
      </c>
      <c r="C10978" s="182">
        <f t="shared" ref="C10978" si="9620">SUM(C10979)</f>
        <v>0</v>
      </c>
      <c r="D10978" s="32">
        <v>128810</v>
      </c>
      <c r="F10978" s="32">
        <f t="shared" ref="F10978:H10978" si="9621">SUM(F10979)</f>
        <v>0</v>
      </c>
      <c r="G10978" s="32">
        <f t="shared" si="9621"/>
        <v>0</v>
      </c>
      <c r="H10978" s="32">
        <f t="shared" si="9621"/>
        <v>0</v>
      </c>
      <c r="I10978" s="34">
        <v>2</v>
      </c>
      <c r="J10978" s="194"/>
    </row>
    <row r="10979" spans="1:10">
      <c r="A10979" s="210">
        <v>383</v>
      </c>
      <c r="B10979" s="211" t="s">
        <v>121</v>
      </c>
      <c r="C10979" s="30">
        <f>SUM(C10981)</f>
        <v>0</v>
      </c>
      <c r="D10979" s="30">
        <v>128810</v>
      </c>
      <c r="F10979" s="30">
        <f t="shared" ref="F10979:G10979" si="9622">SUM(F10981+F10980)</f>
        <v>0</v>
      </c>
      <c r="G10979" s="30">
        <f t="shared" si="9622"/>
        <v>0</v>
      </c>
      <c r="H10979" s="30">
        <f t="shared" ref="H10979" si="9623">SUM(H10981+H10980)</f>
        <v>0</v>
      </c>
      <c r="I10979" s="34">
        <v>3</v>
      </c>
      <c r="J10979" s="194"/>
    </row>
    <row r="10980" spans="1:10">
      <c r="A10980" s="915">
        <v>3831</v>
      </c>
      <c r="B10980" s="916" t="s">
        <v>122</v>
      </c>
      <c r="C10980" s="917"/>
      <c r="D10980" s="917">
        <v>128810</v>
      </c>
      <c r="F10980" s="917"/>
      <c r="G10980" s="917"/>
      <c r="H10980" s="917"/>
      <c r="I10980" s="870">
        <v>4</v>
      </c>
      <c r="J10980" s="194"/>
    </row>
    <row r="10981" spans="1:10">
      <c r="A10981" s="212">
        <v>3834</v>
      </c>
      <c r="B10981" s="216" t="s">
        <v>123</v>
      </c>
      <c r="C10981" s="29"/>
      <c r="D10981" s="175">
        <v>0</v>
      </c>
      <c r="F10981" s="175"/>
      <c r="G10981" s="175"/>
      <c r="H10981" s="175"/>
      <c r="I10981" s="34">
        <v>4</v>
      </c>
      <c r="J10981" s="194"/>
    </row>
    <row r="10982" spans="1:10">
      <c r="A10982" s="206">
        <v>52</v>
      </c>
      <c r="B10982" s="207" t="s">
        <v>52</v>
      </c>
      <c r="C10982" s="31">
        <f>SUM(C10983+C10990+C11000)</f>
        <v>1171000</v>
      </c>
      <c r="D10982" s="31">
        <v>1340577</v>
      </c>
      <c r="F10982" s="31">
        <f>SUM(F10983+F10990+F11000)</f>
        <v>0</v>
      </c>
      <c r="G10982" s="31">
        <f>SUM(G10983+G10990+G11000)</f>
        <v>0</v>
      </c>
      <c r="H10982" s="31">
        <f>SUM(H10983+H10990+H11000)</f>
        <v>0</v>
      </c>
      <c r="I10982" s="34" t="s">
        <v>53</v>
      </c>
      <c r="J10982" s="194"/>
    </row>
    <row r="10983" spans="1:10">
      <c r="A10983" s="208">
        <v>31</v>
      </c>
      <c r="B10983" s="209" t="s">
        <v>44</v>
      </c>
      <c r="C10983" s="182">
        <f t="shared" ref="C10983" si="9624">SUM(C10984+C10986+C10988)</f>
        <v>650000</v>
      </c>
      <c r="D10983" s="32">
        <v>118178</v>
      </c>
      <c r="F10983" s="32">
        <f t="shared" ref="F10983:G10983" si="9625">SUM(F10984+F10986+F10988)</f>
        <v>0</v>
      </c>
      <c r="G10983" s="32">
        <f t="shared" si="9625"/>
        <v>0</v>
      </c>
      <c r="H10983" s="32">
        <f t="shared" ref="H10983" si="9626">SUM(H10984+H10986+H10988)</f>
        <v>0</v>
      </c>
      <c r="I10983" s="34">
        <v>2</v>
      </c>
      <c r="J10983" s="194"/>
    </row>
    <row r="10984" spans="1:10">
      <c r="A10984" s="210">
        <v>311</v>
      </c>
      <c r="B10984" s="211" t="s">
        <v>45</v>
      </c>
      <c r="C10984" s="30">
        <f t="shared" ref="C10984" si="9627">SUM(C10985)</f>
        <v>637000</v>
      </c>
      <c r="D10984" s="30">
        <v>104778</v>
      </c>
      <c r="F10984" s="30">
        <f t="shared" ref="F10984:H10984" si="9628">SUM(F10985)</f>
        <v>0</v>
      </c>
      <c r="G10984" s="30">
        <f t="shared" si="9628"/>
        <v>0</v>
      </c>
      <c r="H10984" s="30">
        <f t="shared" si="9628"/>
        <v>0</v>
      </c>
      <c r="I10984" s="34">
        <v>3</v>
      </c>
      <c r="J10984" s="194"/>
    </row>
    <row r="10985" spans="1:10">
      <c r="A10985" s="212">
        <v>3111</v>
      </c>
      <c r="B10985" s="216" t="s">
        <v>46</v>
      </c>
      <c r="C10985" s="29">
        <v>637000</v>
      </c>
      <c r="D10985" s="175">
        <v>104778</v>
      </c>
      <c r="F10985" s="175"/>
      <c r="G10985" s="175"/>
      <c r="H10985" s="175"/>
      <c r="I10985" s="34">
        <v>4</v>
      </c>
      <c r="J10985" s="194"/>
    </row>
    <row r="10986" spans="1:10">
      <c r="A10986" s="210">
        <v>312</v>
      </c>
      <c r="B10986" s="211" t="s">
        <v>67</v>
      </c>
      <c r="C10986" s="30">
        <f t="shared" ref="C10986" si="9629">SUM(C10987)</f>
        <v>0</v>
      </c>
      <c r="D10986" s="30">
        <v>0</v>
      </c>
      <c r="F10986" s="30">
        <f t="shared" ref="F10986:H10986" si="9630">SUM(F10987)</f>
        <v>0</v>
      </c>
      <c r="G10986" s="30">
        <f t="shared" si="9630"/>
        <v>0</v>
      </c>
      <c r="H10986" s="30">
        <f t="shared" si="9630"/>
        <v>0</v>
      </c>
      <c r="I10986" s="34">
        <v>3</v>
      </c>
      <c r="J10986" s="194"/>
    </row>
    <row r="10987" spans="1:10">
      <c r="A10987" s="212">
        <v>3121</v>
      </c>
      <c r="B10987" s="216" t="s">
        <v>67</v>
      </c>
      <c r="C10987" s="29"/>
      <c r="D10987" s="175">
        <v>0</v>
      </c>
      <c r="F10987" s="175"/>
      <c r="G10987" s="175"/>
      <c r="H10987" s="175"/>
      <c r="I10987" s="34">
        <v>4</v>
      </c>
      <c r="J10987" s="194"/>
    </row>
    <row r="10988" spans="1:10">
      <c r="A10988" s="210">
        <v>313</v>
      </c>
      <c r="B10988" s="211" t="s">
        <v>48</v>
      </c>
      <c r="C10988" s="30">
        <f t="shared" ref="C10988" si="9631">SUM(C10989)</f>
        <v>13000</v>
      </c>
      <c r="D10988" s="30">
        <v>13400</v>
      </c>
      <c r="F10988" s="30">
        <f t="shared" ref="F10988:H10988" si="9632">SUM(F10989)</f>
        <v>0</v>
      </c>
      <c r="G10988" s="30">
        <f t="shared" si="9632"/>
        <v>0</v>
      </c>
      <c r="H10988" s="30">
        <f t="shared" si="9632"/>
        <v>0</v>
      </c>
      <c r="I10988" s="34">
        <v>3</v>
      </c>
      <c r="J10988" s="194"/>
    </row>
    <row r="10989" spans="1:10">
      <c r="A10989" s="212">
        <v>3132</v>
      </c>
      <c r="B10989" s="216" t="s">
        <v>49</v>
      </c>
      <c r="C10989" s="29">
        <v>13000</v>
      </c>
      <c r="D10989" s="175">
        <v>13400</v>
      </c>
      <c r="F10989" s="175"/>
      <c r="G10989" s="175"/>
      <c r="H10989" s="175"/>
      <c r="I10989" s="34">
        <v>4</v>
      </c>
    </row>
    <row r="10990" spans="1:10">
      <c r="A10990" s="208">
        <v>32</v>
      </c>
      <c r="B10990" s="209" t="s">
        <v>16</v>
      </c>
      <c r="C10990" s="182">
        <f t="shared" ref="C10990" si="9633">SUM(C10991+C10996+C10998)</f>
        <v>501000</v>
      </c>
      <c r="D10990" s="32">
        <v>1156399</v>
      </c>
      <c r="F10990" s="32">
        <f t="shared" ref="F10990:G10990" si="9634">SUM(F10991+F10996+F10998)</f>
        <v>0</v>
      </c>
      <c r="G10990" s="32">
        <f t="shared" si="9634"/>
        <v>0</v>
      </c>
      <c r="H10990" s="32">
        <f t="shared" ref="H10990" si="9635">SUM(H10991+H10996+H10998)</f>
        <v>0</v>
      </c>
      <c r="I10990" s="34">
        <v>2</v>
      </c>
    </row>
    <row r="10991" spans="1:10">
      <c r="A10991" s="210">
        <v>321</v>
      </c>
      <c r="B10991" s="211" t="s">
        <v>27</v>
      </c>
      <c r="C10991" s="30">
        <f>SUM(C10992:C10995)</f>
        <v>1000</v>
      </c>
      <c r="D10991" s="30">
        <v>1000</v>
      </c>
      <c r="F10991" s="30">
        <f>SUM(F10992:F10995)</f>
        <v>0</v>
      </c>
      <c r="G10991" s="30">
        <f>SUM(G10992:G10995)</f>
        <v>0</v>
      </c>
      <c r="H10991" s="30">
        <f>SUM(H10992:H10995)</f>
        <v>0</v>
      </c>
      <c r="I10991" s="34">
        <v>3</v>
      </c>
    </row>
    <row r="10992" spans="1:10">
      <c r="A10992" s="51">
        <v>3211</v>
      </c>
      <c r="B10992" s="52" t="s">
        <v>28</v>
      </c>
      <c r="C10992" s="337">
        <v>300</v>
      </c>
      <c r="D10992" s="175">
        <v>0</v>
      </c>
      <c r="F10992" s="337"/>
      <c r="G10992" s="337"/>
      <c r="H10992" s="337"/>
      <c r="I10992" s="73">
        <v>4</v>
      </c>
    </row>
    <row r="10993" spans="1:9" ht="28.5">
      <c r="A10993" s="212">
        <v>3212</v>
      </c>
      <c r="B10993" s="216" t="s">
        <v>50</v>
      </c>
      <c r="C10993" s="29">
        <v>0</v>
      </c>
      <c r="D10993" s="175">
        <v>0</v>
      </c>
      <c r="F10993" s="175"/>
      <c r="G10993" s="175"/>
      <c r="H10993" s="175"/>
      <c r="I10993" s="34">
        <v>4</v>
      </c>
    </row>
    <row r="10994" spans="1:9">
      <c r="A10994" s="212">
        <v>3213</v>
      </c>
      <c r="B10994" s="216" t="s">
        <v>54</v>
      </c>
      <c r="C10994" s="868"/>
      <c r="D10994" s="863">
        <v>1000</v>
      </c>
      <c r="F10994" s="863"/>
      <c r="G10994" s="863"/>
      <c r="H10994" s="863"/>
      <c r="I10994" s="870">
        <v>4</v>
      </c>
    </row>
    <row r="10995" spans="1:9">
      <c r="A10995" s="51">
        <v>3214</v>
      </c>
      <c r="B10995" s="52" t="s">
        <v>108</v>
      </c>
      <c r="C10995" s="39">
        <v>700</v>
      </c>
      <c r="D10995" s="175">
        <v>0</v>
      </c>
      <c r="F10995" s="636"/>
      <c r="G10995" s="636"/>
      <c r="H10995" s="636"/>
      <c r="I10995" s="73">
        <v>4</v>
      </c>
    </row>
    <row r="10996" spans="1:9">
      <c r="A10996" s="210">
        <v>322</v>
      </c>
      <c r="B10996" s="211" t="s">
        <v>42</v>
      </c>
      <c r="C10996" s="30">
        <f t="shared" ref="C10996" si="9636">SUM(C10997)</f>
        <v>500000</v>
      </c>
      <c r="D10996" s="30">
        <v>1155399</v>
      </c>
      <c r="F10996" s="30">
        <f t="shared" ref="F10996:H10996" si="9637">SUM(F10997)</f>
        <v>0</v>
      </c>
      <c r="G10996" s="30">
        <f t="shared" si="9637"/>
        <v>0</v>
      </c>
      <c r="H10996" s="30">
        <f t="shared" si="9637"/>
        <v>0</v>
      </c>
      <c r="I10996" s="34">
        <v>3</v>
      </c>
    </row>
    <row r="10997" spans="1:9">
      <c r="A10997" s="212">
        <v>3222</v>
      </c>
      <c r="B10997" s="216" t="s">
        <v>91</v>
      </c>
      <c r="C10997" s="29">
        <v>500000</v>
      </c>
      <c r="D10997" s="175">
        <v>1155399</v>
      </c>
      <c r="F10997" s="175"/>
      <c r="G10997" s="175"/>
      <c r="H10997" s="175"/>
      <c r="I10997" s="34">
        <v>4</v>
      </c>
    </row>
    <row r="10998" spans="1:9" ht="28.5">
      <c r="A10998" s="210">
        <v>324</v>
      </c>
      <c r="B10998" s="211" t="s">
        <v>22</v>
      </c>
      <c r="C10998" s="30">
        <f t="shared" ref="C10998" si="9638">SUM(C10999)</f>
        <v>0</v>
      </c>
      <c r="D10998" s="30">
        <v>0</v>
      </c>
      <c r="F10998" s="30">
        <f t="shared" ref="F10998:H10998" si="9639">SUM(F10999)</f>
        <v>0</v>
      </c>
      <c r="G10998" s="30">
        <f t="shared" si="9639"/>
        <v>0</v>
      </c>
      <c r="H10998" s="30">
        <f t="shared" si="9639"/>
        <v>0</v>
      </c>
      <c r="I10998" s="34">
        <v>3</v>
      </c>
    </row>
    <row r="10999" spans="1:9" ht="28.5">
      <c r="A10999" s="212">
        <v>3241</v>
      </c>
      <c r="B10999" s="216" t="s">
        <v>22</v>
      </c>
      <c r="C10999" s="29"/>
      <c r="D10999" s="175">
        <v>0</v>
      </c>
      <c r="F10999" s="175"/>
      <c r="G10999" s="175"/>
      <c r="H10999" s="175"/>
      <c r="I10999" s="34">
        <v>4</v>
      </c>
    </row>
    <row r="11000" spans="1:9" ht="28.5">
      <c r="A11000" s="208">
        <v>42</v>
      </c>
      <c r="B11000" s="209" t="s">
        <v>30</v>
      </c>
      <c r="C11000" s="182">
        <f t="shared" ref="C11000" si="9640">C11001</f>
        <v>20000</v>
      </c>
      <c r="D11000" s="32">
        <v>66000</v>
      </c>
      <c r="F11000" s="32">
        <f t="shared" ref="F11000:H11000" si="9641">F11001</f>
        <v>0</v>
      </c>
      <c r="G11000" s="32">
        <f t="shared" si="9641"/>
        <v>0</v>
      </c>
      <c r="H11000" s="32">
        <f t="shared" si="9641"/>
        <v>0</v>
      </c>
      <c r="I11000" s="34">
        <v>2</v>
      </c>
    </row>
    <row r="11001" spans="1:9">
      <c r="A11001" s="210">
        <v>422</v>
      </c>
      <c r="B11001" s="211" t="s">
        <v>57</v>
      </c>
      <c r="C11001" s="30">
        <f>C11003</f>
        <v>20000</v>
      </c>
      <c r="D11001" s="30">
        <v>66000</v>
      </c>
      <c r="F11001" s="30">
        <f t="shared" ref="F11001:G11001" si="9642">SUM(F11002:F11005)</f>
        <v>0</v>
      </c>
      <c r="G11001" s="30">
        <f t="shared" si="9642"/>
        <v>0</v>
      </c>
      <c r="H11001" s="30">
        <f t="shared" ref="H11001" si="9643">SUM(H11002:H11005)</f>
        <v>0</v>
      </c>
      <c r="I11001" s="34">
        <v>3</v>
      </c>
    </row>
    <row r="11002" spans="1:9">
      <c r="A11002" s="18">
        <v>4223</v>
      </c>
      <c r="B11002" s="331" t="s">
        <v>576</v>
      </c>
      <c r="C11002" s="918">
        <v>20000</v>
      </c>
      <c r="D11002" s="918">
        <v>800</v>
      </c>
      <c r="F11002" s="918"/>
      <c r="G11002" s="918"/>
      <c r="H11002" s="918"/>
      <c r="I11002" s="870">
        <v>4</v>
      </c>
    </row>
    <row r="11003" spans="1:9">
      <c r="A11003" s="212">
        <v>4224</v>
      </c>
      <c r="B11003" s="318" t="s">
        <v>58</v>
      </c>
      <c r="C11003" s="868">
        <v>20000</v>
      </c>
      <c r="D11003" s="868">
        <v>41100</v>
      </c>
      <c r="F11003" s="868"/>
      <c r="G11003" s="868"/>
      <c r="H11003" s="868"/>
      <c r="I11003" s="34">
        <v>4</v>
      </c>
    </row>
    <row r="11004" spans="1:9">
      <c r="A11004" s="18">
        <v>4225</v>
      </c>
      <c r="B11004" s="331" t="s">
        <v>577</v>
      </c>
      <c r="C11004" s="918">
        <v>20000</v>
      </c>
      <c r="D11004" s="918">
        <v>19000</v>
      </c>
      <c r="F11004" s="918"/>
      <c r="G11004" s="918"/>
      <c r="H11004" s="918"/>
      <c r="I11004" s="870">
        <v>4</v>
      </c>
    </row>
    <row r="11005" spans="1:9">
      <c r="A11005" s="18">
        <v>4231</v>
      </c>
      <c r="B11005" s="331" t="s">
        <v>106</v>
      </c>
      <c r="C11005" s="918">
        <v>20000</v>
      </c>
      <c r="D11005" s="918">
        <v>5100</v>
      </c>
      <c r="F11005" s="918"/>
      <c r="G11005" s="918"/>
      <c r="H11005" s="918"/>
      <c r="I11005" s="870">
        <v>4</v>
      </c>
    </row>
    <row r="11006" spans="1:9">
      <c r="A11006" s="206">
        <v>61</v>
      </c>
      <c r="B11006" s="207" t="s">
        <v>80</v>
      </c>
      <c r="C11006" s="31">
        <f t="shared" ref="C11006" si="9644">SUM(C11007+C11014+C11028+C11041)</f>
        <v>354500</v>
      </c>
      <c r="D11006" s="31">
        <v>54800</v>
      </c>
      <c r="F11006" s="31">
        <f t="shared" ref="F11006:G11006" si="9645">SUM(F11007+F11014+F11028+F11041)</f>
        <v>0</v>
      </c>
      <c r="G11006" s="31">
        <f t="shared" si="9645"/>
        <v>0</v>
      </c>
      <c r="H11006" s="31">
        <f t="shared" ref="H11006" si="9646">SUM(H11007+H11014+H11028+H11041)</f>
        <v>0</v>
      </c>
      <c r="I11006" s="34" t="s">
        <v>81</v>
      </c>
    </row>
    <row r="11007" spans="1:9">
      <c r="A11007" s="208">
        <v>31</v>
      </c>
      <c r="B11007" s="209" t="s">
        <v>44</v>
      </c>
      <c r="C11007" s="182">
        <f t="shared" ref="C11007" si="9647">SUM(C11008+C11010+C11012)</f>
        <v>0</v>
      </c>
      <c r="D11007" s="32">
        <v>39600</v>
      </c>
      <c r="F11007" s="32">
        <f t="shared" ref="F11007:G11007" si="9648">SUM(F11008+F11010+F11012)</f>
        <v>0</v>
      </c>
      <c r="G11007" s="32">
        <f t="shared" si="9648"/>
        <v>0</v>
      </c>
      <c r="H11007" s="32">
        <f t="shared" ref="H11007" si="9649">SUM(H11008+H11010+H11012)</f>
        <v>0</v>
      </c>
      <c r="I11007" s="34">
        <v>2</v>
      </c>
    </row>
    <row r="11008" spans="1:9">
      <c r="A11008" s="210">
        <v>311</v>
      </c>
      <c r="B11008" s="211" t="s">
        <v>45</v>
      </c>
      <c r="C11008" s="30">
        <f t="shared" ref="C11008" si="9650">SUM(C11009)</f>
        <v>0</v>
      </c>
      <c r="D11008" s="30">
        <v>39600</v>
      </c>
      <c r="F11008" s="30">
        <f t="shared" ref="F11008:H11008" si="9651">SUM(F11009)</f>
        <v>0</v>
      </c>
      <c r="G11008" s="30">
        <f t="shared" si="9651"/>
        <v>0</v>
      </c>
      <c r="H11008" s="30">
        <f t="shared" si="9651"/>
        <v>0</v>
      </c>
      <c r="I11008" s="34">
        <v>3</v>
      </c>
    </row>
    <row r="11009" spans="1:10">
      <c r="A11009" s="212">
        <v>3111</v>
      </c>
      <c r="B11009" s="216" t="s">
        <v>46</v>
      </c>
      <c r="C11009" s="29"/>
      <c r="D11009" s="175">
        <v>39600</v>
      </c>
      <c r="F11009" s="175"/>
      <c r="G11009" s="175"/>
      <c r="H11009" s="175"/>
      <c r="I11009" s="34">
        <v>4</v>
      </c>
      <c r="J11009" s="194"/>
    </row>
    <row r="11010" spans="1:10">
      <c r="A11010" s="210">
        <v>312</v>
      </c>
      <c r="B11010" s="211" t="s">
        <v>67</v>
      </c>
      <c r="C11010" s="30">
        <f t="shared" ref="C11010" si="9652">SUM(C11011)</f>
        <v>0</v>
      </c>
      <c r="D11010" s="30">
        <v>0</v>
      </c>
      <c r="F11010" s="30">
        <f t="shared" ref="F11010:H11010" si="9653">SUM(F11011)</f>
        <v>0</v>
      </c>
      <c r="G11010" s="30">
        <f t="shared" si="9653"/>
        <v>0</v>
      </c>
      <c r="H11010" s="30">
        <f t="shared" si="9653"/>
        <v>0</v>
      </c>
      <c r="I11010" s="34">
        <v>3</v>
      </c>
      <c r="J11010" s="194"/>
    </row>
    <row r="11011" spans="1:10">
      <c r="A11011" s="212">
        <v>3121</v>
      </c>
      <c r="B11011" s="216" t="s">
        <v>67</v>
      </c>
      <c r="C11011" s="29"/>
      <c r="D11011" s="175">
        <v>0</v>
      </c>
      <c r="F11011" s="175"/>
      <c r="G11011" s="175"/>
      <c r="H11011" s="175"/>
      <c r="I11011" s="34">
        <v>4</v>
      </c>
      <c r="J11011" s="194"/>
    </row>
    <row r="11012" spans="1:10">
      <c r="A11012" s="210">
        <v>313</v>
      </c>
      <c r="B11012" s="211" t="s">
        <v>48</v>
      </c>
      <c r="C11012" s="30">
        <f t="shared" ref="C11012" si="9654">SUM(C11013)</f>
        <v>0</v>
      </c>
      <c r="D11012" s="30">
        <v>0</v>
      </c>
      <c r="F11012" s="30">
        <f t="shared" ref="F11012:H11012" si="9655">SUM(F11013)</f>
        <v>0</v>
      </c>
      <c r="G11012" s="30">
        <f t="shared" si="9655"/>
        <v>0</v>
      </c>
      <c r="H11012" s="30">
        <f t="shared" si="9655"/>
        <v>0</v>
      </c>
      <c r="I11012" s="34">
        <v>3</v>
      </c>
      <c r="J11012" s="194"/>
    </row>
    <row r="11013" spans="1:10">
      <c r="A11013" s="212">
        <v>3132</v>
      </c>
      <c r="B11013" s="216" t="s">
        <v>49</v>
      </c>
      <c r="C11013" s="29"/>
      <c r="D11013" s="175">
        <v>0</v>
      </c>
      <c r="F11013" s="175"/>
      <c r="G11013" s="175"/>
      <c r="H11013" s="175"/>
      <c r="I11013" s="34">
        <v>4</v>
      </c>
      <c r="J11013" s="194"/>
    </row>
    <row r="11014" spans="1:10">
      <c r="A11014" s="208">
        <v>32</v>
      </c>
      <c r="B11014" s="209" t="s">
        <v>16</v>
      </c>
      <c r="C11014" s="182">
        <f t="shared" ref="C11014" si="9656">SUM(C11015+C11019+C11023)</f>
        <v>333400</v>
      </c>
      <c r="D11014" s="32">
        <v>13200</v>
      </c>
      <c r="F11014" s="32">
        <f t="shared" ref="F11014:G11014" si="9657">SUM(F11015+F11019+F11023)</f>
        <v>0</v>
      </c>
      <c r="G11014" s="32">
        <f t="shared" si="9657"/>
        <v>0</v>
      </c>
      <c r="H11014" s="32">
        <f t="shared" ref="H11014" si="9658">SUM(H11015+H11019+H11023)</f>
        <v>0</v>
      </c>
      <c r="I11014" s="34">
        <v>2</v>
      </c>
      <c r="J11014" s="194"/>
    </row>
    <row r="11015" spans="1:10">
      <c r="A11015" s="210">
        <v>321</v>
      </c>
      <c r="B11015" s="211" t="s">
        <v>27</v>
      </c>
      <c r="C11015" s="30">
        <f t="shared" ref="C11015" si="9659">SUM(C11016:C11018)</f>
        <v>11000</v>
      </c>
      <c r="D11015" s="30">
        <v>12200</v>
      </c>
      <c r="F11015" s="30">
        <f t="shared" ref="F11015:G11015" si="9660">SUM(F11016:F11018)</f>
        <v>0</v>
      </c>
      <c r="G11015" s="30">
        <f t="shared" si="9660"/>
        <v>0</v>
      </c>
      <c r="H11015" s="30">
        <f t="shared" ref="H11015" si="9661">SUM(H11016:H11018)</f>
        <v>0</v>
      </c>
      <c r="I11015" s="34">
        <v>3</v>
      </c>
      <c r="J11015" s="194"/>
    </row>
    <row r="11016" spans="1:10">
      <c r="A11016" s="212">
        <v>3211</v>
      </c>
      <c r="B11016" s="216" t="s">
        <v>28</v>
      </c>
      <c r="C11016" s="29"/>
      <c r="D11016" s="175">
        <v>4400</v>
      </c>
      <c r="F11016" s="175"/>
      <c r="G11016" s="175"/>
      <c r="H11016" s="175"/>
      <c r="I11016" s="34">
        <v>4</v>
      </c>
      <c r="J11016" s="194"/>
    </row>
    <row r="11017" spans="1:10" ht="28.5">
      <c r="A11017" s="212">
        <v>3212</v>
      </c>
      <c r="B11017" s="216" t="s">
        <v>50</v>
      </c>
      <c r="C11017" s="29"/>
      <c r="D11017" s="175">
        <v>0</v>
      </c>
      <c r="F11017" s="175"/>
      <c r="G11017" s="175"/>
      <c r="H11017" s="175"/>
      <c r="I11017" s="34">
        <v>4</v>
      </c>
      <c r="J11017" s="194"/>
    </row>
    <row r="11018" spans="1:10">
      <c r="A11018" s="212">
        <v>3213</v>
      </c>
      <c r="B11018" s="216" t="s">
        <v>54</v>
      </c>
      <c r="C11018" s="29">
        <v>11000</v>
      </c>
      <c r="D11018" s="175">
        <v>7800</v>
      </c>
      <c r="F11018" s="175"/>
      <c r="G11018" s="175"/>
      <c r="H11018" s="175"/>
      <c r="I11018" s="34">
        <v>4</v>
      </c>
      <c r="J11018" s="194"/>
    </row>
    <row r="11019" spans="1:10">
      <c r="A11019" s="210">
        <v>322</v>
      </c>
      <c r="B11019" s="211" t="s">
        <v>42</v>
      </c>
      <c r="C11019" s="30">
        <f t="shared" ref="C11019" si="9662">SUM(C11020:C11022)</f>
        <v>322400</v>
      </c>
      <c r="D11019" s="30">
        <v>1000</v>
      </c>
      <c r="F11019" s="30">
        <f t="shared" ref="F11019:G11019" si="9663">SUM(F11020:F11022)</f>
        <v>0</v>
      </c>
      <c r="G11019" s="30">
        <f t="shared" si="9663"/>
        <v>0</v>
      </c>
      <c r="H11019" s="30">
        <f t="shared" ref="H11019" si="9664">SUM(H11020:H11022)</f>
        <v>0</v>
      </c>
      <c r="I11019" s="34">
        <v>3</v>
      </c>
      <c r="J11019" s="194"/>
    </row>
    <row r="11020" spans="1:10">
      <c r="A11020" s="212">
        <v>3221</v>
      </c>
      <c r="B11020" s="216" t="s">
        <v>43</v>
      </c>
      <c r="C11020" s="29"/>
      <c r="D11020" s="175">
        <v>0</v>
      </c>
      <c r="F11020" s="175"/>
      <c r="G11020" s="175"/>
      <c r="H11020" s="175"/>
      <c r="I11020" s="34">
        <v>4</v>
      </c>
      <c r="J11020" s="194"/>
    </row>
    <row r="11021" spans="1:10">
      <c r="A11021" s="212">
        <v>3222</v>
      </c>
      <c r="B11021" s="216" t="s">
        <v>91</v>
      </c>
      <c r="C11021" s="29">
        <v>321400</v>
      </c>
      <c r="D11021" s="175">
        <v>0</v>
      </c>
      <c r="F11021" s="175"/>
      <c r="G11021" s="175"/>
      <c r="H11021" s="175"/>
      <c r="I11021" s="34">
        <v>4</v>
      </c>
      <c r="J11021" s="194"/>
    </row>
    <row r="11022" spans="1:10">
      <c r="A11022" s="212">
        <v>3225</v>
      </c>
      <c r="B11022" s="216" t="s">
        <v>92</v>
      </c>
      <c r="C11022" s="29">
        <v>1000</v>
      </c>
      <c r="D11022" s="175">
        <v>1000</v>
      </c>
      <c r="F11022" s="175"/>
      <c r="G11022" s="175"/>
      <c r="H11022" s="175"/>
      <c r="I11022" s="34">
        <v>4</v>
      </c>
      <c r="J11022" s="194"/>
    </row>
    <row r="11023" spans="1:10">
      <c r="A11023" s="210">
        <v>323</v>
      </c>
      <c r="B11023" s="211" t="s">
        <v>17</v>
      </c>
      <c r="C11023" s="30">
        <f t="shared" ref="C11023" si="9665">SUM(C11024:C11027)</f>
        <v>0</v>
      </c>
      <c r="D11023" s="30">
        <v>0</v>
      </c>
      <c r="F11023" s="30">
        <f t="shared" ref="F11023:G11023" si="9666">SUM(F11024:F11027)</f>
        <v>0</v>
      </c>
      <c r="G11023" s="30">
        <f t="shared" si="9666"/>
        <v>0</v>
      </c>
      <c r="H11023" s="30">
        <f t="shared" ref="H11023" si="9667">SUM(H11024:H11027)</f>
        <v>0</v>
      </c>
      <c r="I11023" s="34">
        <v>3</v>
      </c>
      <c r="J11023" s="194"/>
    </row>
    <row r="11024" spans="1:10">
      <c r="A11024" s="212">
        <v>3232</v>
      </c>
      <c r="B11024" s="216" t="s">
        <v>105</v>
      </c>
      <c r="C11024" s="29"/>
      <c r="D11024" s="175">
        <v>0</v>
      </c>
      <c r="F11024" s="175"/>
      <c r="G11024" s="175"/>
      <c r="H11024" s="175"/>
      <c r="I11024" s="34">
        <v>4</v>
      </c>
      <c r="J11024" s="194"/>
    </row>
    <row r="11025" spans="1:10">
      <c r="A11025" s="212">
        <v>3235</v>
      </c>
      <c r="B11025" s="216" t="s">
        <v>68</v>
      </c>
      <c r="C11025" s="29"/>
      <c r="D11025" s="175">
        <v>0</v>
      </c>
      <c r="F11025" s="175"/>
      <c r="G11025" s="175"/>
      <c r="H11025" s="175"/>
      <c r="I11025" s="34">
        <v>4</v>
      </c>
      <c r="J11025" s="194"/>
    </row>
    <row r="11026" spans="1:10">
      <c r="A11026" s="212">
        <v>3237</v>
      </c>
      <c r="B11026" s="216" t="s">
        <v>20</v>
      </c>
      <c r="C11026" s="29"/>
      <c r="D11026" s="175">
        <v>0</v>
      </c>
      <c r="F11026" s="175"/>
      <c r="G11026" s="175"/>
      <c r="H11026" s="175"/>
      <c r="I11026" s="34">
        <v>4</v>
      </c>
      <c r="J11026" s="194"/>
    </row>
    <row r="11027" spans="1:10">
      <c r="A11027" s="212">
        <v>3238</v>
      </c>
      <c r="B11027" s="216" t="s">
        <v>51</v>
      </c>
      <c r="C11027" s="29"/>
      <c r="D11027" s="175">
        <v>0</v>
      </c>
      <c r="F11027" s="175"/>
      <c r="G11027" s="175"/>
      <c r="H11027" s="175"/>
      <c r="I11027" s="34">
        <v>4</v>
      </c>
      <c r="J11027" s="194"/>
    </row>
    <row r="11028" spans="1:10" ht="28.5">
      <c r="A11028" s="208">
        <v>42</v>
      </c>
      <c r="B11028" s="209" t="s">
        <v>30</v>
      </c>
      <c r="C11028" s="182">
        <f t="shared" ref="C11028" si="9668">SUM(C11029+C11031+C11037+C11039)</f>
        <v>21100</v>
      </c>
      <c r="D11028" s="32">
        <v>2000</v>
      </c>
      <c r="F11028" s="32">
        <f t="shared" ref="F11028:G11028" si="9669">SUM(F11029+F11031+F11037+F11039)</f>
        <v>0</v>
      </c>
      <c r="G11028" s="32">
        <f t="shared" si="9669"/>
        <v>0</v>
      </c>
      <c r="H11028" s="32">
        <f t="shared" ref="H11028" si="9670">SUM(H11029+H11031+H11037+H11039)</f>
        <v>0</v>
      </c>
      <c r="I11028" s="34">
        <v>2</v>
      </c>
      <c r="J11028" s="194"/>
    </row>
    <row r="11029" spans="1:10">
      <c r="A11029" s="210">
        <v>421</v>
      </c>
      <c r="B11029" s="211" t="s">
        <v>96</v>
      </c>
      <c r="C11029" s="30">
        <f t="shared" ref="C11029" si="9671">SUM(C11030)</f>
        <v>0</v>
      </c>
      <c r="D11029" s="30">
        <v>0</v>
      </c>
      <c r="F11029" s="30">
        <f t="shared" ref="F11029:H11029" si="9672">SUM(F11030)</f>
        <v>0</v>
      </c>
      <c r="G11029" s="30">
        <f t="shared" si="9672"/>
        <v>0</v>
      </c>
      <c r="H11029" s="30">
        <f t="shared" si="9672"/>
        <v>0</v>
      </c>
      <c r="I11029" s="34">
        <v>3</v>
      </c>
      <c r="J11029" s="194"/>
    </row>
    <row r="11030" spans="1:10">
      <c r="A11030" s="212">
        <v>4212</v>
      </c>
      <c r="B11030" s="216" t="s">
        <v>97</v>
      </c>
      <c r="C11030" s="29"/>
      <c r="D11030" s="175">
        <v>0</v>
      </c>
      <c r="F11030" s="175"/>
      <c r="G11030" s="175"/>
      <c r="H11030" s="175"/>
      <c r="I11030" s="34">
        <v>4</v>
      </c>
      <c r="J11030" s="194"/>
    </row>
    <row r="11031" spans="1:10">
      <c r="A11031" s="210">
        <v>422</v>
      </c>
      <c r="B11031" s="211" t="s">
        <v>57</v>
      </c>
      <c r="C11031" s="30">
        <f t="shared" ref="C11031" si="9673">SUM(C11032:C11036)</f>
        <v>21100</v>
      </c>
      <c r="D11031" s="30">
        <v>2000</v>
      </c>
      <c r="F11031" s="30">
        <f t="shared" ref="F11031:G11031" si="9674">SUM(F11032:F11036)</f>
        <v>0</v>
      </c>
      <c r="G11031" s="30">
        <f t="shared" si="9674"/>
        <v>0</v>
      </c>
      <c r="H11031" s="30">
        <f t="shared" ref="H11031" si="9675">SUM(H11032:H11036)</f>
        <v>0</v>
      </c>
      <c r="I11031" s="34">
        <v>3</v>
      </c>
      <c r="J11031" s="194"/>
    </row>
    <row r="11032" spans="1:10">
      <c r="A11032" s="212">
        <v>4221</v>
      </c>
      <c r="B11032" s="216" t="s">
        <v>65</v>
      </c>
      <c r="C11032" s="29">
        <v>20000</v>
      </c>
      <c r="D11032" s="175">
        <v>1000</v>
      </c>
      <c r="F11032" s="175"/>
      <c r="G11032" s="175"/>
      <c r="H11032" s="175"/>
      <c r="I11032" s="34">
        <v>4</v>
      </c>
      <c r="J11032" s="194"/>
    </row>
    <row r="11033" spans="1:10">
      <c r="A11033" s="212">
        <v>4222</v>
      </c>
      <c r="B11033" s="216" t="s">
        <v>73</v>
      </c>
      <c r="C11033" s="29">
        <v>100</v>
      </c>
      <c r="D11033" s="175">
        <v>0</v>
      </c>
      <c r="F11033" s="175"/>
      <c r="G11033" s="175"/>
      <c r="H11033" s="175"/>
      <c r="I11033" s="34">
        <v>4</v>
      </c>
      <c r="J11033" s="194"/>
    </row>
    <row r="11034" spans="1:10">
      <c r="A11034" s="212">
        <v>4223</v>
      </c>
      <c r="B11034" s="216" t="s">
        <v>86</v>
      </c>
      <c r="C11034" s="29"/>
      <c r="D11034" s="175">
        <v>0</v>
      </c>
      <c r="F11034" s="175"/>
      <c r="G11034" s="175"/>
      <c r="H11034" s="175"/>
      <c r="I11034" s="34">
        <v>4</v>
      </c>
      <c r="J11034" s="194"/>
    </row>
    <row r="11035" spans="1:10">
      <c r="A11035" s="212">
        <v>4224</v>
      </c>
      <c r="B11035" s="216" t="s">
        <v>58</v>
      </c>
      <c r="C11035" s="29">
        <v>1000</v>
      </c>
      <c r="D11035" s="175">
        <v>1000</v>
      </c>
      <c r="F11035" s="175"/>
      <c r="G11035" s="175"/>
      <c r="H11035" s="175"/>
      <c r="I11035" s="34">
        <v>4</v>
      </c>
      <c r="J11035" s="194"/>
    </row>
    <row r="11036" spans="1:10">
      <c r="A11036" s="212">
        <v>4227</v>
      </c>
      <c r="B11036" s="216" t="s">
        <v>88</v>
      </c>
      <c r="C11036" s="29"/>
      <c r="D11036" s="175">
        <v>0</v>
      </c>
      <c r="F11036" s="175"/>
      <c r="G11036" s="175"/>
      <c r="H11036" s="175"/>
      <c r="I11036" s="34">
        <v>4</v>
      </c>
      <c r="J11036" s="194"/>
    </row>
    <row r="11037" spans="1:10">
      <c r="A11037" s="210">
        <v>423</v>
      </c>
      <c r="B11037" s="211" t="s">
        <v>98</v>
      </c>
      <c r="C11037" s="30">
        <f t="shared" ref="C11037" si="9676">SUM(C11038)</f>
        <v>0</v>
      </c>
      <c r="D11037" s="30">
        <v>0</v>
      </c>
      <c r="F11037" s="30">
        <f t="shared" ref="F11037:H11037" si="9677">SUM(F11038)</f>
        <v>0</v>
      </c>
      <c r="G11037" s="30">
        <f t="shared" si="9677"/>
        <v>0</v>
      </c>
      <c r="H11037" s="30">
        <f t="shared" si="9677"/>
        <v>0</v>
      </c>
      <c r="I11037" s="34">
        <v>3</v>
      </c>
      <c r="J11037" s="194"/>
    </row>
    <row r="11038" spans="1:10">
      <c r="A11038" s="212">
        <v>4231</v>
      </c>
      <c r="B11038" s="216" t="s">
        <v>106</v>
      </c>
      <c r="C11038" s="29"/>
      <c r="D11038" s="175">
        <v>0</v>
      </c>
      <c r="F11038" s="175"/>
      <c r="G11038" s="175"/>
      <c r="H11038" s="175"/>
      <c r="I11038" s="34">
        <v>4</v>
      </c>
      <c r="J11038" s="194"/>
    </row>
    <row r="11039" spans="1:10" ht="28.5">
      <c r="A11039" s="210">
        <v>424</v>
      </c>
      <c r="B11039" s="211" t="s">
        <v>138</v>
      </c>
      <c r="C11039" s="30">
        <f t="shared" ref="C11039" si="9678">SUM(C11040)</f>
        <v>0</v>
      </c>
      <c r="D11039" s="30">
        <v>0</v>
      </c>
      <c r="F11039" s="30">
        <f t="shared" ref="F11039:H11039" si="9679">SUM(F11040)</f>
        <v>0</v>
      </c>
      <c r="G11039" s="30">
        <f t="shared" si="9679"/>
        <v>0</v>
      </c>
      <c r="H11039" s="30">
        <f t="shared" si="9679"/>
        <v>0</v>
      </c>
      <c r="I11039" s="34">
        <v>3</v>
      </c>
      <c r="J11039" s="194"/>
    </row>
    <row r="11040" spans="1:10">
      <c r="A11040" s="212">
        <v>4241</v>
      </c>
      <c r="B11040" s="216" t="s">
        <v>139</v>
      </c>
      <c r="C11040" s="29"/>
      <c r="D11040" s="175">
        <v>0</v>
      </c>
      <c r="F11040" s="175"/>
      <c r="G11040" s="175"/>
      <c r="H11040" s="175"/>
      <c r="I11040" s="34">
        <v>4</v>
      </c>
      <c r="J11040" s="194"/>
    </row>
    <row r="11041" spans="1:10" ht="28.5">
      <c r="A11041" s="208">
        <v>45</v>
      </c>
      <c r="B11041" s="209" t="s">
        <v>74</v>
      </c>
      <c r="C11041" s="182">
        <f t="shared" ref="C11041:C11042" si="9680">SUM(C11042)</f>
        <v>0</v>
      </c>
      <c r="D11041" s="32">
        <v>0</v>
      </c>
      <c r="F11041" s="32">
        <f t="shared" ref="F11041:H11042" si="9681">SUM(F11042)</f>
        <v>0</v>
      </c>
      <c r="G11041" s="32">
        <f t="shared" si="9681"/>
        <v>0</v>
      </c>
      <c r="H11041" s="32">
        <f t="shared" si="9681"/>
        <v>0</v>
      </c>
      <c r="I11041" s="34">
        <v>2</v>
      </c>
      <c r="J11041" s="194"/>
    </row>
    <row r="11042" spans="1:10">
      <c r="A11042" s="210">
        <v>451</v>
      </c>
      <c r="B11042" s="211" t="s">
        <v>75</v>
      </c>
      <c r="C11042" s="30">
        <f t="shared" si="9680"/>
        <v>0</v>
      </c>
      <c r="D11042" s="30">
        <v>0</v>
      </c>
      <c r="F11042" s="30">
        <f t="shared" si="9681"/>
        <v>0</v>
      </c>
      <c r="G11042" s="30">
        <f t="shared" si="9681"/>
        <v>0</v>
      </c>
      <c r="H11042" s="30">
        <f t="shared" si="9681"/>
        <v>0</v>
      </c>
      <c r="I11042" s="34">
        <v>3</v>
      </c>
      <c r="J11042" s="194"/>
    </row>
    <row r="11043" spans="1:10">
      <c r="A11043" s="212">
        <v>4511</v>
      </c>
      <c r="B11043" s="216" t="s">
        <v>75</v>
      </c>
      <c r="C11043" s="29"/>
      <c r="D11043" s="175">
        <v>0</v>
      </c>
      <c r="F11043" s="175"/>
      <c r="G11043" s="175"/>
      <c r="H11043" s="175"/>
      <c r="I11043" s="34">
        <v>4</v>
      </c>
      <c r="J11043" s="194"/>
    </row>
    <row r="11044" spans="1:10" ht="28.5">
      <c r="A11044" s="262">
        <v>71</v>
      </c>
      <c r="B11044" s="207" t="s">
        <v>349</v>
      </c>
      <c r="C11044" s="31">
        <f t="shared" ref="C11044:C11045" si="9682">C11045</f>
        <v>150</v>
      </c>
      <c r="D11044" s="31">
        <v>1740</v>
      </c>
      <c r="F11044" s="31">
        <f t="shared" ref="F11044:H11045" si="9683">F11045</f>
        <v>0</v>
      </c>
      <c r="G11044" s="31">
        <f t="shared" si="9683"/>
        <v>0</v>
      </c>
      <c r="H11044" s="31">
        <f t="shared" si="9683"/>
        <v>0</v>
      </c>
      <c r="I11044" s="73" t="s">
        <v>145</v>
      </c>
      <c r="J11044" s="194"/>
    </row>
    <row r="11045" spans="1:10">
      <c r="A11045" s="208">
        <v>32</v>
      </c>
      <c r="B11045" s="209"/>
      <c r="C11045" s="182">
        <f t="shared" si="9682"/>
        <v>150</v>
      </c>
      <c r="D11045" s="32">
        <v>1740</v>
      </c>
      <c r="F11045" s="32">
        <f t="shared" si="9683"/>
        <v>0</v>
      </c>
      <c r="G11045" s="32">
        <f t="shared" si="9683"/>
        <v>0</v>
      </c>
      <c r="H11045" s="32">
        <f t="shared" si="9683"/>
        <v>0</v>
      </c>
      <c r="I11045" s="73">
        <v>2</v>
      </c>
      <c r="J11045" s="194"/>
    </row>
    <row r="11046" spans="1:10">
      <c r="A11046" s="49">
        <v>323</v>
      </c>
      <c r="B11046" s="50" t="s">
        <v>17</v>
      </c>
      <c r="C11046" s="30">
        <f>C11048</f>
        <v>150</v>
      </c>
      <c r="D11046" s="30">
        <v>1740</v>
      </c>
      <c r="F11046" s="30">
        <f t="shared" ref="F11046:G11046" si="9684">F11048+F11047</f>
        <v>0</v>
      </c>
      <c r="G11046" s="30">
        <f t="shared" si="9684"/>
        <v>0</v>
      </c>
      <c r="H11046" s="30">
        <f t="shared" ref="H11046" si="9685">H11048+H11047</f>
        <v>0</v>
      </c>
      <c r="I11046" s="73">
        <v>3</v>
      </c>
      <c r="J11046" s="194"/>
    </row>
    <row r="11047" spans="1:10">
      <c r="A11047" s="919">
        <v>3231</v>
      </c>
      <c r="B11047" s="920" t="s">
        <v>578</v>
      </c>
      <c r="C11047" s="918">
        <v>150</v>
      </c>
      <c r="D11047" s="918">
        <v>70</v>
      </c>
      <c r="F11047" s="918"/>
      <c r="G11047" s="918"/>
      <c r="H11047" s="918"/>
      <c r="I11047" s="870">
        <v>4</v>
      </c>
      <c r="J11047" s="194"/>
    </row>
    <row r="11048" spans="1:10">
      <c r="A11048" s="51">
        <v>3232</v>
      </c>
      <c r="B11048" s="52" t="s">
        <v>105</v>
      </c>
      <c r="C11048" s="39">
        <v>150</v>
      </c>
      <c r="D11048" s="175">
        <v>1670</v>
      </c>
      <c r="F11048" s="636"/>
      <c r="G11048" s="636"/>
      <c r="H11048" s="636"/>
      <c r="I11048" s="73">
        <v>4</v>
      </c>
      <c r="J11048" s="194"/>
    </row>
    <row r="11049" spans="1:10">
      <c r="A11049" s="203" t="s">
        <v>554</v>
      </c>
      <c r="B11049" s="204" t="s">
        <v>313</v>
      </c>
      <c r="C11049" s="205">
        <f>C11050</f>
        <v>34518568</v>
      </c>
      <c r="D11049" s="205">
        <v>274342</v>
      </c>
      <c r="F11049" s="205">
        <f>F11050</f>
        <v>0</v>
      </c>
      <c r="G11049" s="205">
        <f>G11050</f>
        <v>0</v>
      </c>
      <c r="H11049" s="205">
        <f>H11050</f>
        <v>0</v>
      </c>
      <c r="I11049" s="34" t="s">
        <v>8</v>
      </c>
      <c r="J11049" s="194"/>
    </row>
    <row r="11050" spans="1:10">
      <c r="A11050" s="206">
        <v>11</v>
      </c>
      <c r="B11050" s="207" t="s">
        <v>14</v>
      </c>
      <c r="C11050" s="31">
        <f>C11051+C11056</f>
        <v>34518568</v>
      </c>
      <c r="D11050" s="31">
        <v>274342</v>
      </c>
      <c r="F11050" s="31">
        <f t="shared" ref="F11050:G11050" si="9686">F11051+F11056</f>
        <v>0</v>
      </c>
      <c r="G11050" s="31">
        <f t="shared" si="9686"/>
        <v>0</v>
      </c>
      <c r="H11050" s="31">
        <f t="shared" ref="H11050" si="9687">H11051+H11056</f>
        <v>0</v>
      </c>
      <c r="I11050" s="34" t="s">
        <v>15</v>
      </c>
      <c r="J11050" s="194"/>
    </row>
    <row r="11051" spans="1:10">
      <c r="A11051" s="208">
        <v>31</v>
      </c>
      <c r="B11051" s="209" t="s">
        <v>44</v>
      </c>
      <c r="C11051" s="32">
        <f>C11052+C11054</f>
        <v>34518568</v>
      </c>
      <c r="D11051" s="32">
        <v>0</v>
      </c>
      <c r="F11051" s="32">
        <f t="shared" ref="F11051:G11051" si="9688">F11052+F11054</f>
        <v>0</v>
      </c>
      <c r="G11051" s="32">
        <f t="shared" si="9688"/>
        <v>0</v>
      </c>
      <c r="H11051" s="32">
        <f t="shared" ref="H11051" si="9689">H11052+H11054</f>
        <v>0</v>
      </c>
      <c r="I11051" s="34">
        <v>2</v>
      </c>
    </row>
    <row r="11052" spans="1:10">
      <c r="A11052" s="210">
        <v>311</v>
      </c>
      <c r="B11052" s="211" t="s">
        <v>45</v>
      </c>
      <c r="C11052" s="30">
        <f t="shared" ref="C11052" si="9690">SUM(C11053:C11055)</f>
        <v>34518568</v>
      </c>
      <c r="D11052" s="30">
        <v>0</v>
      </c>
      <c r="F11052" s="30">
        <f t="shared" ref="F11052:H11052" si="9691">F11053</f>
        <v>0</v>
      </c>
      <c r="G11052" s="30">
        <f t="shared" si="9691"/>
        <v>0</v>
      </c>
      <c r="H11052" s="30">
        <f t="shared" si="9691"/>
        <v>0</v>
      </c>
      <c r="I11052" s="34">
        <v>3</v>
      </c>
    </row>
    <row r="11053" spans="1:10">
      <c r="A11053" s="212">
        <v>3111</v>
      </c>
      <c r="B11053" s="216" t="s">
        <v>46</v>
      </c>
      <c r="C11053" s="465">
        <v>34518568</v>
      </c>
      <c r="D11053" s="175">
        <v>0</v>
      </c>
      <c r="F11053" s="551"/>
      <c r="G11053" s="551"/>
      <c r="H11053" s="551"/>
      <c r="I11053" s="34">
        <v>4</v>
      </c>
    </row>
    <row r="11054" spans="1:10">
      <c r="A11054" s="210">
        <v>313</v>
      </c>
      <c r="B11054" s="211" t="s">
        <v>48</v>
      </c>
      <c r="C11054" s="30">
        <f t="shared" ref="C11054" si="9692">SUM(C11055)</f>
        <v>0</v>
      </c>
      <c r="D11054" s="30">
        <v>0</v>
      </c>
      <c r="F11054" s="30">
        <f t="shared" ref="F11054:H11054" si="9693">SUM(F11055)</f>
        <v>0</v>
      </c>
      <c r="G11054" s="30">
        <f t="shared" si="9693"/>
        <v>0</v>
      </c>
      <c r="H11054" s="30">
        <f t="shared" si="9693"/>
        <v>0</v>
      </c>
      <c r="I11054" s="34">
        <v>3</v>
      </c>
    </row>
    <row r="11055" spans="1:10">
      <c r="A11055" s="212">
        <v>3132</v>
      </c>
      <c r="B11055" s="216" t="s">
        <v>49</v>
      </c>
      <c r="C11055" s="29"/>
      <c r="D11055" s="175">
        <v>0</v>
      </c>
      <c r="F11055" s="175"/>
      <c r="G11055" s="175"/>
      <c r="H11055" s="175"/>
      <c r="I11055" s="34">
        <v>4</v>
      </c>
    </row>
    <row r="11056" spans="1:10">
      <c r="A11056" s="208">
        <v>32</v>
      </c>
      <c r="B11056" s="209" t="s">
        <v>16</v>
      </c>
      <c r="C11056" s="32">
        <f t="shared" ref="C11056" si="9694">C11057+C11059</f>
        <v>0</v>
      </c>
      <c r="D11056" s="32">
        <v>274342</v>
      </c>
      <c r="F11056" s="32">
        <f t="shared" ref="F11056:G11056" si="9695">F11057+F11059</f>
        <v>0</v>
      </c>
      <c r="G11056" s="32">
        <f t="shared" si="9695"/>
        <v>0</v>
      </c>
      <c r="H11056" s="32">
        <f t="shared" ref="H11056" si="9696">H11057+H11059</f>
        <v>0</v>
      </c>
      <c r="I11056" s="34">
        <v>2</v>
      </c>
      <c r="J11056" s="194"/>
    </row>
    <row r="11057" spans="1:10">
      <c r="A11057" s="210">
        <v>322</v>
      </c>
      <c r="B11057" s="211" t="s">
        <v>42</v>
      </c>
      <c r="C11057" s="30">
        <f t="shared" ref="C11057" si="9697">C11058</f>
        <v>0</v>
      </c>
      <c r="D11057" s="30">
        <v>136713</v>
      </c>
      <c r="F11057" s="30">
        <f t="shared" ref="F11057:H11057" si="9698">F11058</f>
        <v>0</v>
      </c>
      <c r="G11057" s="30">
        <f t="shared" si="9698"/>
        <v>0</v>
      </c>
      <c r="H11057" s="30">
        <f t="shared" si="9698"/>
        <v>0</v>
      </c>
      <c r="I11057" s="34">
        <v>3</v>
      </c>
      <c r="J11057" s="194"/>
    </row>
    <row r="11058" spans="1:10">
      <c r="A11058" s="212">
        <v>3222</v>
      </c>
      <c r="B11058" s="216" t="s">
        <v>91</v>
      </c>
      <c r="C11058" s="29"/>
      <c r="D11058" s="175">
        <v>136713</v>
      </c>
      <c r="F11058" s="175"/>
      <c r="G11058" s="175"/>
      <c r="H11058" s="175"/>
      <c r="I11058" s="34">
        <v>4</v>
      </c>
      <c r="J11058" s="194"/>
    </row>
    <row r="11059" spans="1:10">
      <c r="A11059" s="49">
        <v>329</v>
      </c>
      <c r="B11059" s="609" t="s">
        <v>23</v>
      </c>
      <c r="C11059" s="30">
        <f t="shared" ref="C11059" si="9699">C11060</f>
        <v>0</v>
      </c>
      <c r="D11059" s="30">
        <v>137629</v>
      </c>
      <c r="F11059" s="30">
        <f t="shared" ref="F11059:H11059" si="9700">F11060</f>
        <v>0</v>
      </c>
      <c r="G11059" s="30">
        <f t="shared" si="9700"/>
        <v>0</v>
      </c>
      <c r="H11059" s="30">
        <f t="shared" si="9700"/>
        <v>0</v>
      </c>
      <c r="I11059" s="870">
        <v>3</v>
      </c>
      <c r="J11059" s="194"/>
    </row>
    <row r="11060" spans="1:10">
      <c r="A11060" s="51">
        <v>3292</v>
      </c>
      <c r="B11060" s="608" t="s">
        <v>112</v>
      </c>
      <c r="C11060" s="337"/>
      <c r="D11060" s="175">
        <v>137629</v>
      </c>
      <c r="F11060" s="337"/>
      <c r="G11060" s="337"/>
      <c r="H11060" s="337"/>
      <c r="I11060" s="870">
        <v>4</v>
      </c>
      <c r="J11060" s="194"/>
    </row>
    <row r="11061" spans="1:10">
      <c r="A11061" s="430">
        <v>34024</v>
      </c>
      <c r="B11061" s="431" t="s">
        <v>533</v>
      </c>
      <c r="C11061" s="198">
        <f>SUM(C11062+C11177)</f>
        <v>80250136</v>
      </c>
      <c r="D11061" s="198">
        <v>84180600</v>
      </c>
      <c r="F11061" s="198">
        <f t="shared" ref="F11061:G11061" si="9701">SUM(F11062+F11177)</f>
        <v>0</v>
      </c>
      <c r="G11061" s="198">
        <f t="shared" si="9701"/>
        <v>0</v>
      </c>
      <c r="H11061" s="198">
        <f t="shared" ref="H11061" si="9702">SUM(H11062+H11177)</f>
        <v>0</v>
      </c>
      <c r="I11061" s="432" t="s">
        <v>5</v>
      </c>
      <c r="J11061" s="96"/>
    </row>
    <row r="11062" spans="1:10" ht="28.5">
      <c r="A11062" s="200">
        <v>3602</v>
      </c>
      <c r="B11062" s="201" t="s">
        <v>82</v>
      </c>
      <c r="C11062" s="202">
        <f>C11063+C11107+C11148+C11172</f>
        <v>2119982</v>
      </c>
      <c r="D11062" s="202">
        <v>2156066</v>
      </c>
      <c r="F11062" s="202">
        <f>F11063+F11107+F11148+F11172</f>
        <v>0</v>
      </c>
      <c r="G11062" s="202">
        <f>G11063+G11107+G11148+G11172</f>
        <v>0</v>
      </c>
      <c r="H11062" s="202">
        <f>H11063+H11107+H11148+H11172</f>
        <v>0</v>
      </c>
      <c r="I11062" s="34" t="s">
        <v>7</v>
      </c>
      <c r="J11062" s="96"/>
    </row>
    <row r="11063" spans="1:10" ht="28.5">
      <c r="A11063" s="203" t="s">
        <v>449</v>
      </c>
      <c r="B11063" s="603" t="s">
        <v>409</v>
      </c>
      <c r="C11063" s="205">
        <f>SUM(C11064+C11071+C11091+C11099)</f>
        <v>2000000</v>
      </c>
      <c r="D11063" s="205">
        <v>2000000</v>
      </c>
      <c r="F11063" s="205">
        <f>SUM(F11064+F11071+F11091+F11099)</f>
        <v>0</v>
      </c>
      <c r="G11063" s="205">
        <f>SUM(G11064+G11071+G11091+G11099)</f>
        <v>0</v>
      </c>
      <c r="H11063" s="205">
        <f>SUM(H11064+H11071+H11091+H11099)</f>
        <v>0</v>
      </c>
      <c r="I11063" s="34" t="s">
        <v>8</v>
      </c>
      <c r="J11063" s="194"/>
    </row>
    <row r="11064" spans="1:10">
      <c r="A11064" s="206">
        <v>11</v>
      </c>
      <c r="B11064" s="207" t="s">
        <v>14</v>
      </c>
      <c r="C11064" s="31">
        <f>SUM(C11065+C11068)</f>
        <v>2000000</v>
      </c>
      <c r="D11064" s="31">
        <v>2000000</v>
      </c>
      <c r="F11064" s="31">
        <f>SUM(F11065+F11068)</f>
        <v>0</v>
      </c>
      <c r="G11064" s="31">
        <f>SUM(G11065+G11068)</f>
        <v>0</v>
      </c>
      <c r="H11064" s="31">
        <f>SUM(H11065+H11068)</f>
        <v>0</v>
      </c>
      <c r="I11064" s="34" t="s">
        <v>15</v>
      </c>
      <c r="J11064" s="194"/>
    </row>
    <row r="11065" spans="1:10" ht="28.5">
      <c r="A11065" s="208">
        <v>42</v>
      </c>
      <c r="B11065" s="209" t="s">
        <v>30</v>
      </c>
      <c r="C11065" s="182">
        <f t="shared" ref="C11065:C11066" si="9703">SUM(C11066)</f>
        <v>2000000</v>
      </c>
      <c r="D11065" s="32">
        <v>2000000</v>
      </c>
      <c r="F11065" s="32">
        <f t="shared" ref="F11065:H11066" si="9704">SUM(F11066)</f>
        <v>0</v>
      </c>
      <c r="G11065" s="32">
        <f t="shared" si="9704"/>
        <v>0</v>
      </c>
      <c r="H11065" s="32">
        <f t="shared" si="9704"/>
        <v>0</v>
      </c>
      <c r="I11065" s="34">
        <v>2</v>
      </c>
      <c r="J11065" s="194"/>
    </row>
    <row r="11066" spans="1:10">
      <c r="A11066" s="210">
        <v>422</v>
      </c>
      <c r="B11066" s="211" t="s">
        <v>57</v>
      </c>
      <c r="C11066" s="30">
        <f t="shared" si="9703"/>
        <v>2000000</v>
      </c>
      <c r="D11066" s="30">
        <v>2000000</v>
      </c>
      <c r="F11066" s="30">
        <f t="shared" si="9704"/>
        <v>0</v>
      </c>
      <c r="G11066" s="30">
        <f t="shared" si="9704"/>
        <v>0</v>
      </c>
      <c r="H11066" s="30">
        <f t="shared" si="9704"/>
        <v>0</v>
      </c>
      <c r="I11066" s="34">
        <v>3</v>
      </c>
      <c r="J11066" s="194"/>
    </row>
    <row r="11067" spans="1:10">
      <c r="A11067" s="212">
        <v>4224</v>
      </c>
      <c r="B11067" s="216" t="s">
        <v>58</v>
      </c>
      <c r="C11067" s="29">
        <v>2000000</v>
      </c>
      <c r="D11067" s="175">
        <v>2000000</v>
      </c>
      <c r="F11067" s="175"/>
      <c r="G11067" s="175"/>
      <c r="H11067" s="175"/>
      <c r="I11067" s="34">
        <v>4</v>
      </c>
      <c r="J11067" s="194"/>
    </row>
    <row r="11068" spans="1:10" ht="28.5">
      <c r="A11068" s="208">
        <v>45</v>
      </c>
      <c r="B11068" s="209" t="s">
        <v>74</v>
      </c>
      <c r="C11068" s="182">
        <f t="shared" ref="C11068:C11069" si="9705">SUM(C11069)</f>
        <v>0</v>
      </c>
      <c r="D11068" s="32">
        <v>0</v>
      </c>
      <c r="F11068" s="32">
        <f t="shared" ref="F11068:H11069" si="9706">SUM(F11069)</f>
        <v>0</v>
      </c>
      <c r="G11068" s="32">
        <f t="shared" si="9706"/>
        <v>0</v>
      </c>
      <c r="H11068" s="32">
        <f t="shared" si="9706"/>
        <v>0</v>
      </c>
      <c r="I11068" s="34">
        <v>2</v>
      </c>
      <c r="J11068" s="194"/>
    </row>
    <row r="11069" spans="1:10">
      <c r="A11069" s="210">
        <v>451</v>
      </c>
      <c r="B11069" s="211" t="s">
        <v>75</v>
      </c>
      <c r="C11069" s="30">
        <f t="shared" si="9705"/>
        <v>0</v>
      </c>
      <c r="D11069" s="30">
        <v>0</v>
      </c>
      <c r="F11069" s="30">
        <f t="shared" si="9706"/>
        <v>0</v>
      </c>
      <c r="G11069" s="30">
        <f t="shared" si="9706"/>
        <v>0</v>
      </c>
      <c r="H11069" s="30">
        <f t="shared" si="9706"/>
        <v>0</v>
      </c>
      <c r="I11069" s="34">
        <v>3</v>
      </c>
      <c r="J11069" s="194"/>
    </row>
    <row r="11070" spans="1:10">
      <c r="A11070" s="212">
        <v>4511</v>
      </c>
      <c r="B11070" s="216" t="s">
        <v>75</v>
      </c>
      <c r="C11070" s="29"/>
      <c r="D11070" s="175">
        <v>0</v>
      </c>
      <c r="F11070" s="175"/>
      <c r="G11070" s="175"/>
      <c r="H11070" s="175"/>
      <c r="I11070" s="34">
        <v>4</v>
      </c>
      <c r="J11070" s="194"/>
    </row>
    <row r="11071" spans="1:10">
      <c r="A11071" s="262">
        <v>31</v>
      </c>
      <c r="B11071" s="605" t="s">
        <v>63</v>
      </c>
      <c r="C11071" s="31">
        <f>C11072+C11075+C11086</f>
        <v>0</v>
      </c>
      <c r="D11071" s="31">
        <v>0</v>
      </c>
      <c r="F11071" s="31">
        <f>F11072+F11075+F11086</f>
        <v>0</v>
      </c>
      <c r="G11071" s="31">
        <f>G11072+G11075+G11086</f>
        <v>0</v>
      </c>
      <c r="H11071" s="31">
        <f>H11072+H11075+H11086</f>
        <v>0</v>
      </c>
      <c r="I11071" s="73" t="s">
        <v>64</v>
      </c>
      <c r="J11071" s="194"/>
    </row>
    <row r="11072" spans="1:10" ht="28.5">
      <c r="A11072" s="47">
        <v>41</v>
      </c>
      <c r="B11072" s="606" t="s">
        <v>70</v>
      </c>
      <c r="C11072" s="182">
        <f t="shared" ref="C11072:C11073" si="9707">C11073</f>
        <v>0</v>
      </c>
      <c r="D11072" s="32">
        <v>0</v>
      </c>
      <c r="F11072" s="32">
        <f t="shared" ref="F11072:H11073" si="9708">F11073</f>
        <v>0</v>
      </c>
      <c r="G11072" s="32">
        <f t="shared" si="9708"/>
        <v>0</v>
      </c>
      <c r="H11072" s="32">
        <f t="shared" si="9708"/>
        <v>0</v>
      </c>
      <c r="I11072" s="73">
        <v>2</v>
      </c>
      <c r="J11072" s="194"/>
    </row>
    <row r="11073" spans="1:10">
      <c r="A11073" s="49">
        <v>412</v>
      </c>
      <c r="B11073" s="607" t="s">
        <v>71</v>
      </c>
      <c r="C11073" s="30">
        <f t="shared" si="9707"/>
        <v>0</v>
      </c>
      <c r="D11073" s="30">
        <v>0</v>
      </c>
      <c r="F11073" s="30">
        <f t="shared" si="9708"/>
        <v>0</v>
      </c>
      <c r="G11073" s="30">
        <f t="shared" si="9708"/>
        <v>0</v>
      </c>
      <c r="H11073" s="30">
        <f t="shared" si="9708"/>
        <v>0</v>
      </c>
      <c r="I11073" s="73">
        <v>3</v>
      </c>
      <c r="J11073" s="194"/>
    </row>
    <row r="11074" spans="1:10">
      <c r="A11074" s="51">
        <v>4123</v>
      </c>
      <c r="B11074" s="608" t="s">
        <v>72</v>
      </c>
      <c r="C11074" s="39">
        <v>0</v>
      </c>
      <c r="D11074" s="175">
        <v>0</v>
      </c>
      <c r="F11074" s="636"/>
      <c r="G11074" s="636"/>
      <c r="H11074" s="636"/>
      <c r="I11074" s="73">
        <v>4</v>
      </c>
      <c r="J11074" s="194"/>
    </row>
    <row r="11075" spans="1:10" ht="28.5">
      <c r="A11075" s="47">
        <v>42</v>
      </c>
      <c r="B11075" s="606" t="s">
        <v>30</v>
      </c>
      <c r="C11075" s="182">
        <f>C11076+C11082+C11084</f>
        <v>0</v>
      </c>
      <c r="D11075" s="32">
        <v>0</v>
      </c>
      <c r="F11075" s="32">
        <f>F11076+F11082+F11084</f>
        <v>0</v>
      </c>
      <c r="G11075" s="32">
        <f>G11076+G11082+G11084</f>
        <v>0</v>
      </c>
      <c r="H11075" s="32">
        <f>H11076+H11082+H11084</f>
        <v>0</v>
      </c>
      <c r="I11075" s="73">
        <v>2</v>
      </c>
      <c r="J11075" s="194"/>
    </row>
    <row r="11076" spans="1:10">
      <c r="A11076" s="49">
        <v>422</v>
      </c>
      <c r="B11076" s="607" t="s">
        <v>57</v>
      </c>
      <c r="C11076" s="30">
        <f>SUM(C11077:C11081)</f>
        <v>0</v>
      </c>
      <c r="D11076" s="30">
        <v>0</v>
      </c>
      <c r="F11076" s="30">
        <f>SUM(F11077:F11081)</f>
        <v>0</v>
      </c>
      <c r="G11076" s="30">
        <f>SUM(G11077:G11081)</f>
        <v>0</v>
      </c>
      <c r="H11076" s="30">
        <f>SUM(H11077:H11081)</f>
        <v>0</v>
      </c>
      <c r="I11076" s="73">
        <v>3</v>
      </c>
      <c r="J11076" s="194"/>
    </row>
    <row r="11077" spans="1:10">
      <c r="A11077" s="51">
        <v>4221</v>
      </c>
      <c r="B11077" s="608" t="s">
        <v>410</v>
      </c>
      <c r="C11077" s="39">
        <v>0</v>
      </c>
      <c r="D11077" s="175">
        <v>0</v>
      </c>
      <c r="F11077" s="636"/>
      <c r="G11077" s="636"/>
      <c r="H11077" s="636"/>
      <c r="I11077" s="73">
        <v>4</v>
      </c>
      <c r="J11077" s="194"/>
    </row>
    <row r="11078" spans="1:10">
      <c r="A11078" s="51">
        <v>4222</v>
      </c>
      <c r="B11078" s="608" t="s">
        <v>73</v>
      </c>
      <c r="C11078" s="39">
        <v>0</v>
      </c>
      <c r="D11078" s="175">
        <v>0</v>
      </c>
      <c r="F11078" s="636"/>
      <c r="G11078" s="636"/>
      <c r="H11078" s="636"/>
      <c r="I11078" s="73">
        <v>4</v>
      </c>
      <c r="J11078" s="194"/>
    </row>
    <row r="11079" spans="1:10">
      <c r="A11079" s="51">
        <v>4223</v>
      </c>
      <c r="B11079" s="608" t="s">
        <v>86</v>
      </c>
      <c r="C11079" s="39">
        <v>0</v>
      </c>
      <c r="D11079" s="175">
        <v>0</v>
      </c>
      <c r="F11079" s="636"/>
      <c r="G11079" s="636"/>
      <c r="H11079" s="636"/>
      <c r="I11079" s="73">
        <v>4</v>
      </c>
      <c r="J11079" s="194"/>
    </row>
    <row r="11080" spans="1:10">
      <c r="A11080" s="51">
        <v>4224</v>
      </c>
      <c r="B11080" s="608" t="s">
        <v>58</v>
      </c>
      <c r="C11080" s="39">
        <v>0</v>
      </c>
      <c r="D11080" s="175">
        <v>0</v>
      </c>
      <c r="F11080" s="636"/>
      <c r="G11080" s="636"/>
      <c r="H11080" s="636"/>
      <c r="I11080" s="73">
        <v>4</v>
      </c>
      <c r="J11080" s="194"/>
    </row>
    <row r="11081" spans="1:10">
      <c r="A11081" s="51">
        <v>4227</v>
      </c>
      <c r="B11081" s="608" t="s">
        <v>88</v>
      </c>
      <c r="C11081" s="39">
        <v>0</v>
      </c>
      <c r="D11081" s="175">
        <v>0</v>
      </c>
      <c r="F11081" s="636"/>
      <c r="G11081" s="636"/>
      <c r="H11081" s="636"/>
      <c r="I11081" s="73">
        <v>4</v>
      </c>
      <c r="J11081" s="194"/>
    </row>
    <row r="11082" spans="1:10" ht="28.5">
      <c r="A11082" s="49">
        <v>424</v>
      </c>
      <c r="B11082" s="607" t="s">
        <v>138</v>
      </c>
      <c r="C11082" s="30">
        <f>C11083</f>
        <v>0</v>
      </c>
      <c r="D11082" s="30">
        <v>0</v>
      </c>
      <c r="F11082" s="30">
        <f>F11083</f>
        <v>0</v>
      </c>
      <c r="G11082" s="30">
        <f>G11083</f>
        <v>0</v>
      </c>
      <c r="H11082" s="30">
        <f>H11083</f>
        <v>0</v>
      </c>
      <c r="I11082" s="73">
        <v>3</v>
      </c>
      <c r="J11082" s="194"/>
    </row>
    <row r="11083" spans="1:10">
      <c r="A11083" s="51">
        <v>4241</v>
      </c>
      <c r="B11083" s="608" t="s">
        <v>411</v>
      </c>
      <c r="C11083" s="39">
        <v>0</v>
      </c>
      <c r="D11083" s="175">
        <v>0</v>
      </c>
      <c r="F11083" s="636"/>
      <c r="G11083" s="636"/>
      <c r="H11083" s="636"/>
      <c r="I11083" s="73">
        <v>4</v>
      </c>
      <c r="J11083" s="194"/>
    </row>
    <row r="11084" spans="1:10">
      <c r="A11084" s="49">
        <v>426</v>
      </c>
      <c r="B11084" s="607" t="s">
        <v>31</v>
      </c>
      <c r="C11084" s="30">
        <f>C11085</f>
        <v>0</v>
      </c>
      <c r="D11084" s="30">
        <v>0</v>
      </c>
      <c r="F11084" s="30">
        <f>F11085</f>
        <v>0</v>
      </c>
      <c r="G11084" s="30">
        <f>G11085</f>
        <v>0</v>
      </c>
      <c r="H11084" s="30">
        <f>H11085</f>
        <v>0</v>
      </c>
      <c r="I11084" s="73">
        <v>3</v>
      </c>
      <c r="J11084" s="194"/>
    </row>
    <row r="11085" spans="1:10">
      <c r="A11085" s="51">
        <v>4264</v>
      </c>
      <c r="B11085" s="608" t="s">
        <v>208</v>
      </c>
      <c r="C11085" s="39">
        <v>0</v>
      </c>
      <c r="D11085" s="175">
        <v>0</v>
      </c>
      <c r="F11085" s="636"/>
      <c r="G11085" s="636"/>
      <c r="H11085" s="636"/>
      <c r="I11085" s="73">
        <v>4</v>
      </c>
      <c r="J11085" s="194"/>
    </row>
    <row r="11086" spans="1:10" ht="28.5">
      <c r="A11086" s="47">
        <v>45</v>
      </c>
      <c r="B11086" s="606" t="s">
        <v>74</v>
      </c>
      <c r="C11086" s="182">
        <f>C11087+C11089</f>
        <v>0</v>
      </c>
      <c r="D11086" s="32">
        <v>0</v>
      </c>
      <c r="F11086" s="32">
        <f>F11087+F11089</f>
        <v>0</v>
      </c>
      <c r="G11086" s="32">
        <f>G11087+G11089</f>
        <v>0</v>
      </c>
      <c r="H11086" s="32">
        <f>H11087+H11089</f>
        <v>0</v>
      </c>
      <c r="I11086" s="73">
        <v>2</v>
      </c>
    </row>
    <row r="11087" spans="1:10">
      <c r="A11087" s="49">
        <v>451</v>
      </c>
      <c r="B11087" s="607" t="s">
        <v>75</v>
      </c>
      <c r="C11087" s="30">
        <f>C11088</f>
        <v>0</v>
      </c>
      <c r="D11087" s="30">
        <v>0</v>
      </c>
      <c r="F11087" s="30">
        <f>F11088</f>
        <v>0</v>
      </c>
      <c r="G11087" s="30">
        <f>G11088</f>
        <v>0</v>
      </c>
      <c r="H11087" s="30">
        <f>H11088</f>
        <v>0</v>
      </c>
      <c r="I11087" s="73">
        <v>3</v>
      </c>
    </row>
    <row r="11088" spans="1:10">
      <c r="A11088" s="51">
        <v>4511</v>
      </c>
      <c r="B11088" s="608" t="s">
        <v>75</v>
      </c>
      <c r="C11088" s="39">
        <v>0</v>
      </c>
      <c r="D11088" s="175">
        <v>0</v>
      </c>
      <c r="F11088" s="636"/>
      <c r="G11088" s="636"/>
      <c r="H11088" s="636"/>
      <c r="I11088" s="73">
        <v>4</v>
      </c>
    </row>
    <row r="11089" spans="1:10">
      <c r="A11089" s="49">
        <v>452</v>
      </c>
      <c r="B11089" s="607" t="s">
        <v>89</v>
      </c>
      <c r="C11089" s="30">
        <f>C11090</f>
        <v>0</v>
      </c>
      <c r="D11089" s="30">
        <v>0</v>
      </c>
      <c r="F11089" s="30">
        <f>F11090</f>
        <v>0</v>
      </c>
      <c r="G11089" s="30">
        <f>G11090</f>
        <v>0</v>
      </c>
      <c r="H11089" s="30">
        <f>H11090</f>
        <v>0</v>
      </c>
      <c r="I11089" s="73">
        <v>3</v>
      </c>
    </row>
    <row r="11090" spans="1:10">
      <c r="A11090" s="51">
        <v>4521</v>
      </c>
      <c r="B11090" s="608" t="s">
        <v>89</v>
      </c>
      <c r="C11090" s="39">
        <v>0</v>
      </c>
      <c r="D11090" s="175">
        <v>0</v>
      </c>
      <c r="F11090" s="636"/>
      <c r="G11090" s="636"/>
      <c r="H11090" s="636"/>
      <c r="I11090" s="73">
        <v>4</v>
      </c>
    </row>
    <row r="11091" spans="1:10">
      <c r="A11091" s="206">
        <v>52</v>
      </c>
      <c r="B11091" s="207" t="s">
        <v>319</v>
      </c>
      <c r="C11091" s="31">
        <f>C11092+C11096</f>
        <v>0</v>
      </c>
      <c r="D11091" s="31">
        <v>0</v>
      </c>
      <c r="F11091" s="31">
        <f>F11092+F11096</f>
        <v>0</v>
      </c>
      <c r="G11091" s="31">
        <f>G11092+G11096</f>
        <v>0</v>
      </c>
      <c r="H11091" s="31">
        <f>H11092+H11096</f>
        <v>0</v>
      </c>
      <c r="I11091" s="34" t="s">
        <v>53</v>
      </c>
    </row>
    <row r="11092" spans="1:10" ht="28.5">
      <c r="A11092" s="47">
        <v>42</v>
      </c>
      <c r="B11092" s="606" t="s">
        <v>30</v>
      </c>
      <c r="C11092" s="182">
        <f>C11093</f>
        <v>0</v>
      </c>
      <c r="D11092" s="32">
        <v>0</v>
      </c>
      <c r="F11092" s="32">
        <f>F11093</f>
        <v>0</v>
      </c>
      <c r="G11092" s="32">
        <f>G11093</f>
        <v>0</v>
      </c>
      <c r="H11092" s="32">
        <f>H11093</f>
        <v>0</v>
      </c>
      <c r="I11092" s="73">
        <v>2</v>
      </c>
    </row>
    <row r="11093" spans="1:10">
      <c r="A11093" s="49">
        <v>422</v>
      </c>
      <c r="B11093" s="607" t="s">
        <v>57</v>
      </c>
      <c r="C11093" s="30">
        <f>C11094+C11095</f>
        <v>0</v>
      </c>
      <c r="D11093" s="30">
        <v>0</v>
      </c>
      <c r="F11093" s="30">
        <f>F11094+F11095</f>
        <v>0</v>
      </c>
      <c r="G11093" s="30">
        <f>G11094+G11095</f>
        <v>0</v>
      </c>
      <c r="H11093" s="30">
        <f>H11094+H11095</f>
        <v>0</v>
      </c>
      <c r="I11093" s="73">
        <v>3</v>
      </c>
    </row>
    <row r="11094" spans="1:10">
      <c r="A11094" s="51">
        <v>4221</v>
      </c>
      <c r="B11094" s="608" t="s">
        <v>410</v>
      </c>
      <c r="C11094" s="337"/>
      <c r="D11094" s="175">
        <v>0</v>
      </c>
      <c r="F11094" s="337"/>
      <c r="G11094" s="337"/>
      <c r="H11094" s="337"/>
      <c r="I11094" s="73">
        <v>4</v>
      </c>
    </row>
    <row r="11095" spans="1:10">
      <c r="A11095" s="51">
        <v>4224</v>
      </c>
      <c r="B11095" s="608" t="s">
        <v>58</v>
      </c>
      <c r="C11095" s="337"/>
      <c r="D11095" s="175">
        <v>0</v>
      </c>
      <c r="F11095" s="337"/>
      <c r="G11095" s="337"/>
      <c r="H11095" s="337"/>
      <c r="I11095" s="73">
        <v>4</v>
      </c>
    </row>
    <row r="11096" spans="1:10" ht="28.5">
      <c r="A11096" s="208">
        <v>45</v>
      </c>
      <c r="B11096" s="209" t="s">
        <v>74</v>
      </c>
      <c r="C11096" s="182">
        <f t="shared" ref="C11096:C11097" si="9709">C11097</f>
        <v>0</v>
      </c>
      <c r="D11096" s="32">
        <v>0</v>
      </c>
      <c r="F11096" s="32">
        <f t="shared" ref="F11096:H11097" si="9710">F11097</f>
        <v>0</v>
      </c>
      <c r="G11096" s="32">
        <f t="shared" si="9710"/>
        <v>0</v>
      </c>
      <c r="H11096" s="32">
        <f t="shared" si="9710"/>
        <v>0</v>
      </c>
      <c r="I11096" s="34">
        <v>2</v>
      </c>
    </row>
    <row r="11097" spans="1:10">
      <c r="A11097" s="210">
        <v>451</v>
      </c>
      <c r="B11097" s="211" t="s">
        <v>75</v>
      </c>
      <c r="C11097" s="30">
        <f t="shared" si="9709"/>
        <v>0</v>
      </c>
      <c r="D11097" s="30">
        <v>0</v>
      </c>
      <c r="F11097" s="30">
        <f t="shared" si="9710"/>
        <v>0</v>
      </c>
      <c r="G11097" s="30">
        <f t="shared" si="9710"/>
        <v>0</v>
      </c>
      <c r="H11097" s="30">
        <f t="shared" si="9710"/>
        <v>0</v>
      </c>
      <c r="I11097" s="34">
        <v>3</v>
      </c>
    </row>
    <row r="11098" spans="1:10">
      <c r="A11098" s="212">
        <v>4511</v>
      </c>
      <c r="B11098" s="216" t="s">
        <v>75</v>
      </c>
      <c r="C11098" s="29">
        <v>0</v>
      </c>
      <c r="D11098" s="175">
        <v>0</v>
      </c>
      <c r="F11098" s="175"/>
      <c r="G11098" s="175"/>
      <c r="H11098" s="175"/>
      <c r="I11098" s="34">
        <v>4</v>
      </c>
    </row>
    <row r="11099" spans="1:10">
      <c r="A11099" s="262">
        <v>61</v>
      </c>
      <c r="B11099" s="605" t="s">
        <v>80</v>
      </c>
      <c r="C11099" s="31">
        <f t="shared" ref="C11099:C11100" si="9711">C11100</f>
        <v>0</v>
      </c>
      <c r="D11099" s="31">
        <v>0</v>
      </c>
      <c r="F11099" s="31">
        <f t="shared" ref="F11099:H11100" si="9712">F11100</f>
        <v>0</v>
      </c>
      <c r="G11099" s="31">
        <f t="shared" si="9712"/>
        <v>0</v>
      </c>
      <c r="H11099" s="31">
        <f t="shared" si="9712"/>
        <v>0</v>
      </c>
      <c r="I11099" s="73" t="s">
        <v>81</v>
      </c>
    </row>
    <row r="11100" spans="1:10" ht="28.5">
      <c r="A11100" s="47">
        <v>42</v>
      </c>
      <c r="B11100" s="606" t="s">
        <v>30</v>
      </c>
      <c r="C11100" s="182">
        <f t="shared" si="9711"/>
        <v>0</v>
      </c>
      <c r="D11100" s="32">
        <v>0</v>
      </c>
      <c r="F11100" s="32">
        <f t="shared" si="9712"/>
        <v>0</v>
      </c>
      <c r="G11100" s="32">
        <f t="shared" si="9712"/>
        <v>0</v>
      </c>
      <c r="H11100" s="32">
        <f t="shared" si="9712"/>
        <v>0</v>
      </c>
      <c r="I11100" s="73">
        <v>2</v>
      </c>
    </row>
    <row r="11101" spans="1:10">
      <c r="A11101" s="49">
        <v>422</v>
      </c>
      <c r="B11101" s="607" t="s">
        <v>57</v>
      </c>
      <c r="C11101" s="30">
        <f>SUM(C11102:C11106)</f>
        <v>0</v>
      </c>
      <c r="D11101" s="30">
        <v>0</v>
      </c>
      <c r="F11101" s="30">
        <f>SUM(F11102:F11106)</f>
        <v>0</v>
      </c>
      <c r="G11101" s="30">
        <f>SUM(G11102:G11106)</f>
        <v>0</v>
      </c>
      <c r="H11101" s="30">
        <f>SUM(H11102:H11106)</f>
        <v>0</v>
      </c>
      <c r="I11101" s="73">
        <v>3</v>
      </c>
    </row>
    <row r="11102" spans="1:10">
      <c r="A11102" s="51">
        <v>4221</v>
      </c>
      <c r="B11102" s="608" t="s">
        <v>410</v>
      </c>
      <c r="C11102" s="39">
        <v>0</v>
      </c>
      <c r="D11102" s="175">
        <v>0</v>
      </c>
      <c r="F11102" s="636"/>
      <c r="G11102" s="636"/>
      <c r="H11102" s="636"/>
      <c r="I11102" s="73">
        <v>4</v>
      </c>
      <c r="J11102" s="194"/>
    </row>
    <row r="11103" spans="1:10">
      <c r="A11103" s="51">
        <v>4222</v>
      </c>
      <c r="B11103" s="608" t="s">
        <v>73</v>
      </c>
      <c r="C11103" s="39">
        <v>0</v>
      </c>
      <c r="D11103" s="175">
        <v>0</v>
      </c>
      <c r="F11103" s="636"/>
      <c r="G11103" s="636"/>
      <c r="H11103" s="636"/>
      <c r="I11103" s="73">
        <v>4</v>
      </c>
      <c r="J11103" s="194"/>
    </row>
    <row r="11104" spans="1:10">
      <c r="A11104" s="51">
        <v>4223</v>
      </c>
      <c r="B11104" s="608" t="s">
        <v>86</v>
      </c>
      <c r="C11104" s="39">
        <v>0</v>
      </c>
      <c r="D11104" s="175">
        <v>0</v>
      </c>
      <c r="F11104" s="636"/>
      <c r="G11104" s="636"/>
      <c r="H11104" s="636"/>
      <c r="I11104" s="73">
        <v>4</v>
      </c>
      <c r="J11104" s="194"/>
    </row>
    <row r="11105" spans="1:10">
      <c r="A11105" s="51">
        <v>4224</v>
      </c>
      <c r="B11105" s="608" t="s">
        <v>58</v>
      </c>
      <c r="C11105" s="39">
        <v>0</v>
      </c>
      <c r="D11105" s="175">
        <v>0</v>
      </c>
      <c r="F11105" s="636"/>
      <c r="G11105" s="636"/>
      <c r="H11105" s="636"/>
      <c r="I11105" s="73">
        <v>4</v>
      </c>
      <c r="J11105" s="194"/>
    </row>
    <row r="11106" spans="1:10">
      <c r="A11106" s="51">
        <v>4227</v>
      </c>
      <c r="B11106" s="608" t="s">
        <v>88</v>
      </c>
      <c r="C11106" s="39">
        <v>0</v>
      </c>
      <c r="D11106" s="175">
        <v>0</v>
      </c>
      <c r="F11106" s="636"/>
      <c r="G11106" s="636"/>
      <c r="H11106" s="636"/>
      <c r="I11106" s="73">
        <v>4</v>
      </c>
      <c r="J11106" s="194"/>
    </row>
    <row r="11107" spans="1:10" ht="28.5">
      <c r="A11107" s="203" t="s">
        <v>329</v>
      </c>
      <c r="B11107" s="204" t="s">
        <v>176</v>
      </c>
      <c r="C11107" s="205">
        <f t="shared" ref="C11107" si="9713">SUM(C11108+C11128)</f>
        <v>0</v>
      </c>
      <c r="D11107" s="205">
        <v>0</v>
      </c>
      <c r="F11107" s="205">
        <f t="shared" ref="F11107:G11107" si="9714">SUM(F11108+F11128)</f>
        <v>0</v>
      </c>
      <c r="G11107" s="205">
        <f t="shared" si="9714"/>
        <v>0</v>
      </c>
      <c r="H11107" s="205">
        <f t="shared" ref="H11107" si="9715">SUM(H11108+H11128)</f>
        <v>0</v>
      </c>
      <c r="I11107" s="34" t="s">
        <v>8</v>
      </c>
      <c r="J11107" s="194"/>
    </row>
    <row r="11108" spans="1:10">
      <c r="A11108" s="206">
        <v>12</v>
      </c>
      <c r="B11108" s="207" t="s">
        <v>61</v>
      </c>
      <c r="C11108" s="31">
        <f t="shared" ref="C11108" si="9716">SUM(C11109+C11114+C11123)</f>
        <v>0</v>
      </c>
      <c r="D11108" s="31">
        <v>0</v>
      </c>
      <c r="F11108" s="31">
        <f t="shared" ref="F11108:G11108" si="9717">SUM(F11109+F11114+F11123)</f>
        <v>0</v>
      </c>
      <c r="G11108" s="31">
        <f t="shared" si="9717"/>
        <v>0</v>
      </c>
      <c r="H11108" s="31">
        <f t="shared" ref="H11108" si="9718">SUM(H11109+H11114+H11123)</f>
        <v>0</v>
      </c>
      <c r="I11108" s="34" t="s">
        <v>62</v>
      </c>
      <c r="J11108" s="194"/>
    </row>
    <row r="11109" spans="1:10">
      <c r="A11109" s="208">
        <v>31</v>
      </c>
      <c r="B11109" s="209" t="s">
        <v>44</v>
      </c>
      <c r="C11109" s="182">
        <f t="shared" ref="C11109" si="9719">SUM(C11110+C11112)</f>
        <v>0</v>
      </c>
      <c r="D11109" s="32">
        <v>0</v>
      </c>
      <c r="F11109" s="32">
        <f t="shared" ref="F11109:G11109" si="9720">SUM(F11110+F11112)</f>
        <v>0</v>
      </c>
      <c r="G11109" s="32">
        <f t="shared" si="9720"/>
        <v>0</v>
      </c>
      <c r="H11109" s="32">
        <f t="shared" ref="H11109" si="9721">SUM(H11110+H11112)</f>
        <v>0</v>
      </c>
      <c r="I11109" s="34">
        <v>2</v>
      </c>
      <c r="J11109" s="194"/>
    </row>
    <row r="11110" spans="1:10">
      <c r="A11110" s="210">
        <v>311</v>
      </c>
      <c r="B11110" s="211" t="s">
        <v>45</v>
      </c>
      <c r="C11110" s="30">
        <f t="shared" ref="C11110" si="9722">SUM(C11111)</f>
        <v>0</v>
      </c>
      <c r="D11110" s="30">
        <v>0</v>
      </c>
      <c r="F11110" s="30">
        <f t="shared" ref="F11110:H11110" si="9723">SUM(F11111)</f>
        <v>0</v>
      </c>
      <c r="G11110" s="30">
        <f t="shared" si="9723"/>
        <v>0</v>
      </c>
      <c r="H11110" s="30">
        <f t="shared" si="9723"/>
        <v>0</v>
      </c>
      <c r="I11110" s="34">
        <v>3</v>
      </c>
      <c r="J11110" s="194"/>
    </row>
    <row r="11111" spans="1:10">
      <c r="A11111" s="212">
        <v>3111</v>
      </c>
      <c r="B11111" s="216" t="s">
        <v>46</v>
      </c>
      <c r="C11111" s="29"/>
      <c r="D11111" s="175">
        <v>0</v>
      </c>
      <c r="F11111" s="175"/>
      <c r="G11111" s="175"/>
      <c r="H11111" s="175"/>
      <c r="I11111" s="34">
        <v>4</v>
      </c>
      <c r="J11111" s="194"/>
    </row>
    <row r="11112" spans="1:10">
      <c r="A11112" s="210">
        <v>313</v>
      </c>
      <c r="B11112" s="211" t="s">
        <v>48</v>
      </c>
      <c r="C11112" s="30">
        <f t="shared" ref="C11112" si="9724">SUM(C11113)</f>
        <v>0</v>
      </c>
      <c r="D11112" s="30">
        <v>0</v>
      </c>
      <c r="F11112" s="30">
        <f t="shared" ref="F11112:H11112" si="9725">SUM(F11113)</f>
        <v>0</v>
      </c>
      <c r="G11112" s="30">
        <f t="shared" si="9725"/>
        <v>0</v>
      </c>
      <c r="H11112" s="30">
        <f t="shared" si="9725"/>
        <v>0</v>
      </c>
      <c r="I11112" s="34">
        <v>3</v>
      </c>
      <c r="J11112" s="194"/>
    </row>
    <row r="11113" spans="1:10">
      <c r="A11113" s="212">
        <v>3132</v>
      </c>
      <c r="B11113" s="216" t="s">
        <v>49</v>
      </c>
      <c r="C11113" s="29"/>
      <c r="D11113" s="175">
        <v>0</v>
      </c>
      <c r="F11113" s="175"/>
      <c r="G11113" s="175"/>
      <c r="H11113" s="175"/>
      <c r="I11113" s="34">
        <v>4</v>
      </c>
      <c r="J11113" s="194"/>
    </row>
    <row r="11114" spans="1:10">
      <c r="A11114" s="208">
        <v>32</v>
      </c>
      <c r="B11114" s="209" t="s">
        <v>16</v>
      </c>
      <c r="C11114" s="182">
        <f t="shared" ref="C11114" si="9726">SUM(C11115+C11117+C11121)</f>
        <v>0</v>
      </c>
      <c r="D11114" s="32">
        <v>0</v>
      </c>
      <c r="F11114" s="32">
        <f t="shared" ref="F11114:G11114" si="9727">SUM(F11115+F11117+F11121)</f>
        <v>0</v>
      </c>
      <c r="G11114" s="32">
        <f t="shared" si="9727"/>
        <v>0</v>
      </c>
      <c r="H11114" s="32">
        <f t="shared" ref="H11114" si="9728">SUM(H11115+H11117+H11121)</f>
        <v>0</v>
      </c>
      <c r="I11114" s="34">
        <v>2</v>
      </c>
      <c r="J11114" s="194"/>
    </row>
    <row r="11115" spans="1:10">
      <c r="A11115" s="210">
        <v>322</v>
      </c>
      <c r="B11115" s="211" t="s">
        <v>42</v>
      </c>
      <c r="C11115" s="30">
        <f t="shared" ref="C11115" si="9729">SUM(C11116)</f>
        <v>0</v>
      </c>
      <c r="D11115" s="30">
        <v>0</v>
      </c>
      <c r="F11115" s="30">
        <f t="shared" ref="F11115:H11115" si="9730">SUM(F11116)</f>
        <v>0</v>
      </c>
      <c r="G11115" s="30">
        <f t="shared" si="9730"/>
        <v>0</v>
      </c>
      <c r="H11115" s="30">
        <f t="shared" si="9730"/>
        <v>0</v>
      </c>
      <c r="I11115" s="34">
        <v>3</v>
      </c>
      <c r="J11115" s="194"/>
    </row>
    <row r="11116" spans="1:10">
      <c r="A11116" s="212">
        <v>3225</v>
      </c>
      <c r="B11116" s="216" t="s">
        <v>92</v>
      </c>
      <c r="C11116" s="29"/>
      <c r="D11116" s="175">
        <v>0</v>
      </c>
      <c r="F11116" s="175"/>
      <c r="G11116" s="175"/>
      <c r="H11116" s="175"/>
      <c r="I11116" s="34">
        <v>4</v>
      </c>
      <c r="J11116" s="194"/>
    </row>
    <row r="11117" spans="1:10">
      <c r="A11117" s="210">
        <v>323</v>
      </c>
      <c r="B11117" s="211" t="s">
        <v>17</v>
      </c>
      <c r="C11117" s="30">
        <f t="shared" ref="C11117" si="9731">SUM(C11118:C11120)</f>
        <v>0</v>
      </c>
      <c r="D11117" s="30">
        <v>0</v>
      </c>
      <c r="F11117" s="30">
        <f t="shared" ref="F11117:G11117" si="9732">SUM(F11118:F11120)</f>
        <v>0</v>
      </c>
      <c r="G11117" s="30">
        <f t="shared" si="9732"/>
        <v>0</v>
      </c>
      <c r="H11117" s="30">
        <f t="shared" ref="H11117" si="9733">SUM(H11118:H11120)</f>
        <v>0</v>
      </c>
      <c r="I11117" s="34">
        <v>3</v>
      </c>
      <c r="J11117" s="194"/>
    </row>
    <row r="11118" spans="1:10">
      <c r="A11118" s="212">
        <v>3233</v>
      </c>
      <c r="B11118" s="216" t="s">
        <v>19</v>
      </c>
      <c r="C11118" s="29"/>
      <c r="D11118" s="175">
        <v>0</v>
      </c>
      <c r="F11118" s="175"/>
      <c r="G11118" s="175"/>
      <c r="H11118" s="175"/>
      <c r="I11118" s="34">
        <v>4</v>
      </c>
      <c r="J11118" s="194"/>
    </row>
    <row r="11119" spans="1:10">
      <c r="A11119" s="212">
        <v>3237</v>
      </c>
      <c r="B11119" s="216" t="s">
        <v>20</v>
      </c>
      <c r="C11119" s="29"/>
      <c r="D11119" s="175">
        <v>0</v>
      </c>
      <c r="F11119" s="175"/>
      <c r="G11119" s="175"/>
      <c r="H11119" s="175"/>
      <c r="I11119" s="34">
        <v>4</v>
      </c>
      <c r="J11119" s="194"/>
    </row>
    <row r="11120" spans="1:10">
      <c r="A11120" s="212">
        <v>3239</v>
      </c>
      <c r="B11120" s="216" t="s">
        <v>21</v>
      </c>
      <c r="C11120" s="29"/>
      <c r="D11120" s="175">
        <v>0</v>
      </c>
      <c r="F11120" s="175"/>
      <c r="G11120" s="175"/>
      <c r="H11120" s="175"/>
      <c r="I11120" s="34">
        <v>4</v>
      </c>
      <c r="J11120" s="194"/>
    </row>
    <row r="11121" spans="1:10">
      <c r="A11121" s="210">
        <v>329</v>
      </c>
      <c r="B11121" s="211" t="s">
        <v>23</v>
      </c>
      <c r="C11121" s="30">
        <f t="shared" ref="C11121" si="9734">SUM(C11122)</f>
        <v>0</v>
      </c>
      <c r="D11121" s="30">
        <v>0</v>
      </c>
      <c r="F11121" s="30">
        <f t="shared" ref="F11121:H11121" si="9735">SUM(F11122)</f>
        <v>0</v>
      </c>
      <c r="G11121" s="30">
        <f t="shared" si="9735"/>
        <v>0</v>
      </c>
      <c r="H11121" s="30">
        <f t="shared" si="9735"/>
        <v>0</v>
      </c>
      <c r="I11121" s="34">
        <v>3</v>
      </c>
      <c r="J11121" s="194"/>
    </row>
    <row r="11122" spans="1:10">
      <c r="A11122" s="212">
        <v>3293</v>
      </c>
      <c r="B11122" s="216" t="s">
        <v>29</v>
      </c>
      <c r="C11122" s="29"/>
      <c r="D11122" s="175">
        <v>0</v>
      </c>
      <c r="F11122" s="175"/>
      <c r="G11122" s="175"/>
      <c r="H11122" s="175"/>
      <c r="I11122" s="34">
        <v>4</v>
      </c>
      <c r="J11122" s="194"/>
    </row>
    <row r="11123" spans="1:10" ht="28.5">
      <c r="A11123" s="208">
        <v>42</v>
      </c>
      <c r="B11123" s="209" t="s">
        <v>30</v>
      </c>
      <c r="C11123" s="182">
        <f t="shared" ref="C11123" si="9736">SUM(C11124)</f>
        <v>0</v>
      </c>
      <c r="D11123" s="32">
        <v>0</v>
      </c>
      <c r="F11123" s="32">
        <f t="shared" ref="F11123:H11123" si="9737">SUM(F11124)</f>
        <v>0</v>
      </c>
      <c r="G11123" s="32">
        <f t="shared" si="9737"/>
        <v>0</v>
      </c>
      <c r="H11123" s="32">
        <f t="shared" si="9737"/>
        <v>0</v>
      </c>
      <c r="I11123" s="34">
        <v>2</v>
      </c>
      <c r="J11123" s="194"/>
    </row>
    <row r="11124" spans="1:10">
      <c r="A11124" s="210">
        <v>422</v>
      </c>
      <c r="B11124" s="211" t="s">
        <v>57</v>
      </c>
      <c r="C11124" s="30">
        <f t="shared" ref="C11124" si="9738">SUM(C11125:C11127)</f>
        <v>0</v>
      </c>
      <c r="D11124" s="30">
        <v>0</v>
      </c>
      <c r="F11124" s="30">
        <f t="shared" ref="F11124:G11124" si="9739">SUM(F11125:F11127)</f>
        <v>0</v>
      </c>
      <c r="G11124" s="30">
        <f t="shared" si="9739"/>
        <v>0</v>
      </c>
      <c r="H11124" s="30">
        <f t="shared" ref="H11124" si="9740">SUM(H11125:H11127)</f>
        <v>0</v>
      </c>
      <c r="I11124" s="34">
        <v>3</v>
      </c>
      <c r="J11124" s="194"/>
    </row>
    <row r="11125" spans="1:10">
      <c r="A11125" s="212">
        <v>4221</v>
      </c>
      <c r="B11125" s="216" t="s">
        <v>65</v>
      </c>
      <c r="C11125" s="29"/>
      <c r="D11125" s="175">
        <v>0</v>
      </c>
      <c r="F11125" s="175"/>
      <c r="G11125" s="175"/>
      <c r="H11125" s="175"/>
      <c r="I11125" s="34">
        <v>4</v>
      </c>
      <c r="J11125" s="194"/>
    </row>
    <row r="11126" spans="1:10">
      <c r="A11126" s="212">
        <v>4223</v>
      </c>
      <c r="B11126" s="216" t="s">
        <v>86</v>
      </c>
      <c r="C11126" s="29"/>
      <c r="D11126" s="175">
        <v>0</v>
      </c>
      <c r="F11126" s="175"/>
      <c r="G11126" s="175"/>
      <c r="H11126" s="175"/>
      <c r="I11126" s="34">
        <v>4</v>
      </c>
      <c r="J11126" s="194"/>
    </row>
    <row r="11127" spans="1:10">
      <c r="A11127" s="212">
        <v>4224</v>
      </c>
      <c r="B11127" s="216" t="s">
        <v>58</v>
      </c>
      <c r="C11127" s="29"/>
      <c r="D11127" s="175">
        <v>0</v>
      </c>
      <c r="F11127" s="175"/>
      <c r="G11127" s="175"/>
      <c r="H11127" s="175"/>
      <c r="I11127" s="34">
        <v>4</v>
      </c>
      <c r="J11127" s="194"/>
    </row>
    <row r="11128" spans="1:10">
      <c r="A11128" s="206">
        <v>563</v>
      </c>
      <c r="B11128" s="207" t="s">
        <v>326</v>
      </c>
      <c r="C11128" s="31">
        <f t="shared" ref="C11128" si="9741">SUM(C11129+C11134+C11143)</f>
        <v>0</v>
      </c>
      <c r="D11128" s="31">
        <v>0</v>
      </c>
      <c r="F11128" s="31">
        <f t="shared" ref="F11128:G11128" si="9742">SUM(F11129+F11134+F11143)</f>
        <v>0</v>
      </c>
      <c r="G11128" s="31">
        <f t="shared" si="9742"/>
        <v>0</v>
      </c>
      <c r="H11128" s="31">
        <f t="shared" ref="H11128" si="9743">SUM(H11129+H11134+H11143)</f>
        <v>0</v>
      </c>
      <c r="I11128" s="34" t="s">
        <v>104</v>
      </c>
      <c r="J11128" s="194"/>
    </row>
    <row r="11129" spans="1:10">
      <c r="A11129" s="208">
        <v>31</v>
      </c>
      <c r="B11129" s="209" t="s">
        <v>44</v>
      </c>
      <c r="C11129" s="182">
        <f t="shared" ref="C11129" si="9744">SUM(C11130+C11132)</f>
        <v>0</v>
      </c>
      <c r="D11129" s="32">
        <v>0</v>
      </c>
      <c r="F11129" s="32">
        <f t="shared" ref="F11129:G11129" si="9745">SUM(F11130+F11132)</f>
        <v>0</v>
      </c>
      <c r="G11129" s="32">
        <f t="shared" si="9745"/>
        <v>0</v>
      </c>
      <c r="H11129" s="32">
        <f t="shared" ref="H11129" si="9746">SUM(H11130+H11132)</f>
        <v>0</v>
      </c>
      <c r="I11129" s="34">
        <v>2</v>
      </c>
      <c r="J11129" s="194"/>
    </row>
    <row r="11130" spans="1:10">
      <c r="A11130" s="210">
        <v>311</v>
      </c>
      <c r="B11130" s="211" t="s">
        <v>45</v>
      </c>
      <c r="C11130" s="30">
        <f t="shared" ref="C11130" si="9747">SUM(C11131)</f>
        <v>0</v>
      </c>
      <c r="D11130" s="30">
        <v>0</v>
      </c>
      <c r="F11130" s="30">
        <f t="shared" ref="F11130:H11130" si="9748">SUM(F11131)</f>
        <v>0</v>
      </c>
      <c r="G11130" s="30">
        <f t="shared" si="9748"/>
        <v>0</v>
      </c>
      <c r="H11130" s="30">
        <f t="shared" si="9748"/>
        <v>0</v>
      </c>
      <c r="I11130" s="34">
        <v>3</v>
      </c>
      <c r="J11130" s="194"/>
    </row>
    <row r="11131" spans="1:10">
      <c r="A11131" s="212">
        <v>3111</v>
      </c>
      <c r="B11131" s="216" t="s">
        <v>46</v>
      </c>
      <c r="C11131" s="29"/>
      <c r="D11131" s="175">
        <v>0</v>
      </c>
      <c r="F11131" s="175"/>
      <c r="G11131" s="175"/>
      <c r="H11131" s="175"/>
      <c r="I11131" s="34">
        <v>4</v>
      </c>
      <c r="J11131" s="194"/>
    </row>
    <row r="11132" spans="1:10">
      <c r="A11132" s="210">
        <v>313</v>
      </c>
      <c r="B11132" s="211" t="s">
        <v>48</v>
      </c>
      <c r="C11132" s="30">
        <f t="shared" ref="C11132" si="9749">SUM(C11133)</f>
        <v>0</v>
      </c>
      <c r="D11132" s="30">
        <v>0</v>
      </c>
      <c r="F11132" s="30">
        <f t="shared" ref="F11132:H11132" si="9750">SUM(F11133)</f>
        <v>0</v>
      </c>
      <c r="G11132" s="30">
        <f t="shared" si="9750"/>
        <v>0</v>
      </c>
      <c r="H11132" s="30">
        <f t="shared" si="9750"/>
        <v>0</v>
      </c>
      <c r="I11132" s="34">
        <v>3</v>
      </c>
      <c r="J11132" s="194"/>
    </row>
    <row r="11133" spans="1:10">
      <c r="A11133" s="212">
        <v>3132</v>
      </c>
      <c r="B11133" s="216" t="s">
        <v>49</v>
      </c>
      <c r="C11133" s="29"/>
      <c r="D11133" s="175">
        <v>0</v>
      </c>
      <c r="F11133" s="175"/>
      <c r="G11133" s="175"/>
      <c r="H11133" s="175"/>
      <c r="I11133" s="34">
        <v>4</v>
      </c>
      <c r="J11133" s="194"/>
    </row>
    <row r="11134" spans="1:10">
      <c r="A11134" s="208">
        <v>32</v>
      </c>
      <c r="B11134" s="209" t="s">
        <v>16</v>
      </c>
      <c r="C11134" s="182">
        <f t="shared" ref="C11134" si="9751">SUM(C11135+C11137+C11141)</f>
        <v>0</v>
      </c>
      <c r="D11134" s="32">
        <v>0</v>
      </c>
      <c r="F11134" s="32">
        <f t="shared" ref="F11134:G11134" si="9752">SUM(F11135+F11137+F11141)</f>
        <v>0</v>
      </c>
      <c r="G11134" s="32">
        <f t="shared" si="9752"/>
        <v>0</v>
      </c>
      <c r="H11134" s="32">
        <f t="shared" ref="H11134" si="9753">SUM(H11135+H11137+H11141)</f>
        <v>0</v>
      </c>
      <c r="I11134" s="34">
        <v>2</v>
      </c>
    </row>
    <row r="11135" spans="1:10">
      <c r="A11135" s="210">
        <v>322</v>
      </c>
      <c r="B11135" s="211" t="s">
        <v>42</v>
      </c>
      <c r="C11135" s="30">
        <f t="shared" ref="C11135" si="9754">SUM(C11136)</f>
        <v>0</v>
      </c>
      <c r="D11135" s="30">
        <v>0</v>
      </c>
      <c r="F11135" s="30">
        <f t="shared" ref="F11135:H11135" si="9755">SUM(F11136)</f>
        <v>0</v>
      </c>
      <c r="G11135" s="30">
        <f t="shared" si="9755"/>
        <v>0</v>
      </c>
      <c r="H11135" s="30">
        <f t="shared" si="9755"/>
        <v>0</v>
      </c>
      <c r="I11135" s="34">
        <v>3</v>
      </c>
    </row>
    <row r="11136" spans="1:10">
      <c r="A11136" s="212">
        <v>3225</v>
      </c>
      <c r="B11136" s="216" t="s">
        <v>92</v>
      </c>
      <c r="C11136" s="29"/>
      <c r="D11136" s="175">
        <v>0</v>
      </c>
      <c r="F11136" s="175"/>
      <c r="G11136" s="175"/>
      <c r="H11136" s="175"/>
      <c r="I11136" s="34">
        <v>4</v>
      </c>
    </row>
    <row r="11137" spans="1:9">
      <c r="A11137" s="210">
        <v>323</v>
      </c>
      <c r="B11137" s="211" t="s">
        <v>17</v>
      </c>
      <c r="C11137" s="30">
        <f t="shared" ref="C11137" si="9756">SUM(C11138:C11140)</f>
        <v>0</v>
      </c>
      <c r="D11137" s="30">
        <v>0</v>
      </c>
      <c r="F11137" s="30">
        <f t="shared" ref="F11137:G11137" si="9757">SUM(F11138:F11140)</f>
        <v>0</v>
      </c>
      <c r="G11137" s="30">
        <f t="shared" si="9757"/>
        <v>0</v>
      </c>
      <c r="H11137" s="30">
        <f t="shared" ref="H11137" si="9758">SUM(H11138:H11140)</f>
        <v>0</v>
      </c>
      <c r="I11137" s="34">
        <v>3</v>
      </c>
    </row>
    <row r="11138" spans="1:9">
      <c r="A11138" s="212">
        <v>3233</v>
      </c>
      <c r="B11138" s="216" t="s">
        <v>19</v>
      </c>
      <c r="C11138" s="29"/>
      <c r="D11138" s="175">
        <v>0</v>
      </c>
      <c r="F11138" s="175"/>
      <c r="G11138" s="175"/>
      <c r="H11138" s="175"/>
      <c r="I11138" s="34">
        <v>4</v>
      </c>
    </row>
    <row r="11139" spans="1:9">
      <c r="A11139" s="212">
        <v>3237</v>
      </c>
      <c r="B11139" s="216" t="s">
        <v>20</v>
      </c>
      <c r="C11139" s="29"/>
      <c r="D11139" s="175">
        <v>0</v>
      </c>
      <c r="F11139" s="175"/>
      <c r="G11139" s="175"/>
      <c r="H11139" s="175"/>
      <c r="I11139" s="34">
        <v>4</v>
      </c>
    </row>
    <row r="11140" spans="1:9">
      <c r="A11140" s="212">
        <v>3239</v>
      </c>
      <c r="B11140" s="216" t="s">
        <v>21</v>
      </c>
      <c r="C11140" s="29"/>
      <c r="D11140" s="175">
        <v>0</v>
      </c>
      <c r="F11140" s="175"/>
      <c r="G11140" s="175"/>
      <c r="H11140" s="175"/>
      <c r="I11140" s="34">
        <v>4</v>
      </c>
    </row>
    <row r="11141" spans="1:9">
      <c r="A11141" s="210">
        <v>329</v>
      </c>
      <c r="B11141" s="211" t="s">
        <v>23</v>
      </c>
      <c r="C11141" s="30">
        <f t="shared" ref="C11141" si="9759">SUM(C11142)</f>
        <v>0</v>
      </c>
      <c r="D11141" s="30">
        <v>0</v>
      </c>
      <c r="F11141" s="30">
        <f t="shared" ref="F11141:H11141" si="9760">SUM(F11142)</f>
        <v>0</v>
      </c>
      <c r="G11141" s="30">
        <f t="shared" si="9760"/>
        <v>0</v>
      </c>
      <c r="H11141" s="30">
        <f t="shared" si="9760"/>
        <v>0</v>
      </c>
      <c r="I11141" s="34">
        <v>3</v>
      </c>
    </row>
    <row r="11142" spans="1:9">
      <c r="A11142" s="212">
        <v>3293</v>
      </c>
      <c r="B11142" s="216" t="s">
        <v>29</v>
      </c>
      <c r="C11142" s="29"/>
      <c r="D11142" s="175">
        <v>0</v>
      </c>
      <c r="F11142" s="175"/>
      <c r="G11142" s="175"/>
      <c r="H11142" s="175"/>
      <c r="I11142" s="34">
        <v>4</v>
      </c>
    </row>
    <row r="11143" spans="1:9" ht="28.5">
      <c r="A11143" s="208">
        <v>42</v>
      </c>
      <c r="B11143" s="209" t="s">
        <v>30</v>
      </c>
      <c r="C11143" s="182">
        <f t="shared" ref="C11143" si="9761">SUM(C11144)</f>
        <v>0</v>
      </c>
      <c r="D11143" s="32">
        <v>0</v>
      </c>
      <c r="F11143" s="32">
        <f t="shared" ref="F11143:H11143" si="9762">SUM(F11144)</f>
        <v>0</v>
      </c>
      <c r="G11143" s="32">
        <f t="shared" si="9762"/>
        <v>0</v>
      </c>
      <c r="H11143" s="32">
        <f t="shared" si="9762"/>
        <v>0</v>
      </c>
      <c r="I11143" s="34">
        <v>2</v>
      </c>
    </row>
    <row r="11144" spans="1:9">
      <c r="A11144" s="210">
        <v>422</v>
      </c>
      <c r="B11144" s="211" t="s">
        <v>57</v>
      </c>
      <c r="C11144" s="30">
        <f t="shared" ref="C11144" si="9763">SUM(C11145:C11147)</f>
        <v>0</v>
      </c>
      <c r="D11144" s="30">
        <v>0</v>
      </c>
      <c r="F11144" s="30">
        <f t="shared" ref="F11144:G11144" si="9764">SUM(F11145:F11147)</f>
        <v>0</v>
      </c>
      <c r="G11144" s="30">
        <f t="shared" si="9764"/>
        <v>0</v>
      </c>
      <c r="H11144" s="30">
        <f t="shared" ref="H11144" si="9765">SUM(H11145:H11147)</f>
        <v>0</v>
      </c>
      <c r="I11144" s="34">
        <v>3</v>
      </c>
    </row>
    <row r="11145" spans="1:9">
      <c r="A11145" s="212">
        <v>4221</v>
      </c>
      <c r="B11145" s="216" t="s">
        <v>65</v>
      </c>
      <c r="C11145" s="29"/>
      <c r="D11145" s="175">
        <v>0</v>
      </c>
      <c r="F11145" s="175"/>
      <c r="G11145" s="175"/>
      <c r="H11145" s="175"/>
      <c r="I11145" s="34">
        <v>4</v>
      </c>
    </row>
    <row r="11146" spans="1:9">
      <c r="A11146" s="212">
        <v>4223</v>
      </c>
      <c r="B11146" s="216" t="s">
        <v>86</v>
      </c>
      <c r="C11146" s="29"/>
      <c r="D11146" s="175">
        <v>0</v>
      </c>
      <c r="F11146" s="175"/>
      <c r="G11146" s="175"/>
      <c r="H11146" s="175"/>
      <c r="I11146" s="34">
        <v>4</v>
      </c>
    </row>
    <row r="11147" spans="1:9">
      <c r="A11147" s="212">
        <v>4224</v>
      </c>
      <c r="B11147" s="216" t="s">
        <v>58</v>
      </c>
      <c r="C11147" s="29"/>
      <c r="D11147" s="175">
        <v>0</v>
      </c>
      <c r="F11147" s="175"/>
      <c r="G11147" s="175"/>
      <c r="H11147" s="175"/>
      <c r="I11147" s="34">
        <v>4</v>
      </c>
    </row>
    <row r="11148" spans="1:9" ht="28.5">
      <c r="A11148" s="585" t="s">
        <v>522</v>
      </c>
      <c r="B11148" s="603" t="s">
        <v>523</v>
      </c>
      <c r="C11148" s="205">
        <f>C11149+C11161</f>
        <v>119982</v>
      </c>
      <c r="D11148" s="205">
        <v>156066</v>
      </c>
      <c r="F11148" s="205">
        <f>F11149+F11161</f>
        <v>0</v>
      </c>
      <c r="G11148" s="205">
        <f>G11149+G11161</f>
        <v>0</v>
      </c>
      <c r="H11148" s="205">
        <f>H11149+H11161</f>
        <v>0</v>
      </c>
      <c r="I11148" s="73" t="s">
        <v>8</v>
      </c>
    </row>
    <row r="11149" spans="1:9">
      <c r="A11149" s="262">
        <v>31</v>
      </c>
      <c r="B11149" s="605" t="s">
        <v>63</v>
      </c>
      <c r="C11149" s="31">
        <f>C11150+C11158</f>
        <v>18000</v>
      </c>
      <c r="D11149" s="31">
        <v>24393</v>
      </c>
      <c r="F11149" s="31">
        <f>F11150+F11158</f>
        <v>0</v>
      </c>
      <c r="G11149" s="31">
        <f>G11150+G11158</f>
        <v>0</v>
      </c>
      <c r="H11149" s="31">
        <f>H11150+H11158</f>
        <v>0</v>
      </c>
      <c r="I11149" s="73" t="s">
        <v>64</v>
      </c>
    </row>
    <row r="11150" spans="1:9">
      <c r="A11150" s="47">
        <v>32</v>
      </c>
      <c r="B11150" s="606" t="s">
        <v>16</v>
      </c>
      <c r="C11150" s="182">
        <f>C11151+C11155</f>
        <v>3655</v>
      </c>
      <c r="D11150" s="32">
        <v>5215</v>
      </c>
      <c r="F11150" s="32">
        <f>F11151+F11155</f>
        <v>0</v>
      </c>
      <c r="G11150" s="32">
        <f>G11151+G11155</f>
        <v>0</v>
      </c>
      <c r="H11150" s="32">
        <f>H11151+H11155</f>
        <v>0</v>
      </c>
      <c r="I11150" s="73">
        <v>2</v>
      </c>
    </row>
    <row r="11151" spans="1:9">
      <c r="A11151" s="49">
        <v>323</v>
      </c>
      <c r="B11151" s="607" t="s">
        <v>17</v>
      </c>
      <c r="C11151" s="30">
        <f>C11152+C11153</f>
        <v>2935</v>
      </c>
      <c r="D11151" s="30">
        <v>3662</v>
      </c>
      <c r="F11151" s="30">
        <f>F11152+F11153+F11154</f>
        <v>0</v>
      </c>
      <c r="G11151" s="30">
        <f>G11152+G11153+G11154</f>
        <v>0</v>
      </c>
      <c r="H11151" s="30">
        <f>H11152+H11153+H11154</f>
        <v>0</v>
      </c>
      <c r="I11151" s="73">
        <v>3</v>
      </c>
    </row>
    <row r="11152" spans="1:9">
      <c r="A11152" s="51">
        <v>3233</v>
      </c>
      <c r="B11152" s="608" t="s">
        <v>19</v>
      </c>
      <c r="C11152" s="337">
        <v>1900</v>
      </c>
      <c r="D11152" s="175">
        <v>2815</v>
      </c>
      <c r="F11152" s="337"/>
      <c r="G11152" s="337"/>
      <c r="H11152" s="337"/>
      <c r="I11152" s="73">
        <v>4</v>
      </c>
    </row>
    <row r="11153" spans="1:9">
      <c r="A11153" s="51">
        <v>3237</v>
      </c>
      <c r="B11153" s="608" t="s">
        <v>20</v>
      </c>
      <c r="C11153" s="337">
        <v>1035</v>
      </c>
      <c r="D11153" s="175">
        <v>795</v>
      </c>
      <c r="F11153" s="337"/>
      <c r="G11153" s="337"/>
      <c r="H11153" s="337"/>
      <c r="I11153" s="73">
        <v>4</v>
      </c>
    </row>
    <row r="11154" spans="1:9">
      <c r="A11154" s="51">
        <v>3239</v>
      </c>
      <c r="B11154" s="608" t="s">
        <v>21</v>
      </c>
      <c r="C11154" s="914"/>
      <c r="D11154" s="868">
        <v>52</v>
      </c>
      <c r="F11154" s="914"/>
      <c r="G11154" s="914"/>
      <c r="H11154" s="914"/>
      <c r="I11154" s="870">
        <v>4</v>
      </c>
    </row>
    <row r="11155" spans="1:9">
      <c r="A11155" s="49">
        <v>329</v>
      </c>
      <c r="B11155" s="609" t="s">
        <v>23</v>
      </c>
      <c r="C11155" s="30">
        <f>C11156</f>
        <v>720</v>
      </c>
      <c r="D11155" s="30">
        <v>1553</v>
      </c>
      <c r="F11155" s="30">
        <f t="shared" ref="F11155:G11155" si="9766">F11156+F11157</f>
        <v>0</v>
      </c>
      <c r="G11155" s="30">
        <f t="shared" si="9766"/>
        <v>0</v>
      </c>
      <c r="H11155" s="30">
        <f t="shared" ref="H11155" si="9767">H11156+H11157</f>
        <v>0</v>
      </c>
      <c r="I11155" s="73">
        <v>3</v>
      </c>
    </row>
    <row r="11156" spans="1:9">
      <c r="A11156" s="51">
        <v>3292</v>
      </c>
      <c r="B11156" s="608" t="s">
        <v>112</v>
      </c>
      <c r="C11156" s="337">
        <v>720</v>
      </c>
      <c r="D11156" s="175">
        <v>403</v>
      </c>
      <c r="F11156" s="337"/>
      <c r="G11156" s="337"/>
      <c r="H11156" s="337"/>
      <c r="I11156" s="73">
        <v>4</v>
      </c>
    </row>
    <row r="11157" spans="1:9">
      <c r="A11157" s="51">
        <v>3293</v>
      </c>
      <c r="B11157" s="608" t="s">
        <v>29</v>
      </c>
      <c r="C11157" s="914"/>
      <c r="D11157" s="868">
        <v>1150</v>
      </c>
      <c r="F11157" s="914"/>
      <c r="G11157" s="914"/>
      <c r="H11157" s="914"/>
      <c r="I11157" s="870">
        <v>4</v>
      </c>
    </row>
    <row r="11158" spans="1:9" ht="28.5">
      <c r="A11158" s="47">
        <v>45</v>
      </c>
      <c r="B11158" s="606" t="s">
        <v>30</v>
      </c>
      <c r="C11158" s="182">
        <f t="shared" ref="C11158:C11159" si="9768">C11159</f>
        <v>14345</v>
      </c>
      <c r="D11158" s="32">
        <v>19178</v>
      </c>
      <c r="F11158" s="32">
        <f t="shared" ref="F11158:H11159" si="9769">F11159</f>
        <v>0</v>
      </c>
      <c r="G11158" s="32">
        <f t="shared" si="9769"/>
        <v>0</v>
      </c>
      <c r="H11158" s="32">
        <f t="shared" si="9769"/>
        <v>0</v>
      </c>
      <c r="I11158" s="73">
        <v>2</v>
      </c>
    </row>
    <row r="11159" spans="1:9">
      <c r="A11159" s="49">
        <v>451</v>
      </c>
      <c r="B11159" s="610" t="s">
        <v>75</v>
      </c>
      <c r="C11159" s="30">
        <f t="shared" si="9768"/>
        <v>14345</v>
      </c>
      <c r="D11159" s="30">
        <v>19178</v>
      </c>
      <c r="F11159" s="30">
        <f t="shared" si="9769"/>
        <v>0</v>
      </c>
      <c r="G11159" s="30">
        <f t="shared" si="9769"/>
        <v>0</v>
      </c>
      <c r="H11159" s="30">
        <f t="shared" si="9769"/>
        <v>0</v>
      </c>
      <c r="I11159" s="73">
        <v>3</v>
      </c>
    </row>
    <row r="11160" spans="1:9">
      <c r="A11160" s="229">
        <v>4511</v>
      </c>
      <c r="B11160" s="576" t="s">
        <v>75</v>
      </c>
      <c r="C11160" s="337">
        <v>14345</v>
      </c>
      <c r="D11160" s="175">
        <v>19178</v>
      </c>
      <c r="F11160" s="337"/>
      <c r="G11160" s="337"/>
      <c r="H11160" s="337"/>
      <c r="I11160" s="73">
        <v>4</v>
      </c>
    </row>
    <row r="11161" spans="1:9">
      <c r="A11161" s="262">
        <v>52</v>
      </c>
      <c r="B11161" s="611" t="s">
        <v>52</v>
      </c>
      <c r="C11161" s="31">
        <f>C11162+C11169</f>
        <v>101982</v>
      </c>
      <c r="D11161" s="31">
        <v>131673</v>
      </c>
      <c r="F11161" s="31">
        <f>F11162+F11169</f>
        <v>0</v>
      </c>
      <c r="G11161" s="31">
        <f>G11162+G11169</f>
        <v>0</v>
      </c>
      <c r="H11161" s="31">
        <f>H11162+H11169</f>
        <v>0</v>
      </c>
      <c r="I11161" s="73" t="s">
        <v>53</v>
      </c>
    </row>
    <row r="11162" spans="1:9">
      <c r="A11162" s="47">
        <v>32</v>
      </c>
      <c r="B11162" s="606" t="s">
        <v>16</v>
      </c>
      <c r="C11162" s="182">
        <f>C11163+C11167</f>
        <v>20690</v>
      </c>
      <c r="D11162" s="32">
        <v>23001</v>
      </c>
      <c r="F11162" s="32">
        <f>F11163+F11167</f>
        <v>0</v>
      </c>
      <c r="G11162" s="32">
        <f>G11163+G11167</f>
        <v>0</v>
      </c>
      <c r="H11162" s="32">
        <f>H11163+H11167</f>
        <v>0</v>
      </c>
      <c r="I11162" s="73">
        <v>2</v>
      </c>
    </row>
    <row r="11163" spans="1:9">
      <c r="A11163" s="49">
        <v>323</v>
      </c>
      <c r="B11163" s="607" t="s">
        <v>17</v>
      </c>
      <c r="C11163" s="30">
        <f>C11164+C11165</f>
        <v>16610</v>
      </c>
      <c r="D11163" s="30">
        <v>20720</v>
      </c>
      <c r="F11163" s="30">
        <f t="shared" ref="F11163:G11163" si="9770">F11164+F11165+F11166</f>
        <v>0</v>
      </c>
      <c r="G11163" s="30">
        <f t="shared" si="9770"/>
        <v>0</v>
      </c>
      <c r="H11163" s="30">
        <f t="shared" ref="H11163" si="9771">H11164+H11165+H11166</f>
        <v>0</v>
      </c>
      <c r="I11163" s="73">
        <v>3</v>
      </c>
    </row>
    <row r="11164" spans="1:9">
      <c r="A11164" s="51">
        <v>3233</v>
      </c>
      <c r="B11164" s="608" t="s">
        <v>19</v>
      </c>
      <c r="C11164" s="337">
        <v>10746</v>
      </c>
      <c r="D11164" s="175">
        <v>15945</v>
      </c>
      <c r="F11164" s="337"/>
      <c r="G11164" s="337"/>
      <c r="H11164" s="337"/>
      <c r="I11164" s="73">
        <v>4</v>
      </c>
    </row>
    <row r="11165" spans="1:9">
      <c r="A11165" s="51">
        <v>3237</v>
      </c>
      <c r="B11165" s="608" t="s">
        <v>20</v>
      </c>
      <c r="C11165" s="337">
        <v>5864</v>
      </c>
      <c r="D11165" s="175">
        <v>4485</v>
      </c>
      <c r="F11165" s="337"/>
      <c r="G11165" s="337"/>
      <c r="H11165" s="337"/>
      <c r="I11165" s="73">
        <v>4</v>
      </c>
    </row>
    <row r="11166" spans="1:9">
      <c r="A11166" s="51">
        <v>3239</v>
      </c>
      <c r="B11166" s="608" t="s">
        <v>21</v>
      </c>
      <c r="C11166" s="914"/>
      <c r="D11166" s="868">
        <v>290</v>
      </c>
      <c r="F11166" s="914"/>
      <c r="G11166" s="914"/>
      <c r="H11166" s="914"/>
      <c r="I11166" s="870">
        <v>4</v>
      </c>
    </row>
    <row r="11167" spans="1:9">
      <c r="A11167" s="49">
        <v>329</v>
      </c>
      <c r="B11167" s="609" t="s">
        <v>23</v>
      </c>
      <c r="C11167" s="30">
        <f>C11168</f>
        <v>4080</v>
      </c>
      <c r="D11167" s="30">
        <v>2281</v>
      </c>
      <c r="F11167" s="30">
        <f>F11168</f>
        <v>0</v>
      </c>
      <c r="G11167" s="30">
        <f>G11168</f>
        <v>0</v>
      </c>
      <c r="H11167" s="30">
        <f>H11168</f>
        <v>0</v>
      </c>
      <c r="I11167" s="73">
        <v>3</v>
      </c>
    </row>
    <row r="11168" spans="1:9">
      <c r="A11168" s="51">
        <v>3292</v>
      </c>
      <c r="B11168" s="608" t="s">
        <v>112</v>
      </c>
      <c r="C11168" s="337">
        <v>4080</v>
      </c>
      <c r="D11168" s="175">
        <v>2281</v>
      </c>
      <c r="F11168" s="337"/>
      <c r="G11168" s="337"/>
      <c r="H11168" s="337"/>
      <c r="I11168" s="73">
        <v>4</v>
      </c>
    </row>
    <row r="11169" spans="1:10" ht="28.5">
      <c r="A11169" s="47">
        <v>45</v>
      </c>
      <c r="B11169" s="606" t="s">
        <v>30</v>
      </c>
      <c r="C11169" s="182">
        <f t="shared" ref="C11169:C11170" si="9772">C11170</f>
        <v>81292</v>
      </c>
      <c r="D11169" s="32">
        <v>108672</v>
      </c>
      <c r="F11169" s="32">
        <f t="shared" ref="F11169:H11170" si="9773">F11170</f>
        <v>0</v>
      </c>
      <c r="G11169" s="32">
        <f t="shared" si="9773"/>
        <v>0</v>
      </c>
      <c r="H11169" s="32">
        <f t="shared" si="9773"/>
        <v>0</v>
      </c>
      <c r="I11169" s="73">
        <v>2</v>
      </c>
    </row>
    <row r="11170" spans="1:10">
      <c r="A11170" s="49">
        <v>451</v>
      </c>
      <c r="B11170" s="610" t="s">
        <v>75</v>
      </c>
      <c r="C11170" s="30">
        <f t="shared" si="9772"/>
        <v>81292</v>
      </c>
      <c r="D11170" s="30">
        <v>108672</v>
      </c>
      <c r="F11170" s="30">
        <f t="shared" si="9773"/>
        <v>0</v>
      </c>
      <c r="G11170" s="30">
        <f t="shared" si="9773"/>
        <v>0</v>
      </c>
      <c r="H11170" s="30">
        <f t="shared" si="9773"/>
        <v>0</v>
      </c>
      <c r="I11170" s="73">
        <v>3</v>
      </c>
    </row>
    <row r="11171" spans="1:10">
      <c r="A11171" s="229">
        <v>4511</v>
      </c>
      <c r="B11171" s="576" t="s">
        <v>75</v>
      </c>
      <c r="C11171" s="337">
        <v>81292</v>
      </c>
      <c r="D11171" s="175">
        <v>108672</v>
      </c>
      <c r="F11171" s="337"/>
      <c r="G11171" s="337"/>
      <c r="H11171" s="337"/>
      <c r="I11171" s="73">
        <v>4</v>
      </c>
    </row>
    <row r="11172" spans="1:10" ht="71.25">
      <c r="A11172" s="585" t="s">
        <v>330</v>
      </c>
      <c r="B11172" s="603" t="s">
        <v>412</v>
      </c>
      <c r="C11172" s="205">
        <f t="shared" ref="C11172:C11175" si="9774">C11173</f>
        <v>0</v>
      </c>
      <c r="D11172" s="205">
        <v>0</v>
      </c>
      <c r="F11172" s="205">
        <f t="shared" ref="F11172:H11175" si="9775">F11173</f>
        <v>0</v>
      </c>
      <c r="G11172" s="205">
        <f t="shared" si="9775"/>
        <v>0</v>
      </c>
      <c r="H11172" s="205">
        <f t="shared" si="9775"/>
        <v>0</v>
      </c>
      <c r="I11172" s="73" t="s">
        <v>8</v>
      </c>
    </row>
    <row r="11173" spans="1:10">
      <c r="A11173" s="262">
        <v>563</v>
      </c>
      <c r="B11173" s="207" t="s">
        <v>326</v>
      </c>
      <c r="C11173" s="31">
        <f t="shared" si="9774"/>
        <v>0</v>
      </c>
      <c r="D11173" s="31">
        <v>0</v>
      </c>
      <c r="F11173" s="31">
        <f t="shared" si="9775"/>
        <v>0</v>
      </c>
      <c r="G11173" s="31">
        <f t="shared" si="9775"/>
        <v>0</v>
      </c>
      <c r="H11173" s="31">
        <f t="shared" si="9775"/>
        <v>0</v>
      </c>
      <c r="I11173" s="73" t="s">
        <v>104</v>
      </c>
    </row>
    <row r="11174" spans="1:10">
      <c r="A11174" s="47">
        <v>32</v>
      </c>
      <c r="B11174" s="606" t="s">
        <v>16</v>
      </c>
      <c r="C11174" s="182">
        <f t="shared" si="9774"/>
        <v>0</v>
      </c>
      <c r="D11174" s="32">
        <v>0</v>
      </c>
      <c r="F11174" s="32">
        <f t="shared" si="9775"/>
        <v>0</v>
      </c>
      <c r="G11174" s="32">
        <f t="shared" si="9775"/>
        <v>0</v>
      </c>
      <c r="H11174" s="32">
        <f t="shared" si="9775"/>
        <v>0</v>
      </c>
      <c r="I11174" s="73">
        <v>2</v>
      </c>
    </row>
    <row r="11175" spans="1:10">
      <c r="A11175" s="49">
        <v>323</v>
      </c>
      <c r="B11175" s="607" t="s">
        <v>17</v>
      </c>
      <c r="C11175" s="30">
        <f t="shared" si="9774"/>
        <v>0</v>
      </c>
      <c r="D11175" s="30">
        <v>0</v>
      </c>
      <c r="F11175" s="30">
        <f t="shared" si="9775"/>
        <v>0</v>
      </c>
      <c r="G11175" s="30">
        <f t="shared" si="9775"/>
        <v>0</v>
      </c>
      <c r="H11175" s="30">
        <f t="shared" si="9775"/>
        <v>0</v>
      </c>
      <c r="I11175" s="73">
        <v>3</v>
      </c>
    </row>
    <row r="11176" spans="1:10">
      <c r="A11176" s="51">
        <v>3237</v>
      </c>
      <c r="B11176" s="608" t="s">
        <v>20</v>
      </c>
      <c r="C11176" s="337"/>
      <c r="D11176" s="175">
        <v>0</v>
      </c>
      <c r="F11176" s="337"/>
      <c r="G11176" s="337"/>
      <c r="H11176" s="337"/>
      <c r="I11176" s="73">
        <v>4</v>
      </c>
    </row>
    <row r="11177" spans="1:10" ht="28.5">
      <c r="A11177" s="200">
        <v>3605</v>
      </c>
      <c r="B11177" s="201" t="s">
        <v>125</v>
      </c>
      <c r="C11177" s="202">
        <f t="shared" ref="C11177" si="9776">C11178</f>
        <v>78130154</v>
      </c>
      <c r="D11177" s="202">
        <v>82024534</v>
      </c>
      <c r="F11177" s="202">
        <f t="shared" ref="F11177:H11177" si="9777">F11178</f>
        <v>0</v>
      </c>
      <c r="G11177" s="202">
        <f t="shared" si="9777"/>
        <v>0</v>
      </c>
      <c r="H11177" s="202">
        <f t="shared" si="9777"/>
        <v>0</v>
      </c>
      <c r="I11177" s="34" t="s">
        <v>7</v>
      </c>
      <c r="J11177" s="621"/>
    </row>
    <row r="11178" spans="1:10" ht="28.5">
      <c r="A11178" s="203" t="s">
        <v>448</v>
      </c>
      <c r="B11178" s="204" t="s">
        <v>137</v>
      </c>
      <c r="C11178" s="205">
        <f>SUM(C11183+C11261+C11319+C11353+C11179+C11395)</f>
        <v>78130154</v>
      </c>
      <c r="D11178" s="205">
        <v>81890817</v>
      </c>
      <c r="F11178" s="205">
        <f>SUM(F11183+F11261+F11319+F11353+F11179+F11395)</f>
        <v>0</v>
      </c>
      <c r="G11178" s="205">
        <f>SUM(G11183+G11261+G11319+G11353+G11179+G11395)</f>
        <v>0</v>
      </c>
      <c r="H11178" s="205">
        <f>SUM(H11183+H11261+H11319+H11353+H11179+H11395)</f>
        <v>0</v>
      </c>
      <c r="I11178" s="34" t="s">
        <v>8</v>
      </c>
      <c r="J11178" s="621"/>
    </row>
    <row r="11179" spans="1:10">
      <c r="A11179" s="206">
        <v>11</v>
      </c>
      <c r="B11179" s="207" t="s">
        <v>14</v>
      </c>
      <c r="C11179" s="31">
        <f t="shared" ref="C11179:C11181" si="9778">C11180</f>
        <v>0</v>
      </c>
      <c r="D11179" s="31">
        <v>0</v>
      </c>
      <c r="F11179" s="31">
        <f t="shared" ref="F11179:H11181" si="9779">F11180</f>
        <v>0</v>
      </c>
      <c r="G11179" s="31">
        <f t="shared" si="9779"/>
        <v>0</v>
      </c>
      <c r="H11179" s="31">
        <f t="shared" si="9779"/>
        <v>0</v>
      </c>
      <c r="I11179" s="34" t="s">
        <v>15</v>
      </c>
    </row>
    <row r="11180" spans="1:10">
      <c r="A11180" s="208">
        <v>32</v>
      </c>
      <c r="B11180" s="209" t="s">
        <v>16</v>
      </c>
      <c r="C11180" s="182">
        <f t="shared" si="9778"/>
        <v>0</v>
      </c>
      <c r="D11180" s="32">
        <v>0</v>
      </c>
      <c r="F11180" s="32">
        <f t="shared" si="9779"/>
        <v>0</v>
      </c>
      <c r="G11180" s="32">
        <f t="shared" si="9779"/>
        <v>0</v>
      </c>
      <c r="H11180" s="32">
        <f t="shared" si="9779"/>
        <v>0</v>
      </c>
      <c r="I11180" s="34">
        <v>2</v>
      </c>
    </row>
    <row r="11181" spans="1:10">
      <c r="A11181" s="210">
        <v>322</v>
      </c>
      <c r="B11181" s="211" t="s">
        <v>42</v>
      </c>
      <c r="C11181" s="30">
        <f t="shared" si="9778"/>
        <v>0</v>
      </c>
      <c r="D11181" s="30">
        <v>0</v>
      </c>
      <c r="F11181" s="30">
        <f t="shared" si="9779"/>
        <v>0</v>
      </c>
      <c r="G11181" s="30">
        <f t="shared" si="9779"/>
        <v>0</v>
      </c>
      <c r="H11181" s="30">
        <f t="shared" si="9779"/>
        <v>0</v>
      </c>
      <c r="I11181" s="34">
        <v>3</v>
      </c>
    </row>
    <row r="11182" spans="1:10">
      <c r="A11182" s="212">
        <v>3222</v>
      </c>
      <c r="B11182" s="216" t="s">
        <v>91</v>
      </c>
      <c r="C11182" s="29"/>
      <c r="D11182" s="175">
        <v>0</v>
      </c>
      <c r="F11182" s="175"/>
      <c r="G11182" s="175"/>
      <c r="H11182" s="175"/>
      <c r="I11182" s="34">
        <v>4</v>
      </c>
    </row>
    <row r="11183" spans="1:10">
      <c r="A11183" s="206">
        <v>31</v>
      </c>
      <c r="B11183" s="207" t="s">
        <v>63</v>
      </c>
      <c r="C11183" s="31">
        <f>SUM(C11184+C11191+C11221+C11226+C11229+C11234+C11237+C11253+C11256)</f>
        <v>2482000</v>
      </c>
      <c r="D11183" s="31">
        <v>2776830</v>
      </c>
      <c r="F11183" s="31">
        <f t="shared" ref="F11183:G11183" si="9780">SUM(F11184+F11191+F11221+F11226+F11229+F11234+F11237+F11253+F11256)</f>
        <v>0</v>
      </c>
      <c r="G11183" s="31">
        <f t="shared" si="9780"/>
        <v>0</v>
      </c>
      <c r="H11183" s="31">
        <f t="shared" ref="H11183" si="9781">SUM(H11184+H11191+H11221+H11226+H11229+H11234+H11237+H11253+H11256)</f>
        <v>0</v>
      </c>
      <c r="I11183" s="34" t="s">
        <v>64</v>
      </c>
      <c r="J11183" s="621"/>
    </row>
    <row r="11184" spans="1:10">
      <c r="A11184" s="208">
        <v>31</v>
      </c>
      <c r="B11184" s="209" t="s">
        <v>44</v>
      </c>
      <c r="C11184" s="182">
        <f>SUM(C11185+C11187+C11189)</f>
        <v>288000</v>
      </c>
      <c r="D11184" s="32">
        <v>616235</v>
      </c>
      <c r="F11184" s="32">
        <f>SUM(F11185+F11187+F11189)</f>
        <v>0</v>
      </c>
      <c r="G11184" s="32">
        <f>SUM(G11185+G11187+G11189)</f>
        <v>0</v>
      </c>
      <c r="H11184" s="32">
        <f>SUM(H11185+H11187+H11189)</f>
        <v>0</v>
      </c>
      <c r="I11184" s="34">
        <v>2</v>
      </c>
      <c r="J11184" s="621"/>
    </row>
    <row r="11185" spans="1:10">
      <c r="A11185" s="210">
        <v>311</v>
      </c>
      <c r="B11185" s="211" t="s">
        <v>45</v>
      </c>
      <c r="C11185" s="30">
        <f t="shared" ref="C11185" si="9782">SUM(C11186)</f>
        <v>255000</v>
      </c>
      <c r="D11185" s="30">
        <v>407950</v>
      </c>
      <c r="F11185" s="30">
        <f t="shared" ref="F11185:H11185" si="9783">SUM(F11186)</f>
        <v>0</v>
      </c>
      <c r="G11185" s="30">
        <f t="shared" si="9783"/>
        <v>0</v>
      </c>
      <c r="H11185" s="30">
        <f t="shared" si="9783"/>
        <v>0</v>
      </c>
      <c r="I11185" s="34">
        <v>3</v>
      </c>
      <c r="J11185" s="194"/>
    </row>
    <row r="11186" spans="1:10">
      <c r="A11186" s="212">
        <v>3111</v>
      </c>
      <c r="B11186" s="216" t="s">
        <v>46</v>
      </c>
      <c r="C11186" s="29">
        <v>255000</v>
      </c>
      <c r="D11186" s="175">
        <v>407950</v>
      </c>
      <c r="F11186" s="175"/>
      <c r="G11186" s="175"/>
      <c r="H11186" s="175"/>
      <c r="I11186" s="34">
        <v>4</v>
      </c>
      <c r="J11186" s="194"/>
    </row>
    <row r="11187" spans="1:10">
      <c r="A11187" s="210">
        <v>312</v>
      </c>
      <c r="B11187" s="211" t="s">
        <v>67</v>
      </c>
      <c r="C11187" s="30">
        <f t="shared" ref="C11187" si="9784">SUM(C11188)</f>
        <v>0</v>
      </c>
      <c r="D11187" s="30">
        <v>150000</v>
      </c>
      <c r="F11187" s="30">
        <f t="shared" ref="F11187:H11187" si="9785">SUM(F11188)</f>
        <v>0</v>
      </c>
      <c r="G11187" s="30">
        <f t="shared" si="9785"/>
        <v>0</v>
      </c>
      <c r="H11187" s="30">
        <f t="shared" si="9785"/>
        <v>0</v>
      </c>
      <c r="I11187" s="34">
        <v>3</v>
      </c>
      <c r="J11187" s="194"/>
    </row>
    <row r="11188" spans="1:10">
      <c r="A11188" s="212">
        <v>3121</v>
      </c>
      <c r="B11188" s="216" t="s">
        <v>67</v>
      </c>
      <c r="C11188" s="29"/>
      <c r="D11188" s="175">
        <v>150000</v>
      </c>
      <c r="F11188" s="175"/>
      <c r="G11188" s="175"/>
      <c r="H11188" s="175"/>
      <c r="I11188" s="34">
        <v>4</v>
      </c>
      <c r="J11188" s="194"/>
    </row>
    <row r="11189" spans="1:10">
      <c r="A11189" s="210">
        <v>313</v>
      </c>
      <c r="B11189" s="211" t="s">
        <v>48</v>
      </c>
      <c r="C11189" s="30">
        <f t="shared" ref="C11189" si="9786">SUM(C11190:C11190)</f>
        <v>33000</v>
      </c>
      <c r="D11189" s="30">
        <v>58285</v>
      </c>
      <c r="F11189" s="30">
        <f t="shared" ref="F11189:H11189" si="9787">SUM(F11190:F11190)</f>
        <v>0</v>
      </c>
      <c r="G11189" s="30">
        <f t="shared" si="9787"/>
        <v>0</v>
      </c>
      <c r="H11189" s="30">
        <f t="shared" si="9787"/>
        <v>0</v>
      </c>
      <c r="I11189" s="34">
        <v>3</v>
      </c>
      <c r="J11189" s="194"/>
    </row>
    <row r="11190" spans="1:10">
      <c r="A11190" s="212">
        <v>3132</v>
      </c>
      <c r="B11190" s="216" t="s">
        <v>49</v>
      </c>
      <c r="C11190" s="29">
        <v>33000</v>
      </c>
      <c r="D11190" s="175">
        <v>58285</v>
      </c>
      <c r="F11190" s="175"/>
      <c r="G11190" s="175"/>
      <c r="H11190" s="175"/>
      <c r="I11190" s="34">
        <v>4</v>
      </c>
      <c r="J11190" s="194"/>
    </row>
    <row r="11191" spans="1:10">
      <c r="A11191" s="208">
        <v>32</v>
      </c>
      <c r="B11191" s="209" t="s">
        <v>16</v>
      </c>
      <c r="C11191" s="182">
        <f>SUM(C11192+C11197+C11202+C11212+C11214)</f>
        <v>159500</v>
      </c>
      <c r="D11191" s="32">
        <v>228845</v>
      </c>
      <c r="F11191" s="32">
        <f>SUM(F11192+F11197+F11202+F11212+F11214)</f>
        <v>0</v>
      </c>
      <c r="G11191" s="32">
        <f>SUM(G11192+G11197+G11202+G11212+G11214)</f>
        <v>0</v>
      </c>
      <c r="H11191" s="32">
        <f>SUM(H11192+H11197+H11202+H11212+H11214)</f>
        <v>0</v>
      </c>
      <c r="I11191" s="34">
        <v>2</v>
      </c>
      <c r="J11191" s="194"/>
    </row>
    <row r="11192" spans="1:10">
      <c r="A11192" s="210">
        <v>321</v>
      </c>
      <c r="B11192" s="211" t="s">
        <v>27</v>
      </c>
      <c r="C11192" s="30">
        <f>SUM(C11193:C11196)</f>
        <v>38000</v>
      </c>
      <c r="D11192" s="30">
        <v>39475</v>
      </c>
      <c r="F11192" s="30">
        <f>SUM(F11193:F11196)</f>
        <v>0</v>
      </c>
      <c r="G11192" s="30">
        <f>SUM(G11193:G11196)</f>
        <v>0</v>
      </c>
      <c r="H11192" s="30">
        <f>SUM(H11193:H11196)</f>
        <v>0</v>
      </c>
      <c r="I11192" s="34">
        <v>3</v>
      </c>
      <c r="J11192" s="194"/>
    </row>
    <row r="11193" spans="1:10">
      <c r="A11193" s="212">
        <v>3211</v>
      </c>
      <c r="B11193" s="216" t="s">
        <v>28</v>
      </c>
      <c r="C11193" s="29">
        <v>10000</v>
      </c>
      <c r="D11193" s="175">
        <v>16435</v>
      </c>
      <c r="F11193" s="175"/>
      <c r="G11193" s="175"/>
      <c r="H11193" s="175"/>
      <c r="I11193" s="34">
        <v>4</v>
      </c>
      <c r="J11193" s="194"/>
    </row>
    <row r="11194" spans="1:10" ht="28.5">
      <c r="A11194" s="212">
        <v>3212</v>
      </c>
      <c r="B11194" s="216" t="s">
        <v>50</v>
      </c>
      <c r="C11194" s="868"/>
      <c r="D11194" s="175">
        <v>40</v>
      </c>
      <c r="F11194" s="863"/>
      <c r="G11194" s="863"/>
      <c r="H11194" s="863"/>
      <c r="I11194" s="870">
        <v>4</v>
      </c>
      <c r="J11194" s="194"/>
    </row>
    <row r="11195" spans="1:10">
      <c r="A11195" s="212">
        <v>3213</v>
      </c>
      <c r="B11195" s="216" t="s">
        <v>54</v>
      </c>
      <c r="C11195" s="29">
        <v>18000</v>
      </c>
      <c r="D11195" s="175">
        <v>18000</v>
      </c>
      <c r="F11195" s="175"/>
      <c r="G11195" s="175"/>
      <c r="H11195" s="175"/>
      <c r="I11195" s="34">
        <v>4</v>
      </c>
      <c r="J11195" s="194"/>
    </row>
    <row r="11196" spans="1:10">
      <c r="A11196" s="51">
        <v>3214</v>
      </c>
      <c r="B11196" s="608" t="s">
        <v>108</v>
      </c>
      <c r="C11196" s="39">
        <v>10000</v>
      </c>
      <c r="D11196" s="175">
        <v>5000</v>
      </c>
      <c r="F11196" s="636"/>
      <c r="G11196" s="636"/>
      <c r="H11196" s="636"/>
      <c r="I11196" s="73">
        <v>4</v>
      </c>
      <c r="J11196" s="194"/>
    </row>
    <row r="11197" spans="1:10">
      <c r="A11197" s="210">
        <v>322</v>
      </c>
      <c r="B11197" s="211" t="s">
        <v>42</v>
      </c>
      <c r="C11197" s="30">
        <f t="shared" ref="C11197" si="9788">SUM(C11198:C11201)</f>
        <v>82500</v>
      </c>
      <c r="D11197" s="30">
        <v>82500</v>
      </c>
      <c r="F11197" s="30">
        <f t="shared" ref="F11197:G11197" si="9789">SUM(F11198:F11201)</f>
        <v>0</v>
      </c>
      <c r="G11197" s="30">
        <f t="shared" si="9789"/>
        <v>0</v>
      </c>
      <c r="H11197" s="30">
        <f t="shared" ref="H11197" si="9790">SUM(H11198:H11201)</f>
        <v>0</v>
      </c>
      <c r="I11197" s="34">
        <v>3</v>
      </c>
      <c r="J11197" s="194"/>
    </row>
    <row r="11198" spans="1:10">
      <c r="A11198" s="212">
        <v>3221</v>
      </c>
      <c r="B11198" s="216" t="s">
        <v>43</v>
      </c>
      <c r="C11198" s="29">
        <v>5000</v>
      </c>
      <c r="D11198" s="175">
        <v>5000</v>
      </c>
      <c r="F11198" s="175"/>
      <c r="G11198" s="175"/>
      <c r="H11198" s="175"/>
      <c r="I11198" s="34">
        <v>4</v>
      </c>
      <c r="J11198" s="194"/>
    </row>
    <row r="11199" spans="1:10">
      <c r="A11199" s="212">
        <v>3222</v>
      </c>
      <c r="B11199" s="216" t="s">
        <v>91</v>
      </c>
      <c r="C11199" s="29">
        <v>5000</v>
      </c>
      <c r="D11199" s="175">
        <v>5000</v>
      </c>
      <c r="F11199" s="175"/>
      <c r="G11199" s="175"/>
      <c r="H11199" s="175"/>
      <c r="I11199" s="34">
        <v>4</v>
      </c>
      <c r="J11199" s="194"/>
    </row>
    <row r="11200" spans="1:10">
      <c r="A11200" s="212">
        <v>3223</v>
      </c>
      <c r="B11200" s="216" t="s">
        <v>109</v>
      </c>
      <c r="C11200" s="29">
        <v>2500</v>
      </c>
      <c r="D11200" s="175">
        <v>2500</v>
      </c>
      <c r="F11200" s="175"/>
      <c r="G11200" s="175"/>
      <c r="H11200" s="175"/>
      <c r="I11200" s="34">
        <v>4</v>
      </c>
      <c r="J11200" s="194"/>
    </row>
    <row r="11201" spans="1:10">
      <c r="A11201" s="212">
        <v>3225</v>
      </c>
      <c r="B11201" s="216" t="s">
        <v>92</v>
      </c>
      <c r="C11201" s="29">
        <v>70000</v>
      </c>
      <c r="D11201" s="175">
        <v>70000</v>
      </c>
      <c r="F11201" s="175"/>
      <c r="G11201" s="175"/>
      <c r="H11201" s="175"/>
      <c r="I11201" s="34">
        <v>4</v>
      </c>
      <c r="J11201" s="194"/>
    </row>
    <row r="11202" spans="1:10">
      <c r="A11202" s="210">
        <v>323</v>
      </c>
      <c r="B11202" s="211" t="s">
        <v>17</v>
      </c>
      <c r="C11202" s="30">
        <f>SUM(C11203:C11211)</f>
        <v>28500</v>
      </c>
      <c r="D11202" s="30">
        <v>89405</v>
      </c>
      <c r="F11202" s="30">
        <f>SUM(F11203:F11211)</f>
        <v>0</v>
      </c>
      <c r="G11202" s="30">
        <f>SUM(G11203:G11211)</f>
        <v>0</v>
      </c>
      <c r="H11202" s="30">
        <f>SUM(H11203:H11211)</f>
        <v>0</v>
      </c>
      <c r="I11202" s="34">
        <v>3</v>
      </c>
      <c r="J11202" s="194"/>
    </row>
    <row r="11203" spans="1:10">
      <c r="A11203" s="212">
        <v>3231</v>
      </c>
      <c r="B11203" s="216" t="s">
        <v>18</v>
      </c>
      <c r="C11203" s="29">
        <v>1000</v>
      </c>
      <c r="D11203" s="175">
        <v>1000</v>
      </c>
      <c r="F11203" s="175"/>
      <c r="G11203" s="175"/>
      <c r="H11203" s="175"/>
      <c r="I11203" s="34">
        <v>4</v>
      </c>
      <c r="J11203" s="194"/>
    </row>
    <row r="11204" spans="1:10">
      <c r="A11204" s="212">
        <v>3232</v>
      </c>
      <c r="B11204" s="216" t="s">
        <v>105</v>
      </c>
      <c r="C11204" s="29">
        <v>5000</v>
      </c>
      <c r="D11204" s="175">
        <v>5000</v>
      </c>
      <c r="F11204" s="175"/>
      <c r="G11204" s="175"/>
      <c r="H11204" s="175"/>
      <c r="I11204" s="34">
        <v>4</v>
      </c>
      <c r="J11204" s="194"/>
    </row>
    <row r="11205" spans="1:10">
      <c r="A11205" s="212">
        <v>3233</v>
      </c>
      <c r="B11205" s="216" t="s">
        <v>19</v>
      </c>
      <c r="C11205" s="868"/>
      <c r="D11205" s="863">
        <v>10500</v>
      </c>
      <c r="F11205" s="863"/>
      <c r="G11205" s="863"/>
      <c r="H11205" s="863"/>
      <c r="I11205" s="34">
        <v>4</v>
      </c>
      <c r="J11205" s="194"/>
    </row>
    <row r="11206" spans="1:10">
      <c r="A11206" s="212">
        <v>3234</v>
      </c>
      <c r="B11206" s="216" t="s">
        <v>111</v>
      </c>
      <c r="C11206" s="29">
        <v>5000</v>
      </c>
      <c r="D11206" s="175">
        <v>5000</v>
      </c>
      <c r="F11206" s="175"/>
      <c r="G11206" s="175"/>
      <c r="H11206" s="175"/>
      <c r="I11206" s="34">
        <v>4</v>
      </c>
      <c r="J11206" s="194"/>
    </row>
    <row r="11207" spans="1:10">
      <c r="A11207" s="212">
        <v>3235</v>
      </c>
      <c r="B11207" s="216" t="s">
        <v>68</v>
      </c>
      <c r="C11207" s="29">
        <v>0</v>
      </c>
      <c r="D11207" s="175">
        <v>500</v>
      </c>
      <c r="F11207" s="175"/>
      <c r="G11207" s="175"/>
      <c r="H11207" s="175"/>
      <c r="I11207" s="34">
        <v>4</v>
      </c>
      <c r="J11207" s="194"/>
    </row>
    <row r="11208" spans="1:10">
      <c r="A11208" s="212">
        <v>3236</v>
      </c>
      <c r="B11208" s="216" t="s">
        <v>56</v>
      </c>
      <c r="C11208" s="29">
        <v>0</v>
      </c>
      <c r="D11208" s="175">
        <v>0</v>
      </c>
      <c r="F11208" s="175"/>
      <c r="G11208" s="175"/>
      <c r="H11208" s="175"/>
      <c r="I11208" s="34">
        <v>4</v>
      </c>
      <c r="J11208" s="194"/>
    </row>
    <row r="11209" spans="1:10">
      <c r="A11209" s="212">
        <v>3237</v>
      </c>
      <c r="B11209" s="216" t="s">
        <v>20</v>
      </c>
      <c r="C11209" s="29">
        <v>15000</v>
      </c>
      <c r="D11209" s="175">
        <v>55605</v>
      </c>
      <c r="F11209" s="175"/>
      <c r="G11209" s="175"/>
      <c r="H11209" s="175"/>
      <c r="I11209" s="34">
        <v>4</v>
      </c>
      <c r="J11209" s="194"/>
    </row>
    <row r="11210" spans="1:10">
      <c r="A11210" s="212">
        <v>3238</v>
      </c>
      <c r="B11210" s="216" t="s">
        <v>51</v>
      </c>
      <c r="C11210" s="29">
        <v>0</v>
      </c>
      <c r="D11210" s="175">
        <v>0</v>
      </c>
      <c r="F11210" s="175"/>
      <c r="G11210" s="175"/>
      <c r="H11210" s="175"/>
      <c r="I11210" s="34">
        <v>4</v>
      </c>
      <c r="J11210" s="194"/>
    </row>
    <row r="11211" spans="1:10">
      <c r="A11211" s="212">
        <v>3239</v>
      </c>
      <c r="B11211" s="216" t="s">
        <v>21</v>
      </c>
      <c r="C11211" s="29">
        <v>2500</v>
      </c>
      <c r="D11211" s="175">
        <v>11800</v>
      </c>
      <c r="F11211" s="175"/>
      <c r="G11211" s="175"/>
      <c r="H11211" s="175"/>
      <c r="I11211" s="34">
        <v>4</v>
      </c>
      <c r="J11211" s="194"/>
    </row>
    <row r="11212" spans="1:10" ht="28.5">
      <c r="A11212" s="210">
        <v>324</v>
      </c>
      <c r="B11212" s="211" t="s">
        <v>22</v>
      </c>
      <c r="C11212" s="30">
        <f t="shared" ref="C11212" si="9791">SUM(C11213)</f>
        <v>5000</v>
      </c>
      <c r="D11212" s="30">
        <v>5000</v>
      </c>
      <c r="F11212" s="30">
        <f t="shared" ref="F11212:H11212" si="9792">SUM(F11213)</f>
        <v>0</v>
      </c>
      <c r="G11212" s="30">
        <f t="shared" si="9792"/>
        <v>0</v>
      </c>
      <c r="H11212" s="30">
        <f t="shared" si="9792"/>
        <v>0</v>
      </c>
      <c r="I11212" s="34">
        <v>3</v>
      </c>
      <c r="J11212" s="194"/>
    </row>
    <row r="11213" spans="1:10" ht="28.5">
      <c r="A11213" s="212">
        <v>3241</v>
      </c>
      <c r="B11213" s="216" t="s">
        <v>22</v>
      </c>
      <c r="C11213" s="29">
        <v>5000</v>
      </c>
      <c r="D11213" s="175">
        <v>5000</v>
      </c>
      <c r="F11213" s="175"/>
      <c r="G11213" s="175"/>
      <c r="H11213" s="175"/>
      <c r="I11213" s="34">
        <v>4</v>
      </c>
      <c r="J11213" s="194"/>
    </row>
    <row r="11214" spans="1:10">
      <c r="A11214" s="210">
        <v>329</v>
      </c>
      <c r="B11214" s="211" t="s">
        <v>23</v>
      </c>
      <c r="C11214" s="30">
        <f t="shared" ref="C11214" si="9793">SUM(C11215:C11220)</f>
        <v>5500</v>
      </c>
      <c r="D11214" s="30">
        <v>12465</v>
      </c>
      <c r="F11214" s="30">
        <f t="shared" ref="F11214:G11214" si="9794">SUM(F11215:F11220)</f>
        <v>0</v>
      </c>
      <c r="G11214" s="30">
        <f t="shared" si="9794"/>
        <v>0</v>
      </c>
      <c r="H11214" s="30">
        <f t="shared" ref="H11214" si="9795">SUM(H11215:H11220)</f>
        <v>0</v>
      </c>
      <c r="I11214" s="34">
        <v>3</v>
      </c>
      <c r="J11214" s="194"/>
    </row>
    <row r="11215" spans="1:10">
      <c r="A11215" s="212">
        <v>3292</v>
      </c>
      <c r="B11215" s="216" t="s">
        <v>112</v>
      </c>
      <c r="C11215" s="29">
        <v>0</v>
      </c>
      <c r="D11215" s="175">
        <v>0</v>
      </c>
      <c r="F11215" s="175"/>
      <c r="G11215" s="175"/>
      <c r="H11215" s="175"/>
      <c r="I11215" s="34">
        <v>4</v>
      </c>
      <c r="J11215" s="194"/>
    </row>
    <row r="11216" spans="1:10">
      <c r="A11216" s="212">
        <v>3293</v>
      </c>
      <c r="B11216" s="216" t="s">
        <v>29</v>
      </c>
      <c r="C11216" s="29">
        <v>5500</v>
      </c>
      <c r="D11216" s="175">
        <v>6250</v>
      </c>
      <c r="F11216" s="175"/>
      <c r="G11216" s="175"/>
      <c r="H11216" s="175"/>
      <c r="I11216" s="34">
        <v>4</v>
      </c>
      <c r="J11216" s="194"/>
    </row>
    <row r="11217" spans="1:10">
      <c r="A11217" s="212">
        <v>3294</v>
      </c>
      <c r="B11217" s="216" t="s">
        <v>55</v>
      </c>
      <c r="C11217" s="29">
        <v>0</v>
      </c>
      <c r="D11217" s="175">
        <v>0</v>
      </c>
      <c r="F11217" s="175"/>
      <c r="G11217" s="175"/>
      <c r="H11217" s="175"/>
      <c r="I11217" s="34">
        <v>4</v>
      </c>
      <c r="J11217" s="194"/>
    </row>
    <row r="11218" spans="1:10">
      <c r="A11218" s="212">
        <v>3295</v>
      </c>
      <c r="B11218" s="216" t="s">
        <v>113</v>
      </c>
      <c r="C11218" s="29">
        <v>0</v>
      </c>
      <c r="D11218" s="175">
        <v>0</v>
      </c>
      <c r="F11218" s="175"/>
      <c r="G11218" s="175"/>
      <c r="H11218" s="175"/>
      <c r="I11218" s="34">
        <v>4</v>
      </c>
      <c r="J11218" s="194"/>
    </row>
    <row r="11219" spans="1:10">
      <c r="A11219" s="212">
        <v>3296</v>
      </c>
      <c r="B11219" s="216" t="s">
        <v>120</v>
      </c>
      <c r="C11219" s="29">
        <v>0</v>
      </c>
      <c r="D11219" s="175">
        <v>0</v>
      </c>
      <c r="F11219" s="175"/>
      <c r="G11219" s="175"/>
      <c r="H11219" s="175"/>
      <c r="I11219" s="34">
        <v>4</v>
      </c>
    </row>
    <row r="11220" spans="1:10">
      <c r="A11220" s="212">
        <v>3299</v>
      </c>
      <c r="B11220" s="216" t="s">
        <v>23</v>
      </c>
      <c r="C11220" s="29">
        <v>0</v>
      </c>
      <c r="D11220" s="175">
        <v>6215</v>
      </c>
      <c r="F11220" s="175"/>
      <c r="G11220" s="175"/>
      <c r="H11220" s="175"/>
      <c r="I11220" s="34">
        <v>4</v>
      </c>
    </row>
    <row r="11221" spans="1:10">
      <c r="A11221" s="208">
        <v>34</v>
      </c>
      <c r="B11221" s="209" t="s">
        <v>114</v>
      </c>
      <c r="C11221" s="182">
        <f t="shared" ref="C11221" si="9796">SUM(C11222)</f>
        <v>47000</v>
      </c>
      <c r="D11221" s="32">
        <v>30000</v>
      </c>
      <c r="F11221" s="32">
        <f>SUM(F11222)</f>
        <v>0</v>
      </c>
      <c r="G11221" s="32">
        <f>SUM(G11222)</f>
        <v>0</v>
      </c>
      <c r="H11221" s="32">
        <f>SUM(H11222)</f>
        <v>0</v>
      </c>
      <c r="I11221" s="34">
        <v>2</v>
      </c>
    </row>
    <row r="11222" spans="1:10">
      <c r="A11222" s="210">
        <v>343</v>
      </c>
      <c r="B11222" s="211" t="s">
        <v>115</v>
      </c>
      <c r="C11222" s="30">
        <f>SUM(C11223:C11225)</f>
        <v>47000</v>
      </c>
      <c r="D11222" s="30">
        <v>30000</v>
      </c>
      <c r="F11222" s="30">
        <f>SUM(F11223:F11225)</f>
        <v>0</v>
      </c>
      <c r="G11222" s="30">
        <f>SUM(G11223:G11225)</f>
        <v>0</v>
      </c>
      <c r="H11222" s="30">
        <f>SUM(H11223:H11225)</f>
        <v>0</v>
      </c>
      <c r="I11222" s="34">
        <v>3</v>
      </c>
    </row>
    <row r="11223" spans="1:10">
      <c r="A11223" s="212">
        <v>3431</v>
      </c>
      <c r="B11223" s="216" t="s">
        <v>116</v>
      </c>
      <c r="C11223" s="29">
        <v>15000</v>
      </c>
      <c r="D11223" s="175">
        <v>15000</v>
      </c>
      <c r="F11223" s="175"/>
      <c r="G11223" s="175"/>
      <c r="H11223" s="175"/>
      <c r="I11223" s="34">
        <v>4</v>
      </c>
    </row>
    <row r="11224" spans="1:10">
      <c r="A11224" s="212">
        <v>3433</v>
      </c>
      <c r="B11224" s="216" t="s">
        <v>117</v>
      </c>
      <c r="C11224" s="29">
        <v>30000</v>
      </c>
      <c r="D11224" s="175">
        <v>10000</v>
      </c>
      <c r="F11224" s="175"/>
      <c r="G11224" s="175"/>
      <c r="H11224" s="175"/>
      <c r="I11224" s="34">
        <v>4</v>
      </c>
    </row>
    <row r="11225" spans="1:10">
      <c r="A11225" s="51">
        <v>3434</v>
      </c>
      <c r="B11225" s="608" t="s">
        <v>118</v>
      </c>
      <c r="C11225" s="39">
        <v>2000</v>
      </c>
      <c r="D11225" s="175">
        <v>5000</v>
      </c>
      <c r="F11225" s="636"/>
      <c r="G11225" s="636"/>
      <c r="H11225" s="636"/>
      <c r="I11225" s="73">
        <v>4</v>
      </c>
    </row>
    <row r="11226" spans="1:10" ht="28.5">
      <c r="A11226" s="47">
        <v>37</v>
      </c>
      <c r="B11226" s="606" t="s">
        <v>34</v>
      </c>
      <c r="C11226" s="182">
        <f t="shared" ref="C11226:C11227" si="9797">C11227</f>
        <v>25000</v>
      </c>
      <c r="D11226" s="32">
        <v>25000</v>
      </c>
      <c r="F11226" s="32">
        <f t="shared" ref="F11226:H11227" si="9798">F11227</f>
        <v>0</v>
      </c>
      <c r="G11226" s="32">
        <f t="shared" si="9798"/>
        <v>0</v>
      </c>
      <c r="H11226" s="32">
        <f t="shared" si="9798"/>
        <v>0</v>
      </c>
      <c r="I11226" s="73">
        <v>2</v>
      </c>
    </row>
    <row r="11227" spans="1:10" ht="28.5">
      <c r="A11227" s="49">
        <v>372</v>
      </c>
      <c r="B11227" s="607" t="s">
        <v>35</v>
      </c>
      <c r="C11227" s="30">
        <f t="shared" si="9797"/>
        <v>25000</v>
      </c>
      <c r="D11227" s="30">
        <v>25000</v>
      </c>
      <c r="F11227" s="30">
        <f t="shared" si="9798"/>
        <v>0</v>
      </c>
      <c r="G11227" s="30">
        <f t="shared" si="9798"/>
        <v>0</v>
      </c>
      <c r="H11227" s="30">
        <f t="shared" si="9798"/>
        <v>0</v>
      </c>
      <c r="I11227" s="73">
        <v>3</v>
      </c>
    </row>
    <row r="11228" spans="1:10" ht="28.5">
      <c r="A11228" s="51">
        <v>3721</v>
      </c>
      <c r="B11228" s="608" t="s">
        <v>35</v>
      </c>
      <c r="C11228" s="39">
        <v>25000</v>
      </c>
      <c r="D11228" s="175">
        <v>25000</v>
      </c>
      <c r="F11228" s="636"/>
      <c r="G11228" s="636"/>
      <c r="H11228" s="636"/>
      <c r="I11228" s="73">
        <v>4</v>
      </c>
    </row>
    <row r="11229" spans="1:10">
      <c r="A11229" s="208">
        <v>38</v>
      </c>
      <c r="B11229" s="209" t="s">
        <v>11</v>
      </c>
      <c r="C11229" s="182">
        <f t="shared" ref="C11229" si="9799">SUM(C11230)</f>
        <v>104000</v>
      </c>
      <c r="D11229" s="32">
        <v>24000</v>
      </c>
      <c r="F11229" s="32">
        <f t="shared" ref="F11229:H11229" si="9800">SUM(F11230)</f>
        <v>0</v>
      </c>
      <c r="G11229" s="32">
        <f t="shared" si="9800"/>
        <v>0</v>
      </c>
      <c r="H11229" s="32">
        <f t="shared" si="9800"/>
        <v>0</v>
      </c>
      <c r="I11229" s="34">
        <v>2</v>
      </c>
    </row>
    <row r="11230" spans="1:10">
      <c r="A11230" s="210">
        <v>383</v>
      </c>
      <c r="B11230" s="211" t="s">
        <v>121</v>
      </c>
      <c r="C11230" s="30">
        <f>SUM(C11231:C11233)</f>
        <v>104000</v>
      </c>
      <c r="D11230" s="30">
        <v>24000</v>
      </c>
      <c r="F11230" s="30">
        <f>SUM(F11231:F11233)</f>
        <v>0</v>
      </c>
      <c r="G11230" s="30">
        <f>SUM(G11231:G11233)</f>
        <v>0</v>
      </c>
      <c r="H11230" s="30">
        <f>SUM(H11231:H11233)</f>
        <v>0</v>
      </c>
      <c r="I11230" s="34">
        <v>3</v>
      </c>
    </row>
    <row r="11231" spans="1:10">
      <c r="A11231" s="51">
        <v>3831</v>
      </c>
      <c r="B11231" s="608" t="s">
        <v>413</v>
      </c>
      <c r="C11231" s="337">
        <v>100000</v>
      </c>
      <c r="D11231" s="175">
        <v>20000</v>
      </c>
      <c r="F11231" s="337"/>
      <c r="G11231" s="337"/>
      <c r="H11231" s="337"/>
      <c r="I11231" s="73">
        <v>4</v>
      </c>
    </row>
    <row r="11232" spans="1:10">
      <c r="A11232" s="51">
        <v>3833</v>
      </c>
      <c r="B11232" s="608" t="s">
        <v>229</v>
      </c>
      <c r="C11232" s="337">
        <v>1500</v>
      </c>
      <c r="D11232" s="175">
        <v>1500</v>
      </c>
      <c r="F11232" s="337"/>
      <c r="G11232" s="337"/>
      <c r="H11232" s="337"/>
      <c r="I11232" s="73">
        <v>4</v>
      </c>
    </row>
    <row r="11233" spans="1:10">
      <c r="A11233" s="212">
        <v>3834</v>
      </c>
      <c r="B11233" s="216" t="s">
        <v>123</v>
      </c>
      <c r="C11233" s="29">
        <v>2500</v>
      </c>
      <c r="D11233" s="175">
        <v>2500</v>
      </c>
      <c r="F11233" s="175"/>
      <c r="G11233" s="175"/>
      <c r="H11233" s="175"/>
      <c r="I11233" s="34">
        <v>4</v>
      </c>
    </row>
    <row r="11234" spans="1:10" ht="28.5">
      <c r="A11234" s="208">
        <v>41</v>
      </c>
      <c r="B11234" s="209" t="s">
        <v>70</v>
      </c>
      <c r="C11234" s="182">
        <f t="shared" ref="C11234:C11235" si="9801">C11235</f>
        <v>10000</v>
      </c>
      <c r="D11234" s="32">
        <v>10000</v>
      </c>
      <c r="F11234" s="32">
        <f t="shared" ref="F11234:H11235" si="9802">F11235</f>
        <v>0</v>
      </c>
      <c r="G11234" s="32">
        <f t="shared" si="9802"/>
        <v>0</v>
      </c>
      <c r="H11234" s="32">
        <f t="shared" si="9802"/>
        <v>0</v>
      </c>
      <c r="I11234" s="34">
        <v>2</v>
      </c>
      <c r="J11234" s="26"/>
    </row>
    <row r="11235" spans="1:10">
      <c r="A11235" s="210">
        <v>412</v>
      </c>
      <c r="B11235" s="211" t="s">
        <v>71</v>
      </c>
      <c r="C11235" s="30">
        <f t="shared" si="9801"/>
        <v>10000</v>
      </c>
      <c r="D11235" s="30">
        <v>10000</v>
      </c>
      <c r="F11235" s="30">
        <f t="shared" si="9802"/>
        <v>0</v>
      </c>
      <c r="G11235" s="30">
        <f t="shared" si="9802"/>
        <v>0</v>
      </c>
      <c r="H11235" s="30">
        <f t="shared" si="9802"/>
        <v>0</v>
      </c>
      <c r="I11235" s="34">
        <v>3</v>
      </c>
      <c r="J11235" s="26"/>
    </row>
    <row r="11236" spans="1:10">
      <c r="A11236" s="212">
        <v>4123</v>
      </c>
      <c r="B11236" s="226" t="s">
        <v>72</v>
      </c>
      <c r="C11236" s="222">
        <v>10000</v>
      </c>
      <c r="D11236" s="175">
        <v>10000</v>
      </c>
      <c r="F11236" s="222"/>
      <c r="G11236" s="222"/>
      <c r="H11236" s="222"/>
      <c r="I11236" s="34">
        <v>4</v>
      </c>
      <c r="J11236" s="26"/>
    </row>
    <row r="11237" spans="1:10" ht="28.5">
      <c r="A11237" s="208">
        <v>42</v>
      </c>
      <c r="B11237" s="209" t="s">
        <v>30</v>
      </c>
      <c r="C11237" s="182">
        <f>SUM(C11238+C11240+C11249+C11251)</f>
        <v>398500</v>
      </c>
      <c r="D11237" s="32">
        <v>942750</v>
      </c>
      <c r="F11237" s="32">
        <f t="shared" ref="F11237:G11237" si="9803">SUM(F11238+F11240+F11249+F11251+F11247)</f>
        <v>0</v>
      </c>
      <c r="G11237" s="32">
        <f t="shared" si="9803"/>
        <v>0</v>
      </c>
      <c r="H11237" s="32">
        <f t="shared" ref="H11237" si="9804">SUM(H11238+H11240+H11249+H11251+H11247)</f>
        <v>0</v>
      </c>
      <c r="I11237" s="34">
        <v>2</v>
      </c>
    </row>
    <row r="11238" spans="1:10">
      <c r="A11238" s="210">
        <v>421</v>
      </c>
      <c r="B11238" s="211" t="s">
        <v>96</v>
      </c>
      <c r="C11238" s="30">
        <f t="shared" ref="C11238" si="9805">SUM(C11239)</f>
        <v>0</v>
      </c>
      <c r="D11238" s="30">
        <v>0</v>
      </c>
      <c r="F11238" s="30">
        <f t="shared" ref="F11238:H11238" si="9806">SUM(F11239)</f>
        <v>0</v>
      </c>
      <c r="G11238" s="30">
        <f t="shared" si="9806"/>
        <v>0</v>
      </c>
      <c r="H11238" s="30">
        <f t="shared" si="9806"/>
        <v>0</v>
      </c>
      <c r="I11238" s="34">
        <v>3</v>
      </c>
    </row>
    <row r="11239" spans="1:10">
      <c r="A11239" s="212">
        <v>4212</v>
      </c>
      <c r="B11239" s="216" t="s">
        <v>97</v>
      </c>
      <c r="C11239" s="29"/>
      <c r="D11239" s="175">
        <v>0</v>
      </c>
      <c r="F11239" s="175"/>
      <c r="G11239" s="175"/>
      <c r="H11239" s="175"/>
      <c r="I11239" s="34">
        <v>4</v>
      </c>
    </row>
    <row r="11240" spans="1:10">
      <c r="A11240" s="210">
        <v>422</v>
      </c>
      <c r="B11240" s="211" t="s">
        <v>57</v>
      </c>
      <c r="C11240" s="30">
        <f t="shared" ref="C11240" si="9807">SUM(C11241:C11246)</f>
        <v>370000</v>
      </c>
      <c r="D11240" s="30">
        <v>857500</v>
      </c>
      <c r="F11240" s="30">
        <f>SUM(F11241:F11246)</f>
        <v>0</v>
      </c>
      <c r="G11240" s="30">
        <f>SUM(G11241:G11246)</f>
        <v>0</v>
      </c>
      <c r="H11240" s="30">
        <f>SUM(H11241:H11246)</f>
        <v>0</v>
      </c>
      <c r="I11240" s="34">
        <v>3</v>
      </c>
    </row>
    <row r="11241" spans="1:10">
      <c r="A11241" s="212">
        <v>4221</v>
      </c>
      <c r="B11241" s="216" t="s">
        <v>65</v>
      </c>
      <c r="C11241" s="29">
        <v>150000</v>
      </c>
      <c r="D11241" s="175">
        <v>100000</v>
      </c>
      <c r="F11241" s="175"/>
      <c r="G11241" s="175"/>
      <c r="H11241" s="175"/>
      <c r="I11241" s="34">
        <v>4</v>
      </c>
    </row>
    <row r="11242" spans="1:10">
      <c r="A11242" s="212">
        <v>4222</v>
      </c>
      <c r="B11242" s="216" t="s">
        <v>73</v>
      </c>
      <c r="C11242" s="29">
        <v>7500</v>
      </c>
      <c r="D11242" s="175">
        <v>47500</v>
      </c>
      <c r="F11242" s="175"/>
      <c r="G11242" s="175"/>
      <c r="H11242" s="175"/>
      <c r="I11242" s="34">
        <v>4</v>
      </c>
    </row>
    <row r="11243" spans="1:10">
      <c r="A11243" s="212">
        <v>4223</v>
      </c>
      <c r="B11243" s="216" t="s">
        <v>86</v>
      </c>
      <c r="C11243" s="29">
        <v>25000</v>
      </c>
      <c r="D11243" s="175">
        <v>15000</v>
      </c>
      <c r="F11243" s="175"/>
      <c r="G11243" s="175"/>
      <c r="H11243" s="175"/>
      <c r="I11243" s="34">
        <v>4</v>
      </c>
    </row>
    <row r="11244" spans="1:10">
      <c r="A11244" s="212">
        <v>4224</v>
      </c>
      <c r="B11244" s="216" t="s">
        <v>58</v>
      </c>
      <c r="C11244" s="29">
        <v>112500</v>
      </c>
      <c r="D11244" s="175">
        <v>640000</v>
      </c>
      <c r="F11244" s="175"/>
      <c r="G11244" s="175"/>
      <c r="H11244" s="175"/>
      <c r="I11244" s="34">
        <v>4</v>
      </c>
    </row>
    <row r="11245" spans="1:10">
      <c r="A11245" s="212">
        <v>4225</v>
      </c>
      <c r="B11245" s="216" t="s">
        <v>87</v>
      </c>
      <c r="C11245" s="29">
        <v>0</v>
      </c>
      <c r="D11245" s="175">
        <v>0</v>
      </c>
      <c r="F11245" s="175"/>
      <c r="G11245" s="175"/>
      <c r="H11245" s="175"/>
      <c r="I11245" s="34">
        <v>4</v>
      </c>
    </row>
    <row r="11246" spans="1:10">
      <c r="A11246" s="212">
        <v>4227</v>
      </c>
      <c r="B11246" s="216" t="s">
        <v>88</v>
      </c>
      <c r="C11246" s="29">
        <v>75000</v>
      </c>
      <c r="D11246" s="175">
        <v>55000</v>
      </c>
      <c r="F11246" s="175"/>
      <c r="G11246" s="175"/>
      <c r="H11246" s="175"/>
      <c r="I11246" s="34">
        <v>4</v>
      </c>
    </row>
    <row r="11247" spans="1:10">
      <c r="A11247" s="210">
        <v>423</v>
      </c>
      <c r="B11247" s="211" t="s">
        <v>98</v>
      </c>
      <c r="C11247" s="878">
        <f t="shared" ref="C11247" si="9808">SUM(C11248)</f>
        <v>3500</v>
      </c>
      <c r="D11247" s="878">
        <v>31750</v>
      </c>
      <c r="F11247" s="878">
        <f t="shared" ref="F11247:H11247" si="9809">SUM(F11248)</f>
        <v>0</v>
      </c>
      <c r="G11247" s="878">
        <f t="shared" si="9809"/>
        <v>0</v>
      </c>
      <c r="H11247" s="878">
        <f t="shared" si="9809"/>
        <v>0</v>
      </c>
      <c r="I11247" s="870">
        <v>3</v>
      </c>
    </row>
    <row r="11248" spans="1:10">
      <c r="A11248" s="212">
        <v>4231</v>
      </c>
      <c r="B11248" s="318" t="s">
        <v>106</v>
      </c>
      <c r="C11248" s="868">
        <v>3500</v>
      </c>
      <c r="D11248" s="868">
        <v>31750</v>
      </c>
      <c r="F11248" s="868"/>
      <c r="G11248" s="868"/>
      <c r="H11248" s="868"/>
      <c r="I11248" s="870">
        <v>4</v>
      </c>
    </row>
    <row r="11249" spans="1:10" ht="28.5">
      <c r="A11249" s="210">
        <v>424</v>
      </c>
      <c r="B11249" s="211" t="s">
        <v>138</v>
      </c>
      <c r="C11249" s="30">
        <f t="shared" ref="C11249" si="9810">SUM(C11250)</f>
        <v>3500</v>
      </c>
      <c r="D11249" s="30">
        <v>3500</v>
      </c>
      <c r="F11249" s="30">
        <f t="shared" ref="F11249:H11249" si="9811">SUM(F11250)</f>
        <v>0</v>
      </c>
      <c r="G11249" s="30">
        <f t="shared" si="9811"/>
        <v>0</v>
      </c>
      <c r="H11249" s="30">
        <f t="shared" si="9811"/>
        <v>0</v>
      </c>
      <c r="I11249" s="34">
        <v>3</v>
      </c>
    </row>
    <row r="11250" spans="1:10">
      <c r="A11250" s="212">
        <v>4241</v>
      </c>
      <c r="B11250" s="216" t="s">
        <v>139</v>
      </c>
      <c r="C11250" s="29">
        <v>3500</v>
      </c>
      <c r="D11250" s="175">
        <v>3500</v>
      </c>
      <c r="F11250" s="175"/>
      <c r="G11250" s="175"/>
      <c r="H11250" s="175"/>
      <c r="I11250" s="34">
        <v>4</v>
      </c>
    </row>
    <row r="11251" spans="1:10">
      <c r="A11251" s="210">
        <v>426</v>
      </c>
      <c r="B11251" s="211" t="s">
        <v>31</v>
      </c>
      <c r="C11251" s="30">
        <f t="shared" ref="C11251" si="9812">SUM(C11252)</f>
        <v>25000</v>
      </c>
      <c r="D11251" s="30">
        <v>50000</v>
      </c>
      <c r="F11251" s="30">
        <f t="shared" ref="F11251:H11251" si="9813">SUM(F11252)</f>
        <v>0</v>
      </c>
      <c r="G11251" s="30">
        <f t="shared" si="9813"/>
        <v>0</v>
      </c>
      <c r="H11251" s="30">
        <f t="shared" si="9813"/>
        <v>0</v>
      </c>
      <c r="I11251" s="34">
        <v>3</v>
      </c>
    </row>
    <row r="11252" spans="1:10">
      <c r="A11252" s="212">
        <v>4264</v>
      </c>
      <c r="B11252" s="216" t="s">
        <v>208</v>
      </c>
      <c r="C11252" s="29">
        <v>25000</v>
      </c>
      <c r="D11252" s="175">
        <v>50000</v>
      </c>
      <c r="F11252" s="175"/>
      <c r="G11252" s="175"/>
      <c r="H11252" s="175"/>
      <c r="I11252" s="34">
        <v>4</v>
      </c>
    </row>
    <row r="11253" spans="1:10">
      <c r="A11253" s="47">
        <v>51</v>
      </c>
      <c r="B11253" s="606" t="s">
        <v>414</v>
      </c>
      <c r="C11253" s="182">
        <f t="shared" ref="C11253:C11254" si="9814">C11254</f>
        <v>0</v>
      </c>
      <c r="D11253" s="32">
        <v>0</v>
      </c>
      <c r="F11253" s="32">
        <f t="shared" ref="F11253:H11254" si="9815">F11254</f>
        <v>0</v>
      </c>
      <c r="G11253" s="32">
        <f t="shared" si="9815"/>
        <v>0</v>
      </c>
      <c r="H11253" s="32">
        <f t="shared" si="9815"/>
        <v>0</v>
      </c>
      <c r="I11253" s="73">
        <v>2</v>
      </c>
    </row>
    <row r="11254" spans="1:10">
      <c r="A11254" s="49">
        <v>518</v>
      </c>
      <c r="B11254" s="607" t="s">
        <v>415</v>
      </c>
      <c r="C11254" s="30">
        <f t="shared" si="9814"/>
        <v>0</v>
      </c>
      <c r="D11254" s="30">
        <v>0</v>
      </c>
      <c r="F11254" s="30">
        <f t="shared" si="9815"/>
        <v>0</v>
      </c>
      <c r="G11254" s="30">
        <f t="shared" si="9815"/>
        <v>0</v>
      </c>
      <c r="H11254" s="30">
        <f t="shared" si="9815"/>
        <v>0</v>
      </c>
      <c r="I11254" s="73">
        <v>3</v>
      </c>
    </row>
    <row r="11255" spans="1:10">
      <c r="A11255" s="51">
        <v>5183</v>
      </c>
      <c r="B11255" s="608" t="s">
        <v>416</v>
      </c>
      <c r="C11255" s="39">
        <v>0</v>
      </c>
      <c r="D11255" s="175">
        <v>0</v>
      </c>
      <c r="F11255" s="636"/>
      <c r="G11255" s="636"/>
      <c r="H11255" s="636"/>
      <c r="I11255" s="73">
        <v>4</v>
      </c>
    </row>
    <row r="11256" spans="1:10" ht="28.5">
      <c r="A11256" s="208">
        <v>45</v>
      </c>
      <c r="B11256" s="209" t="s">
        <v>74</v>
      </c>
      <c r="C11256" s="182">
        <f>SUM(C11257+C11259)</f>
        <v>1450000</v>
      </c>
      <c r="D11256" s="32">
        <v>900000</v>
      </c>
      <c r="F11256" s="32">
        <f>SUM(F11257+F11259)</f>
        <v>0</v>
      </c>
      <c r="G11256" s="32">
        <f>SUM(G11257+G11259)</f>
        <v>0</v>
      </c>
      <c r="H11256" s="32">
        <f>SUM(H11257+H11259)</f>
        <v>0</v>
      </c>
      <c r="I11256" s="34">
        <v>2</v>
      </c>
    </row>
    <row r="11257" spans="1:10">
      <c r="A11257" s="210">
        <v>451</v>
      </c>
      <c r="B11257" s="211" t="s">
        <v>75</v>
      </c>
      <c r="C11257" s="30">
        <f t="shared" ref="C11257" si="9816">SUM(C11258)</f>
        <v>1419500</v>
      </c>
      <c r="D11257" s="30">
        <v>869500</v>
      </c>
      <c r="F11257" s="30">
        <f t="shared" ref="F11257:H11257" si="9817">SUM(F11258)</f>
        <v>0</v>
      </c>
      <c r="G11257" s="30">
        <f t="shared" si="9817"/>
        <v>0</v>
      </c>
      <c r="H11257" s="30">
        <f t="shared" si="9817"/>
        <v>0</v>
      </c>
      <c r="I11257" s="34">
        <v>3</v>
      </c>
    </row>
    <row r="11258" spans="1:10">
      <c r="A11258" s="212">
        <v>4511</v>
      </c>
      <c r="B11258" s="216" t="s">
        <v>75</v>
      </c>
      <c r="C11258" s="29">
        <v>1419500</v>
      </c>
      <c r="D11258" s="175">
        <v>869500</v>
      </c>
      <c r="F11258" s="175"/>
      <c r="G11258" s="175"/>
      <c r="H11258" s="175"/>
      <c r="I11258" s="34">
        <v>4</v>
      </c>
    </row>
    <row r="11259" spans="1:10">
      <c r="A11259" s="210">
        <v>452</v>
      </c>
      <c r="B11259" s="211" t="s">
        <v>89</v>
      </c>
      <c r="C11259" s="30">
        <f>C11260</f>
        <v>30500</v>
      </c>
      <c r="D11259" s="30">
        <v>30500</v>
      </c>
      <c r="F11259" s="30">
        <f>F11260</f>
        <v>0</v>
      </c>
      <c r="G11259" s="30">
        <f>G11260</f>
        <v>0</v>
      </c>
      <c r="H11259" s="30">
        <f>H11260</f>
        <v>0</v>
      </c>
      <c r="I11259" s="34">
        <v>3</v>
      </c>
      <c r="J11259" s="194"/>
    </row>
    <row r="11260" spans="1:10">
      <c r="A11260" s="51">
        <v>4521</v>
      </c>
      <c r="B11260" s="608" t="s">
        <v>89</v>
      </c>
      <c r="C11260" s="39">
        <v>30500</v>
      </c>
      <c r="D11260" s="175">
        <v>30500</v>
      </c>
      <c r="F11260" s="636"/>
      <c r="G11260" s="636"/>
      <c r="H11260" s="636"/>
      <c r="I11260" s="73">
        <v>4</v>
      </c>
    </row>
    <row r="11261" spans="1:10">
      <c r="A11261" s="206">
        <v>43</v>
      </c>
      <c r="B11261" s="207" t="s">
        <v>40</v>
      </c>
      <c r="C11261" s="31">
        <f>SUM(C11262+C11272+C11305+C11311+C11314)</f>
        <v>73260154</v>
      </c>
      <c r="D11261" s="31">
        <v>73271003</v>
      </c>
      <c r="F11261" s="31">
        <f>SUM(F11262+F11272+F11305+F11311+F11314)</f>
        <v>0</v>
      </c>
      <c r="G11261" s="31">
        <f>SUM(G11262+G11272+G11305+G11311+G11314)</f>
        <v>0</v>
      </c>
      <c r="H11261" s="31">
        <f>SUM(H11262+H11272+H11305+H11311+H11314)</f>
        <v>0</v>
      </c>
      <c r="I11261" s="34" t="s">
        <v>41</v>
      </c>
    </row>
    <row r="11262" spans="1:10">
      <c r="A11262" s="208">
        <v>31</v>
      </c>
      <c r="B11262" s="209" t="s">
        <v>44</v>
      </c>
      <c r="C11262" s="182">
        <f t="shared" ref="C11262" si="9818">SUM(C11263+C11267+C11269)</f>
        <v>42476654</v>
      </c>
      <c r="D11262" s="32">
        <v>44832849</v>
      </c>
      <c r="F11262" s="32">
        <f t="shared" ref="F11262:G11262" si="9819">SUM(F11263+F11267+F11269)</f>
        <v>0</v>
      </c>
      <c r="G11262" s="32">
        <f t="shared" si="9819"/>
        <v>0</v>
      </c>
      <c r="H11262" s="32">
        <f t="shared" ref="H11262" si="9820">SUM(H11263+H11267+H11269)</f>
        <v>0</v>
      </c>
      <c r="I11262" s="34">
        <v>2</v>
      </c>
    </row>
    <row r="11263" spans="1:10">
      <c r="A11263" s="210">
        <v>311</v>
      </c>
      <c r="B11263" s="211" t="s">
        <v>45</v>
      </c>
      <c r="C11263" s="30">
        <f t="shared" ref="C11263" si="9821">SUM(C11264:C11266)</f>
        <v>37206848</v>
      </c>
      <c r="D11263" s="30">
        <v>38398349</v>
      </c>
      <c r="F11263" s="30">
        <f t="shared" ref="F11263:G11263" si="9822">SUM(F11264:F11266)</f>
        <v>0</v>
      </c>
      <c r="G11263" s="30">
        <f t="shared" si="9822"/>
        <v>0</v>
      </c>
      <c r="H11263" s="30">
        <f t="shared" ref="H11263" si="9823">SUM(H11264:H11266)</f>
        <v>0</v>
      </c>
      <c r="I11263" s="34">
        <v>3</v>
      </c>
    </row>
    <row r="11264" spans="1:10">
      <c r="A11264" s="212">
        <v>3111</v>
      </c>
      <c r="B11264" s="216" t="s">
        <v>46</v>
      </c>
      <c r="C11264" s="29">
        <v>29415999</v>
      </c>
      <c r="D11264" s="175">
        <v>33662500</v>
      </c>
      <c r="F11264" s="175"/>
      <c r="G11264" s="175"/>
      <c r="H11264" s="175"/>
      <c r="I11264" s="34">
        <v>4</v>
      </c>
    </row>
    <row r="11265" spans="1:10">
      <c r="A11265" s="212">
        <v>3113</v>
      </c>
      <c r="B11265" s="216" t="s">
        <v>66</v>
      </c>
      <c r="C11265" s="29">
        <v>1900000</v>
      </c>
      <c r="D11265" s="175">
        <v>2775000</v>
      </c>
      <c r="F11265" s="175"/>
      <c r="G11265" s="175"/>
      <c r="H11265" s="175"/>
      <c r="I11265" s="34">
        <v>4</v>
      </c>
    </row>
    <row r="11266" spans="1:10">
      <c r="A11266" s="212">
        <v>3114</v>
      </c>
      <c r="B11266" s="216" t="s">
        <v>47</v>
      </c>
      <c r="C11266" s="29">
        <v>5890849</v>
      </c>
      <c r="D11266" s="175">
        <v>1960849</v>
      </c>
      <c r="F11266" s="175"/>
      <c r="G11266" s="175"/>
      <c r="H11266" s="175"/>
      <c r="I11266" s="34">
        <v>4</v>
      </c>
    </row>
    <row r="11267" spans="1:10">
      <c r="A11267" s="210">
        <v>312</v>
      </c>
      <c r="B11267" s="211" t="s">
        <v>67</v>
      </c>
      <c r="C11267" s="30">
        <f t="shared" ref="C11267" si="9824">SUM(C11268)</f>
        <v>880000</v>
      </c>
      <c r="D11267" s="30">
        <v>880000</v>
      </c>
      <c r="F11267" s="30">
        <f t="shared" ref="F11267:H11267" si="9825">SUM(F11268)</f>
        <v>0</v>
      </c>
      <c r="G11267" s="30">
        <f t="shared" si="9825"/>
        <v>0</v>
      </c>
      <c r="H11267" s="30">
        <f t="shared" si="9825"/>
        <v>0</v>
      </c>
      <c r="I11267" s="34">
        <v>3</v>
      </c>
    </row>
    <row r="11268" spans="1:10">
      <c r="A11268" s="212">
        <v>3121</v>
      </c>
      <c r="B11268" s="216" t="s">
        <v>67</v>
      </c>
      <c r="C11268" s="29">
        <v>880000</v>
      </c>
      <c r="D11268" s="175">
        <v>880000</v>
      </c>
      <c r="F11268" s="175"/>
      <c r="G11268" s="175"/>
      <c r="H11268" s="175"/>
      <c r="I11268" s="34">
        <v>4</v>
      </c>
    </row>
    <row r="11269" spans="1:10">
      <c r="A11269" s="210">
        <v>313</v>
      </c>
      <c r="B11269" s="211" t="s">
        <v>48</v>
      </c>
      <c r="C11269" s="30">
        <f t="shared" ref="C11269" si="9826">SUM(C11270:C11271)</f>
        <v>4389806</v>
      </c>
      <c r="D11269" s="30">
        <v>5554500</v>
      </c>
      <c r="F11269" s="30">
        <f t="shared" ref="F11269:G11269" si="9827">SUM(F11270:F11271)</f>
        <v>0</v>
      </c>
      <c r="G11269" s="30">
        <f t="shared" si="9827"/>
        <v>0</v>
      </c>
      <c r="H11269" s="30">
        <f t="shared" ref="H11269" si="9828">SUM(H11270:H11271)</f>
        <v>0</v>
      </c>
      <c r="I11269" s="34">
        <v>3</v>
      </c>
      <c r="J11269" s="194"/>
    </row>
    <row r="11270" spans="1:10">
      <c r="A11270" s="212">
        <v>3132</v>
      </c>
      <c r="B11270" s="216" t="s">
        <v>49</v>
      </c>
      <c r="C11270" s="29">
        <v>4389806</v>
      </c>
      <c r="D11270" s="175">
        <v>5554500</v>
      </c>
      <c r="F11270" s="175"/>
      <c r="G11270" s="175"/>
      <c r="H11270" s="175"/>
      <c r="I11270" s="34">
        <v>4</v>
      </c>
      <c r="J11270" s="194"/>
    </row>
    <row r="11271" spans="1:10" ht="28.5">
      <c r="A11271" s="212">
        <v>3133</v>
      </c>
      <c r="B11271" s="216" t="s">
        <v>119</v>
      </c>
      <c r="C11271" s="29"/>
      <c r="D11271" s="175">
        <v>0</v>
      </c>
      <c r="F11271" s="175"/>
      <c r="G11271" s="175"/>
      <c r="H11271" s="175"/>
      <c r="I11271" s="34">
        <v>4</v>
      </c>
      <c r="J11271" s="194"/>
    </row>
    <row r="11272" spans="1:10">
      <c r="A11272" s="208">
        <v>32</v>
      </c>
      <c r="B11272" s="209" t="s">
        <v>16</v>
      </c>
      <c r="C11272" s="182">
        <f t="shared" ref="C11272" si="9829">SUM(C11273+C11278+C11285+C11295+C11297)</f>
        <v>30553500</v>
      </c>
      <c r="D11272" s="32">
        <v>28267519</v>
      </c>
      <c r="F11272" s="32">
        <f t="shared" ref="F11272:G11272" si="9830">SUM(F11273+F11278+F11285+F11295+F11297)</f>
        <v>0</v>
      </c>
      <c r="G11272" s="32">
        <f t="shared" si="9830"/>
        <v>0</v>
      </c>
      <c r="H11272" s="32">
        <f t="shared" ref="H11272" si="9831">SUM(H11273+H11278+H11285+H11295+H11297)</f>
        <v>0</v>
      </c>
      <c r="I11272" s="34">
        <v>2</v>
      </c>
      <c r="J11272" s="194"/>
    </row>
    <row r="11273" spans="1:10">
      <c r="A11273" s="210">
        <v>321</v>
      </c>
      <c r="B11273" s="211" t="s">
        <v>27</v>
      </c>
      <c r="C11273" s="30">
        <f t="shared" ref="C11273" si="9832">SUM(C11274:C11277)</f>
        <v>955000</v>
      </c>
      <c r="D11273" s="30">
        <v>955000</v>
      </c>
      <c r="F11273" s="30">
        <f t="shared" ref="F11273:G11273" si="9833">SUM(F11274:F11277)</f>
        <v>0</v>
      </c>
      <c r="G11273" s="30">
        <f t="shared" si="9833"/>
        <v>0</v>
      </c>
      <c r="H11273" s="30">
        <f t="shared" ref="H11273" si="9834">SUM(H11274:H11277)</f>
        <v>0</v>
      </c>
      <c r="I11273" s="34">
        <v>3</v>
      </c>
      <c r="J11273" s="194"/>
    </row>
    <row r="11274" spans="1:10">
      <c r="A11274" s="212">
        <v>3211</v>
      </c>
      <c r="B11274" s="216" t="s">
        <v>28</v>
      </c>
      <c r="C11274" s="29">
        <v>5000</v>
      </c>
      <c r="D11274" s="175">
        <v>5000</v>
      </c>
      <c r="F11274" s="175"/>
      <c r="G11274" s="175"/>
      <c r="H11274" s="175"/>
      <c r="I11274" s="34">
        <v>4</v>
      </c>
      <c r="J11274" s="194"/>
    </row>
    <row r="11275" spans="1:10" ht="28.5">
      <c r="A11275" s="212">
        <v>3212</v>
      </c>
      <c r="B11275" s="216" t="s">
        <v>50</v>
      </c>
      <c r="C11275" s="29">
        <v>950000</v>
      </c>
      <c r="D11275" s="175">
        <v>950000</v>
      </c>
      <c r="F11275" s="175"/>
      <c r="G11275" s="175"/>
      <c r="H11275" s="175"/>
      <c r="I11275" s="34">
        <v>4</v>
      </c>
      <c r="J11275" s="194"/>
    </row>
    <row r="11276" spans="1:10">
      <c r="A11276" s="212">
        <v>3213</v>
      </c>
      <c r="B11276" s="216" t="s">
        <v>54</v>
      </c>
      <c r="C11276" s="29"/>
      <c r="D11276" s="175">
        <v>0</v>
      </c>
      <c r="F11276" s="175"/>
      <c r="G11276" s="175"/>
      <c r="H11276" s="175"/>
      <c r="I11276" s="34">
        <v>4</v>
      </c>
      <c r="J11276" s="194"/>
    </row>
    <row r="11277" spans="1:10">
      <c r="A11277" s="212">
        <v>3214</v>
      </c>
      <c r="B11277" s="216" t="s">
        <v>108</v>
      </c>
      <c r="C11277" s="29"/>
      <c r="D11277" s="175">
        <v>0</v>
      </c>
      <c r="F11277" s="175"/>
      <c r="G11277" s="175"/>
      <c r="H11277" s="175"/>
      <c r="I11277" s="34">
        <v>4</v>
      </c>
      <c r="J11277" s="194"/>
    </row>
    <row r="11278" spans="1:10">
      <c r="A11278" s="210">
        <v>322</v>
      </c>
      <c r="B11278" s="211" t="s">
        <v>42</v>
      </c>
      <c r="C11278" s="30">
        <f>SUM(C11279:C11284)</f>
        <v>23487500</v>
      </c>
      <c r="D11278" s="30">
        <v>21151811</v>
      </c>
      <c r="F11278" s="30">
        <f>SUM(F11279:F11284)</f>
        <v>0</v>
      </c>
      <c r="G11278" s="30">
        <f>SUM(G11279:G11284)</f>
        <v>0</v>
      </c>
      <c r="H11278" s="30">
        <f>SUM(H11279:H11284)</f>
        <v>0</v>
      </c>
      <c r="I11278" s="34">
        <v>3</v>
      </c>
      <c r="J11278" s="194"/>
    </row>
    <row r="11279" spans="1:10">
      <c r="A11279" s="212">
        <v>3221</v>
      </c>
      <c r="B11279" s="216" t="s">
        <v>43</v>
      </c>
      <c r="C11279" s="29">
        <v>647500</v>
      </c>
      <c r="D11279" s="175">
        <v>647500</v>
      </c>
      <c r="F11279" s="175"/>
      <c r="G11279" s="175"/>
      <c r="H11279" s="175"/>
      <c r="I11279" s="34">
        <v>4</v>
      </c>
      <c r="J11279" s="194"/>
    </row>
    <row r="11280" spans="1:10">
      <c r="A11280" s="212">
        <v>3222</v>
      </c>
      <c r="B11280" s="216" t="s">
        <v>91</v>
      </c>
      <c r="C11280" s="29">
        <v>21000000</v>
      </c>
      <c r="D11280" s="175">
        <v>18464311</v>
      </c>
      <c r="F11280" s="175"/>
      <c r="G11280" s="175"/>
      <c r="H11280" s="175"/>
      <c r="I11280" s="34">
        <v>4</v>
      </c>
      <c r="J11280" s="194"/>
    </row>
    <row r="11281" spans="1:10">
      <c r="A11281" s="212">
        <v>3223</v>
      </c>
      <c r="B11281" s="216" t="s">
        <v>109</v>
      </c>
      <c r="C11281" s="29">
        <v>1300000</v>
      </c>
      <c r="D11281" s="175">
        <v>1300000</v>
      </c>
      <c r="F11281" s="175"/>
      <c r="G11281" s="175"/>
      <c r="H11281" s="175"/>
      <c r="I11281" s="34">
        <v>4</v>
      </c>
      <c r="J11281" s="194"/>
    </row>
    <row r="11282" spans="1:10" ht="28.5">
      <c r="A11282" s="51">
        <v>3224</v>
      </c>
      <c r="B11282" s="608" t="s">
        <v>110</v>
      </c>
      <c r="C11282" s="39">
        <v>250000</v>
      </c>
      <c r="D11282" s="175">
        <v>300000</v>
      </c>
      <c r="F11282" s="636"/>
      <c r="G11282" s="636"/>
      <c r="H11282" s="636"/>
      <c r="I11282" s="73">
        <v>4</v>
      </c>
      <c r="J11282" s="194"/>
    </row>
    <row r="11283" spans="1:10">
      <c r="A11283" s="51">
        <v>3225</v>
      </c>
      <c r="B11283" s="608" t="s">
        <v>92</v>
      </c>
      <c r="C11283" s="29">
        <v>225000</v>
      </c>
      <c r="D11283" s="175">
        <v>400000</v>
      </c>
      <c r="F11283" s="175"/>
      <c r="G11283" s="175"/>
      <c r="H11283" s="175"/>
      <c r="I11283" s="34">
        <v>4</v>
      </c>
      <c r="J11283" s="194"/>
    </row>
    <row r="11284" spans="1:10">
      <c r="A11284" s="51">
        <v>3227</v>
      </c>
      <c r="B11284" s="608" t="s">
        <v>93</v>
      </c>
      <c r="C11284" s="39">
        <v>65000</v>
      </c>
      <c r="D11284" s="175">
        <v>40000</v>
      </c>
      <c r="F11284" s="636"/>
      <c r="G11284" s="636"/>
      <c r="H11284" s="636"/>
      <c r="I11284" s="73">
        <v>4</v>
      </c>
      <c r="J11284" s="194"/>
    </row>
    <row r="11285" spans="1:10">
      <c r="A11285" s="210">
        <v>323</v>
      </c>
      <c r="B11285" s="211" t="s">
        <v>17</v>
      </c>
      <c r="C11285" s="30">
        <f t="shared" ref="C11285" si="9835">SUM(C11286:C11294)</f>
        <v>5760000</v>
      </c>
      <c r="D11285" s="30">
        <v>5922208</v>
      </c>
      <c r="F11285" s="30">
        <f t="shared" ref="F11285:G11285" si="9836">SUM(F11286:F11294)</f>
        <v>0</v>
      </c>
      <c r="G11285" s="30">
        <f t="shared" si="9836"/>
        <v>0</v>
      </c>
      <c r="H11285" s="30">
        <f t="shared" ref="H11285" si="9837">SUM(H11286:H11294)</f>
        <v>0</v>
      </c>
      <c r="I11285" s="34">
        <v>3</v>
      </c>
      <c r="J11285" s="194"/>
    </row>
    <row r="11286" spans="1:10">
      <c r="A11286" s="212">
        <v>3231</v>
      </c>
      <c r="B11286" s="216" t="s">
        <v>18</v>
      </c>
      <c r="C11286" s="29">
        <v>139500</v>
      </c>
      <c r="D11286" s="175">
        <v>150000</v>
      </c>
      <c r="F11286" s="175"/>
      <c r="G11286" s="175"/>
      <c r="H11286" s="175"/>
      <c r="I11286" s="34">
        <v>4</v>
      </c>
      <c r="J11286" s="194"/>
    </row>
    <row r="11287" spans="1:10">
      <c r="A11287" s="212">
        <v>3232</v>
      </c>
      <c r="B11287" s="216" t="s">
        <v>105</v>
      </c>
      <c r="C11287" s="29">
        <v>1992000</v>
      </c>
      <c r="D11287" s="175">
        <v>2043708</v>
      </c>
      <c r="F11287" s="175"/>
      <c r="G11287" s="175"/>
      <c r="H11287" s="175"/>
      <c r="I11287" s="34">
        <v>4</v>
      </c>
      <c r="J11287" s="194"/>
    </row>
    <row r="11288" spans="1:10">
      <c r="A11288" s="51">
        <v>3233</v>
      </c>
      <c r="B11288" s="608" t="s">
        <v>19</v>
      </c>
      <c r="C11288" s="39">
        <v>30000</v>
      </c>
      <c r="D11288" s="175">
        <v>30000</v>
      </c>
      <c r="F11288" s="636"/>
      <c r="G11288" s="636"/>
      <c r="H11288" s="636"/>
      <c r="I11288" s="73">
        <v>4</v>
      </c>
      <c r="J11288" s="194"/>
    </row>
    <row r="11289" spans="1:10">
      <c r="A11289" s="212">
        <v>3234</v>
      </c>
      <c r="B11289" s="216" t="s">
        <v>111</v>
      </c>
      <c r="C11289" s="29">
        <v>400000</v>
      </c>
      <c r="D11289" s="175">
        <v>350000</v>
      </c>
      <c r="F11289" s="175"/>
      <c r="G11289" s="175"/>
      <c r="H11289" s="175"/>
      <c r="I11289" s="34">
        <v>4</v>
      </c>
      <c r="J11289" s="194"/>
    </row>
    <row r="11290" spans="1:10">
      <c r="A11290" s="212">
        <v>3235</v>
      </c>
      <c r="B11290" s="216" t="s">
        <v>68</v>
      </c>
      <c r="C11290" s="29">
        <v>200000</v>
      </c>
      <c r="D11290" s="175">
        <v>200000</v>
      </c>
      <c r="F11290" s="175"/>
      <c r="G11290" s="175"/>
      <c r="H11290" s="175"/>
      <c r="I11290" s="34">
        <v>4</v>
      </c>
      <c r="J11290" s="194"/>
    </row>
    <row r="11291" spans="1:10">
      <c r="A11291" s="212">
        <v>3236</v>
      </c>
      <c r="B11291" s="216" t="s">
        <v>56</v>
      </c>
      <c r="C11291" s="29">
        <v>1000000</v>
      </c>
      <c r="D11291" s="175">
        <v>1200000</v>
      </c>
      <c r="F11291" s="175"/>
      <c r="G11291" s="175"/>
      <c r="H11291" s="175"/>
      <c r="I11291" s="34">
        <v>4</v>
      </c>
      <c r="J11291" s="194"/>
    </row>
    <row r="11292" spans="1:10">
      <c r="A11292" s="212">
        <v>3237</v>
      </c>
      <c r="B11292" s="216" t="s">
        <v>20</v>
      </c>
      <c r="C11292" s="29">
        <v>300000</v>
      </c>
      <c r="D11292" s="175">
        <v>350000</v>
      </c>
      <c r="F11292" s="175"/>
      <c r="G11292" s="175"/>
      <c r="H11292" s="175"/>
      <c r="I11292" s="34">
        <v>4</v>
      </c>
      <c r="J11292" s="194"/>
    </row>
    <row r="11293" spans="1:10">
      <c r="A11293" s="212">
        <v>3238</v>
      </c>
      <c r="B11293" s="216" t="s">
        <v>51</v>
      </c>
      <c r="C11293" s="29">
        <v>500000</v>
      </c>
      <c r="D11293" s="175">
        <v>400000</v>
      </c>
      <c r="F11293" s="175"/>
      <c r="G11293" s="175"/>
      <c r="H11293" s="175"/>
      <c r="I11293" s="34">
        <v>4</v>
      </c>
      <c r="J11293" s="194"/>
    </row>
    <row r="11294" spans="1:10">
      <c r="A11294" s="212">
        <v>3239</v>
      </c>
      <c r="B11294" s="216" t="s">
        <v>21</v>
      </c>
      <c r="C11294" s="29">
        <v>1198500</v>
      </c>
      <c r="D11294" s="175">
        <v>1198500</v>
      </c>
      <c r="F11294" s="175"/>
      <c r="G11294" s="175"/>
      <c r="H11294" s="175"/>
      <c r="I11294" s="34">
        <v>4</v>
      </c>
      <c r="J11294" s="194"/>
    </row>
    <row r="11295" spans="1:10" ht="28.5">
      <c r="A11295" s="210">
        <v>324</v>
      </c>
      <c r="B11295" s="211" t="s">
        <v>22</v>
      </c>
      <c r="C11295" s="30">
        <f t="shared" ref="C11295" si="9838">SUM(C11296)</f>
        <v>0</v>
      </c>
      <c r="D11295" s="30">
        <v>0</v>
      </c>
      <c r="F11295" s="30">
        <f t="shared" ref="F11295:H11295" si="9839">SUM(F11296)</f>
        <v>0</v>
      </c>
      <c r="G11295" s="30">
        <f t="shared" si="9839"/>
        <v>0</v>
      </c>
      <c r="H11295" s="30">
        <f t="shared" si="9839"/>
        <v>0</v>
      </c>
      <c r="I11295" s="34">
        <v>3</v>
      </c>
      <c r="J11295" s="194"/>
    </row>
    <row r="11296" spans="1:10" ht="28.5">
      <c r="A11296" s="212">
        <v>3241</v>
      </c>
      <c r="B11296" s="216" t="s">
        <v>22</v>
      </c>
      <c r="C11296" s="29"/>
      <c r="D11296" s="175">
        <v>0</v>
      </c>
      <c r="F11296" s="175"/>
      <c r="G11296" s="175"/>
      <c r="H11296" s="175"/>
      <c r="I11296" s="34">
        <v>4</v>
      </c>
      <c r="J11296" s="194"/>
    </row>
    <row r="11297" spans="1:10">
      <c r="A11297" s="210">
        <v>329</v>
      </c>
      <c r="B11297" s="211" t="s">
        <v>23</v>
      </c>
      <c r="C11297" s="30">
        <f t="shared" ref="C11297" si="9840">SUM(C11298:C11304)</f>
        <v>351000</v>
      </c>
      <c r="D11297" s="30">
        <v>238500</v>
      </c>
      <c r="F11297" s="30">
        <f t="shared" ref="F11297:G11297" si="9841">SUM(F11298:F11304)</f>
        <v>0</v>
      </c>
      <c r="G11297" s="30">
        <f t="shared" si="9841"/>
        <v>0</v>
      </c>
      <c r="H11297" s="30">
        <f t="shared" ref="H11297" si="9842">SUM(H11298:H11304)</f>
        <v>0</v>
      </c>
      <c r="I11297" s="34">
        <v>3</v>
      </c>
      <c r="J11297" s="194"/>
    </row>
    <row r="11298" spans="1:10" ht="28.5">
      <c r="A11298" s="212">
        <v>3291</v>
      </c>
      <c r="B11298" s="216" t="s">
        <v>24</v>
      </c>
      <c r="C11298" s="29">
        <v>10000</v>
      </c>
      <c r="D11298" s="175">
        <v>10000</v>
      </c>
      <c r="F11298" s="175"/>
      <c r="G11298" s="175"/>
      <c r="H11298" s="175"/>
      <c r="I11298" s="34">
        <v>4</v>
      </c>
      <c r="J11298" s="194"/>
    </row>
    <row r="11299" spans="1:10">
      <c r="A11299" s="212">
        <v>3292</v>
      </c>
      <c r="B11299" s="216" t="s">
        <v>112</v>
      </c>
      <c r="C11299" s="29">
        <v>35000</v>
      </c>
      <c r="D11299" s="175">
        <v>35000</v>
      </c>
      <c r="F11299" s="175"/>
      <c r="G11299" s="175"/>
      <c r="H11299" s="175"/>
      <c r="I11299" s="34">
        <v>4</v>
      </c>
      <c r="J11299" s="194"/>
    </row>
    <row r="11300" spans="1:10">
      <c r="A11300" s="212">
        <v>3293</v>
      </c>
      <c r="B11300" s="216" t="s">
        <v>29</v>
      </c>
      <c r="C11300" s="29">
        <v>0</v>
      </c>
      <c r="D11300" s="175">
        <v>0</v>
      </c>
      <c r="F11300" s="175"/>
      <c r="G11300" s="175"/>
      <c r="H11300" s="175"/>
      <c r="I11300" s="34">
        <v>4</v>
      </c>
      <c r="J11300" s="194"/>
    </row>
    <row r="11301" spans="1:10">
      <c r="A11301" s="212">
        <v>3294</v>
      </c>
      <c r="B11301" s="216" t="s">
        <v>55</v>
      </c>
      <c r="C11301" s="29">
        <v>7500</v>
      </c>
      <c r="D11301" s="175">
        <v>8500</v>
      </c>
      <c r="F11301" s="175"/>
      <c r="G11301" s="175"/>
      <c r="H11301" s="175"/>
      <c r="I11301" s="34">
        <v>4</v>
      </c>
    </row>
    <row r="11302" spans="1:10">
      <c r="A11302" s="212">
        <v>3295</v>
      </c>
      <c r="B11302" s="216" t="s">
        <v>113</v>
      </c>
      <c r="C11302" s="29">
        <v>60000</v>
      </c>
      <c r="D11302" s="175">
        <v>60000</v>
      </c>
      <c r="F11302" s="175"/>
      <c r="G11302" s="175"/>
      <c r="H11302" s="175"/>
      <c r="I11302" s="34">
        <v>4</v>
      </c>
    </row>
    <row r="11303" spans="1:10">
      <c r="A11303" s="212">
        <v>3296</v>
      </c>
      <c r="B11303" s="216" t="s">
        <v>120</v>
      </c>
      <c r="C11303" s="29">
        <v>200000</v>
      </c>
      <c r="D11303" s="175">
        <v>100000</v>
      </c>
      <c r="F11303" s="175"/>
      <c r="G11303" s="175"/>
      <c r="H11303" s="175"/>
      <c r="I11303" s="34">
        <v>4</v>
      </c>
    </row>
    <row r="11304" spans="1:10">
      <c r="A11304" s="212">
        <v>3299</v>
      </c>
      <c r="B11304" s="216" t="s">
        <v>23</v>
      </c>
      <c r="C11304" s="29">
        <v>38500</v>
      </c>
      <c r="D11304" s="175">
        <v>25000</v>
      </c>
      <c r="F11304" s="175"/>
      <c r="G11304" s="175"/>
      <c r="H11304" s="175"/>
      <c r="I11304" s="34">
        <v>4</v>
      </c>
    </row>
    <row r="11305" spans="1:10">
      <c r="A11305" s="208">
        <v>34</v>
      </c>
      <c r="B11305" s="209" t="s">
        <v>114</v>
      </c>
      <c r="C11305" s="182">
        <f t="shared" ref="C11305" si="9843">SUM(C11306)</f>
        <v>184000</v>
      </c>
      <c r="D11305" s="32">
        <v>114000</v>
      </c>
      <c r="F11305" s="32">
        <f t="shared" ref="F11305:H11305" si="9844">SUM(F11306)</f>
        <v>0</v>
      </c>
      <c r="G11305" s="32">
        <f t="shared" si="9844"/>
        <v>0</v>
      </c>
      <c r="H11305" s="32">
        <f t="shared" si="9844"/>
        <v>0</v>
      </c>
      <c r="I11305" s="34">
        <v>2</v>
      </c>
    </row>
    <row r="11306" spans="1:10">
      <c r="A11306" s="210">
        <v>343</v>
      </c>
      <c r="B11306" s="211" t="s">
        <v>115</v>
      </c>
      <c r="C11306" s="30">
        <f>SUM(C11307:C11310)</f>
        <v>184000</v>
      </c>
      <c r="D11306" s="30">
        <v>114000</v>
      </c>
      <c r="F11306" s="30">
        <f>SUM(F11307:F11310)</f>
        <v>0</v>
      </c>
      <c r="G11306" s="30">
        <f>SUM(G11307:G11310)</f>
        <v>0</v>
      </c>
      <c r="H11306" s="30">
        <f>SUM(H11307:H11310)</f>
        <v>0</v>
      </c>
      <c r="I11306" s="34">
        <v>3</v>
      </c>
    </row>
    <row r="11307" spans="1:10">
      <c r="A11307" s="212">
        <v>3431</v>
      </c>
      <c r="B11307" s="216" t="s">
        <v>116</v>
      </c>
      <c r="C11307" s="29">
        <v>10000</v>
      </c>
      <c r="D11307" s="175">
        <v>10000</v>
      </c>
      <c r="F11307" s="175"/>
      <c r="G11307" s="175"/>
      <c r="H11307" s="175"/>
      <c r="I11307" s="34">
        <v>4</v>
      </c>
    </row>
    <row r="11308" spans="1:10" ht="28.5">
      <c r="A11308" s="212">
        <v>3432</v>
      </c>
      <c r="B11308" s="216" t="s">
        <v>135</v>
      </c>
      <c r="C11308" s="29">
        <v>1000</v>
      </c>
      <c r="D11308" s="175">
        <v>1000</v>
      </c>
      <c r="F11308" s="175"/>
      <c r="G11308" s="175"/>
      <c r="H11308" s="175"/>
      <c r="I11308" s="34">
        <v>4</v>
      </c>
    </row>
    <row r="11309" spans="1:10">
      <c r="A11309" s="212">
        <v>3433</v>
      </c>
      <c r="B11309" s="216" t="s">
        <v>117</v>
      </c>
      <c r="C11309" s="29">
        <v>170000</v>
      </c>
      <c r="D11309" s="175">
        <v>100000</v>
      </c>
      <c r="F11309" s="175"/>
      <c r="G11309" s="175"/>
      <c r="H11309" s="175"/>
      <c r="I11309" s="34">
        <v>4</v>
      </c>
    </row>
    <row r="11310" spans="1:10">
      <c r="A11310" s="51">
        <v>3434</v>
      </c>
      <c r="B11310" s="608" t="s">
        <v>118</v>
      </c>
      <c r="C11310" s="39">
        <v>3000</v>
      </c>
      <c r="D11310" s="175">
        <v>3000</v>
      </c>
      <c r="F11310" s="636"/>
      <c r="G11310" s="636"/>
      <c r="H11310" s="636"/>
      <c r="I11310" s="73">
        <v>4</v>
      </c>
    </row>
    <row r="11311" spans="1:10" ht="28.5">
      <c r="A11311" s="47">
        <v>37</v>
      </c>
      <c r="B11311" s="606" t="s">
        <v>34</v>
      </c>
      <c r="C11311" s="182">
        <f t="shared" ref="C11311:C11312" si="9845">C11312</f>
        <v>20000</v>
      </c>
      <c r="D11311" s="32">
        <v>20000</v>
      </c>
      <c r="F11311" s="32">
        <f t="shared" ref="F11311:H11312" si="9846">F11312</f>
        <v>0</v>
      </c>
      <c r="G11311" s="32">
        <f t="shared" si="9846"/>
        <v>0</v>
      </c>
      <c r="H11311" s="32">
        <f t="shared" si="9846"/>
        <v>0</v>
      </c>
      <c r="I11311" s="73">
        <v>2</v>
      </c>
    </row>
    <row r="11312" spans="1:10" ht="28.5">
      <c r="A11312" s="49">
        <v>372</v>
      </c>
      <c r="B11312" s="607" t="s">
        <v>35</v>
      </c>
      <c r="C11312" s="30">
        <f t="shared" si="9845"/>
        <v>20000</v>
      </c>
      <c r="D11312" s="30">
        <v>20000</v>
      </c>
      <c r="F11312" s="30">
        <f t="shared" si="9846"/>
        <v>0</v>
      </c>
      <c r="G11312" s="30">
        <f t="shared" si="9846"/>
        <v>0</v>
      </c>
      <c r="H11312" s="30">
        <f t="shared" si="9846"/>
        <v>0</v>
      </c>
      <c r="I11312" s="73">
        <v>3</v>
      </c>
    </row>
    <row r="11313" spans="1:10" ht="28.5">
      <c r="A11313" s="51">
        <v>3721</v>
      </c>
      <c r="B11313" s="608" t="s">
        <v>35</v>
      </c>
      <c r="C11313" s="39">
        <v>20000</v>
      </c>
      <c r="D11313" s="175">
        <v>20000</v>
      </c>
      <c r="F11313" s="636"/>
      <c r="G11313" s="636"/>
      <c r="H11313" s="636"/>
      <c r="I11313" s="73">
        <v>4</v>
      </c>
    </row>
    <row r="11314" spans="1:10">
      <c r="A11314" s="208">
        <v>38</v>
      </c>
      <c r="B11314" s="209" t="s">
        <v>11</v>
      </c>
      <c r="C11314" s="182">
        <f t="shared" ref="C11314" si="9847">SUM(C11315)</f>
        <v>26000</v>
      </c>
      <c r="D11314" s="32">
        <v>36635</v>
      </c>
      <c r="F11314" s="32">
        <f t="shared" ref="F11314:H11314" si="9848">SUM(F11315)</f>
        <v>0</v>
      </c>
      <c r="G11314" s="32">
        <f t="shared" si="9848"/>
        <v>0</v>
      </c>
      <c r="H11314" s="32">
        <f t="shared" si="9848"/>
        <v>0</v>
      </c>
      <c r="I11314" s="34">
        <v>2</v>
      </c>
    </row>
    <row r="11315" spans="1:10">
      <c r="A11315" s="210">
        <v>383</v>
      </c>
      <c r="B11315" s="211" t="s">
        <v>121</v>
      </c>
      <c r="C11315" s="30">
        <f>SUM(C11317+C11318)</f>
        <v>26000</v>
      </c>
      <c r="D11315" s="30">
        <v>36635</v>
      </c>
      <c r="F11315" s="30">
        <f t="shared" ref="F11315:G11315" si="9849">SUM(F11317+F11318+F11316)</f>
        <v>0</v>
      </c>
      <c r="G11315" s="30">
        <f t="shared" si="9849"/>
        <v>0</v>
      </c>
      <c r="H11315" s="30">
        <f t="shared" ref="H11315" si="9850">SUM(H11317+H11318+H11316)</f>
        <v>0</v>
      </c>
      <c r="I11315" s="34">
        <v>3</v>
      </c>
    </row>
    <row r="11316" spans="1:10">
      <c r="A11316" s="51">
        <v>3831</v>
      </c>
      <c r="B11316" s="608" t="s">
        <v>122</v>
      </c>
      <c r="C11316" s="914">
        <v>18500</v>
      </c>
      <c r="D11316" s="868">
        <v>36635</v>
      </c>
      <c r="F11316" s="914"/>
      <c r="G11316" s="914"/>
      <c r="H11316" s="914"/>
      <c r="I11316" s="870">
        <v>4</v>
      </c>
    </row>
    <row r="11317" spans="1:10">
      <c r="A11317" s="51">
        <v>3833</v>
      </c>
      <c r="B11317" s="608" t="s">
        <v>229</v>
      </c>
      <c r="C11317" s="337">
        <v>18500</v>
      </c>
      <c r="D11317" s="175">
        <v>0</v>
      </c>
      <c r="F11317" s="337"/>
      <c r="G11317" s="337"/>
      <c r="H11317" s="337"/>
      <c r="I11317" s="73">
        <v>4</v>
      </c>
    </row>
    <row r="11318" spans="1:10">
      <c r="A11318" s="212">
        <v>3834</v>
      </c>
      <c r="B11318" s="216" t="s">
        <v>123</v>
      </c>
      <c r="C11318" s="29">
        <v>7500</v>
      </c>
      <c r="D11318" s="175">
        <v>0</v>
      </c>
      <c r="F11318" s="175"/>
      <c r="G11318" s="175"/>
      <c r="H11318" s="175"/>
      <c r="I11318" s="34">
        <v>4</v>
      </c>
      <c r="J11318" s="194"/>
    </row>
    <row r="11319" spans="1:10">
      <c r="A11319" s="206">
        <v>52</v>
      </c>
      <c r="B11319" s="207" t="s">
        <v>52</v>
      </c>
      <c r="C11319" s="31">
        <f>SUM(C11320+C11327+C11345+C11350)</f>
        <v>2040000</v>
      </c>
      <c r="D11319" s="31">
        <v>5494984</v>
      </c>
      <c r="F11319" s="31">
        <f t="shared" ref="F11319:G11319" si="9851">SUM(F11320+F11327+F11345+F11350+F11341)</f>
        <v>0</v>
      </c>
      <c r="G11319" s="31">
        <f t="shared" si="9851"/>
        <v>0</v>
      </c>
      <c r="H11319" s="31">
        <f t="shared" ref="H11319" si="9852">SUM(H11320+H11327+H11345+H11350+H11341)</f>
        <v>0</v>
      </c>
      <c r="I11319" s="34" t="s">
        <v>53</v>
      </c>
      <c r="J11319" s="194"/>
    </row>
    <row r="11320" spans="1:10">
      <c r="A11320" s="208">
        <v>31</v>
      </c>
      <c r="B11320" s="209" t="s">
        <v>44</v>
      </c>
      <c r="C11320" s="182">
        <f t="shared" ref="C11320" si="9853">SUM(C11321+C11323+C11325)</f>
        <v>169000</v>
      </c>
      <c r="D11320" s="32">
        <v>188755</v>
      </c>
      <c r="F11320" s="32">
        <f t="shared" ref="F11320:G11320" si="9854">SUM(F11321+F11323+F11325)</f>
        <v>0</v>
      </c>
      <c r="G11320" s="32">
        <f t="shared" si="9854"/>
        <v>0</v>
      </c>
      <c r="H11320" s="32">
        <f t="shared" ref="H11320" si="9855">SUM(H11321+H11323+H11325)</f>
        <v>0</v>
      </c>
      <c r="I11320" s="34">
        <v>2</v>
      </c>
      <c r="J11320" s="194"/>
    </row>
    <row r="11321" spans="1:10">
      <c r="A11321" s="210">
        <v>311</v>
      </c>
      <c r="B11321" s="211" t="s">
        <v>45</v>
      </c>
      <c r="C11321" s="30">
        <f t="shared" ref="C11321" si="9856">SUM(C11322)</f>
        <v>155000</v>
      </c>
      <c r="D11321" s="30">
        <v>171710</v>
      </c>
      <c r="F11321" s="30">
        <f t="shared" ref="F11321:H11321" si="9857">SUM(F11322)</f>
        <v>0</v>
      </c>
      <c r="G11321" s="30">
        <f t="shared" si="9857"/>
        <v>0</v>
      </c>
      <c r="H11321" s="30">
        <f t="shared" si="9857"/>
        <v>0</v>
      </c>
      <c r="I11321" s="34">
        <v>3</v>
      </c>
      <c r="J11321" s="194"/>
    </row>
    <row r="11322" spans="1:10">
      <c r="A11322" s="212">
        <v>3111</v>
      </c>
      <c r="B11322" s="216" t="s">
        <v>46</v>
      </c>
      <c r="C11322" s="29">
        <v>155000</v>
      </c>
      <c r="D11322" s="175">
        <v>171710</v>
      </c>
      <c r="F11322" s="175"/>
      <c r="G11322" s="175"/>
      <c r="H11322" s="175"/>
      <c r="I11322" s="34">
        <v>4</v>
      </c>
      <c r="J11322" s="194"/>
    </row>
    <row r="11323" spans="1:10">
      <c r="A11323" s="210">
        <v>312</v>
      </c>
      <c r="B11323" s="211" t="s">
        <v>67</v>
      </c>
      <c r="C11323" s="30">
        <f t="shared" ref="C11323" si="9858">SUM(C11324)</f>
        <v>0</v>
      </c>
      <c r="D11323" s="30">
        <v>0</v>
      </c>
      <c r="F11323" s="30">
        <f t="shared" ref="F11323:H11323" si="9859">SUM(F11324)</f>
        <v>0</v>
      </c>
      <c r="G11323" s="30">
        <f t="shared" si="9859"/>
        <v>0</v>
      </c>
      <c r="H11323" s="30">
        <f t="shared" si="9859"/>
        <v>0</v>
      </c>
      <c r="I11323" s="34">
        <v>3</v>
      </c>
      <c r="J11323" s="194"/>
    </row>
    <row r="11324" spans="1:10">
      <c r="A11324" s="212">
        <v>3121</v>
      </c>
      <c r="B11324" s="216" t="s">
        <v>67</v>
      </c>
      <c r="C11324" s="29"/>
      <c r="D11324" s="175">
        <v>0</v>
      </c>
      <c r="F11324" s="175"/>
      <c r="G11324" s="175"/>
      <c r="H11324" s="175"/>
      <c r="I11324" s="34">
        <v>4</v>
      </c>
      <c r="J11324" s="194"/>
    </row>
    <row r="11325" spans="1:10">
      <c r="A11325" s="210">
        <v>313</v>
      </c>
      <c r="B11325" s="211" t="s">
        <v>48</v>
      </c>
      <c r="C11325" s="30">
        <f t="shared" ref="C11325" si="9860">SUM(C11326)</f>
        <v>14000</v>
      </c>
      <c r="D11325" s="30">
        <v>17045</v>
      </c>
      <c r="F11325" s="30">
        <f t="shared" ref="F11325:H11325" si="9861">SUM(F11326)</f>
        <v>0</v>
      </c>
      <c r="G11325" s="30">
        <f t="shared" si="9861"/>
        <v>0</v>
      </c>
      <c r="H11325" s="30">
        <f t="shared" si="9861"/>
        <v>0</v>
      </c>
      <c r="I11325" s="34">
        <v>3</v>
      </c>
      <c r="J11325" s="194"/>
    </row>
    <row r="11326" spans="1:10">
      <c r="A11326" s="212">
        <v>3132</v>
      </c>
      <c r="B11326" s="216" t="s">
        <v>49</v>
      </c>
      <c r="C11326" s="29">
        <v>14000</v>
      </c>
      <c r="D11326" s="175">
        <v>17045</v>
      </c>
      <c r="F11326" s="175"/>
      <c r="G11326" s="175"/>
      <c r="H11326" s="175"/>
      <c r="I11326" s="34">
        <v>4</v>
      </c>
      <c r="J11326" s="194"/>
    </row>
    <row r="11327" spans="1:10">
      <c r="A11327" s="208">
        <v>32</v>
      </c>
      <c r="B11327" s="209" t="s">
        <v>16</v>
      </c>
      <c r="C11327" s="182">
        <f>SUM(C11328+C11331+C11336+C11338)</f>
        <v>13500</v>
      </c>
      <c r="D11327" s="32">
        <v>2594759</v>
      </c>
      <c r="F11327" s="32">
        <f t="shared" ref="F11327:G11327" si="9862">SUM(F11328+F11331+F11336+F11338+F11333)</f>
        <v>0</v>
      </c>
      <c r="G11327" s="32">
        <f t="shared" si="9862"/>
        <v>0</v>
      </c>
      <c r="H11327" s="32">
        <f t="shared" ref="H11327" si="9863">SUM(H11328+H11331+H11336+H11338+H11333)</f>
        <v>0</v>
      </c>
      <c r="I11327" s="34">
        <v>2</v>
      </c>
      <c r="J11327" s="194"/>
    </row>
    <row r="11328" spans="1:10">
      <c r="A11328" s="210">
        <v>321</v>
      </c>
      <c r="B11328" s="211" t="s">
        <v>27</v>
      </c>
      <c r="C11328" s="30">
        <f t="shared" ref="C11328" si="9864">SUM(C11330)</f>
        <v>11000</v>
      </c>
      <c r="D11328" s="30">
        <v>19285</v>
      </c>
      <c r="F11328" s="30">
        <f t="shared" ref="F11328:G11328" si="9865">SUM(F11329:F11330)</f>
        <v>0</v>
      </c>
      <c r="G11328" s="30">
        <f t="shared" si="9865"/>
        <v>0</v>
      </c>
      <c r="H11328" s="30">
        <f t="shared" ref="H11328" si="9866">SUM(H11329:H11330)</f>
        <v>0</v>
      </c>
      <c r="I11328" s="34">
        <v>3</v>
      </c>
      <c r="J11328" s="194"/>
    </row>
    <row r="11329" spans="1:10">
      <c r="A11329" s="212">
        <v>3211</v>
      </c>
      <c r="B11329" s="216" t="s">
        <v>28</v>
      </c>
      <c r="C11329" s="29"/>
      <c r="D11329" s="175">
        <v>8075</v>
      </c>
      <c r="F11329" s="175"/>
      <c r="G11329" s="175"/>
      <c r="H11329" s="175"/>
      <c r="I11329" s="870">
        <v>4</v>
      </c>
      <c r="J11329" s="194"/>
    </row>
    <row r="11330" spans="1:10" ht="28.5">
      <c r="A11330" s="212">
        <v>3212</v>
      </c>
      <c r="B11330" s="216" t="s">
        <v>50</v>
      </c>
      <c r="C11330" s="29">
        <v>11000</v>
      </c>
      <c r="D11330" s="175">
        <v>11210</v>
      </c>
      <c r="F11330" s="175"/>
      <c r="G11330" s="175"/>
      <c r="H11330" s="175"/>
      <c r="I11330" s="34">
        <v>4</v>
      </c>
      <c r="J11330" s="194"/>
    </row>
    <row r="11331" spans="1:10">
      <c r="A11331" s="210">
        <v>322</v>
      </c>
      <c r="B11331" s="211" t="s">
        <v>42</v>
      </c>
      <c r="C11331" s="30">
        <f t="shared" ref="C11331" si="9867">SUM(C11332)</f>
        <v>0</v>
      </c>
      <c r="D11331" s="30">
        <v>2535689</v>
      </c>
      <c r="F11331" s="30">
        <f t="shared" ref="F11331:H11331" si="9868">SUM(F11332)</f>
        <v>0</v>
      </c>
      <c r="G11331" s="30">
        <f t="shared" si="9868"/>
        <v>0</v>
      </c>
      <c r="H11331" s="30">
        <f t="shared" si="9868"/>
        <v>0</v>
      </c>
      <c r="I11331" s="34">
        <v>3</v>
      </c>
      <c r="J11331" s="194"/>
    </row>
    <row r="11332" spans="1:10">
      <c r="A11332" s="212">
        <v>3222</v>
      </c>
      <c r="B11332" s="216" t="s">
        <v>91</v>
      </c>
      <c r="C11332" s="29"/>
      <c r="D11332" s="175">
        <v>2535689</v>
      </c>
      <c r="F11332" s="175"/>
      <c r="G11332" s="175"/>
      <c r="H11332" s="175"/>
      <c r="I11332" s="34">
        <v>4</v>
      </c>
      <c r="J11332" s="194"/>
    </row>
    <row r="11333" spans="1:10">
      <c r="A11333" s="210">
        <v>323</v>
      </c>
      <c r="B11333" s="211" t="s">
        <v>17</v>
      </c>
      <c r="C11333" s="878">
        <f t="shared" ref="C11333" si="9869">SUM(C11334:C11348)</f>
        <v>645500</v>
      </c>
      <c r="D11333" s="878">
        <v>26150</v>
      </c>
      <c r="F11333" s="878">
        <f t="shared" ref="F11333:G11333" si="9870">SUM(F11334:F11335)</f>
        <v>0</v>
      </c>
      <c r="G11333" s="878">
        <f t="shared" si="9870"/>
        <v>0</v>
      </c>
      <c r="H11333" s="878">
        <f t="shared" ref="H11333" si="9871">SUM(H11334:H11335)</f>
        <v>0</v>
      </c>
      <c r="I11333" s="870">
        <v>3</v>
      </c>
      <c r="J11333" s="194"/>
    </row>
    <row r="11334" spans="1:10">
      <c r="A11334" s="212">
        <v>3237</v>
      </c>
      <c r="B11334" s="318" t="s">
        <v>20</v>
      </c>
      <c r="C11334" s="868">
        <v>300000</v>
      </c>
      <c r="D11334" s="868">
        <v>16800</v>
      </c>
      <c r="F11334" s="868"/>
      <c r="G11334" s="868"/>
      <c r="H11334" s="868"/>
      <c r="I11334" s="870">
        <v>4</v>
      </c>
      <c r="J11334" s="194"/>
    </row>
    <row r="11335" spans="1:10">
      <c r="A11335" s="212">
        <v>3239</v>
      </c>
      <c r="B11335" s="318" t="s">
        <v>21</v>
      </c>
      <c r="C11335" s="868"/>
      <c r="D11335" s="868">
        <v>9350</v>
      </c>
      <c r="F11335" s="868"/>
      <c r="G11335" s="868"/>
      <c r="H11335" s="868"/>
      <c r="I11335" s="870">
        <v>4</v>
      </c>
      <c r="J11335" s="194"/>
    </row>
    <row r="11336" spans="1:10" ht="28.5">
      <c r="A11336" s="210">
        <v>324</v>
      </c>
      <c r="B11336" s="211" t="s">
        <v>22</v>
      </c>
      <c r="C11336" s="30">
        <f t="shared" ref="C11336" si="9872">SUM(C11337)</f>
        <v>0</v>
      </c>
      <c r="D11336" s="30">
        <v>0</v>
      </c>
      <c r="F11336" s="30">
        <f t="shared" ref="F11336:H11336" si="9873">SUM(F11337)</f>
        <v>0</v>
      </c>
      <c r="G11336" s="30">
        <f t="shared" si="9873"/>
        <v>0</v>
      </c>
      <c r="H11336" s="30">
        <f t="shared" si="9873"/>
        <v>0</v>
      </c>
      <c r="I11336" s="34">
        <v>3</v>
      </c>
      <c r="J11336" s="194"/>
    </row>
    <row r="11337" spans="1:10" ht="28.5">
      <c r="A11337" s="212">
        <v>3241</v>
      </c>
      <c r="B11337" s="216" t="s">
        <v>22</v>
      </c>
      <c r="C11337" s="29"/>
      <c r="D11337" s="175">
        <v>0</v>
      </c>
      <c r="F11337" s="175"/>
      <c r="G11337" s="175"/>
      <c r="H11337" s="175"/>
      <c r="I11337" s="34">
        <v>4</v>
      </c>
      <c r="J11337" s="194"/>
    </row>
    <row r="11338" spans="1:10">
      <c r="A11338" s="49">
        <v>329</v>
      </c>
      <c r="B11338" s="607" t="s">
        <v>23</v>
      </c>
      <c r="C11338" s="30">
        <f>C11340</f>
        <v>2500</v>
      </c>
      <c r="D11338" s="30">
        <v>13635</v>
      </c>
      <c r="F11338" s="30">
        <f t="shared" ref="F11338:G11338" si="9874">SUM(F11339:F11340)</f>
        <v>0</v>
      </c>
      <c r="G11338" s="30">
        <f t="shared" si="9874"/>
        <v>0</v>
      </c>
      <c r="H11338" s="30">
        <f t="shared" ref="H11338" si="9875">SUM(H11339:H11340)</f>
        <v>0</v>
      </c>
      <c r="I11338" s="73">
        <v>3</v>
      </c>
      <c r="J11338" s="194"/>
    </row>
    <row r="11339" spans="1:10">
      <c r="A11339" s="229">
        <v>3293</v>
      </c>
      <c r="B11339" s="608" t="s">
        <v>29</v>
      </c>
      <c r="C11339" s="914"/>
      <c r="D11339" s="175">
        <v>4250</v>
      </c>
      <c r="F11339" s="914"/>
      <c r="G11339" s="914"/>
      <c r="H11339" s="914"/>
      <c r="I11339" s="870">
        <v>4</v>
      </c>
      <c r="J11339" s="194"/>
    </row>
    <row r="11340" spans="1:10">
      <c r="A11340" s="51">
        <v>3299</v>
      </c>
      <c r="B11340" s="608" t="s">
        <v>23</v>
      </c>
      <c r="C11340" s="39">
        <v>2500</v>
      </c>
      <c r="D11340" s="175">
        <v>9385</v>
      </c>
      <c r="F11340" s="636"/>
      <c r="G11340" s="636"/>
      <c r="H11340" s="636"/>
      <c r="I11340" s="73">
        <v>4</v>
      </c>
      <c r="J11340" s="194"/>
    </row>
    <row r="11341" spans="1:10" ht="28.5">
      <c r="A11341" s="208">
        <v>36</v>
      </c>
      <c r="B11341" s="314" t="s">
        <v>37</v>
      </c>
      <c r="C11341" s="877">
        <v>288000</v>
      </c>
      <c r="D11341" s="877">
        <v>290750</v>
      </c>
      <c r="F11341" s="877">
        <f t="shared" ref="F11341:H11341" si="9876">F11342</f>
        <v>0</v>
      </c>
      <c r="G11341" s="877">
        <f t="shared" si="9876"/>
        <v>0</v>
      </c>
      <c r="H11341" s="877">
        <f t="shared" si="9876"/>
        <v>0</v>
      </c>
      <c r="I11341" s="870">
        <v>2</v>
      </c>
      <c r="J11341" s="194"/>
    </row>
    <row r="11342" spans="1:10" ht="28.5">
      <c r="A11342" s="49">
        <v>362</v>
      </c>
      <c r="B11342" s="607" t="s">
        <v>579</v>
      </c>
      <c r="C11342" s="878">
        <f>C11344</f>
        <v>0</v>
      </c>
      <c r="D11342" s="878">
        <v>290750</v>
      </c>
      <c r="F11342" s="878">
        <f t="shared" ref="F11342:G11342" si="9877">SUM(F11343:F11344)</f>
        <v>0</v>
      </c>
      <c r="G11342" s="878">
        <f t="shared" si="9877"/>
        <v>0</v>
      </c>
      <c r="H11342" s="878">
        <f t="shared" ref="H11342" si="9878">SUM(H11343:H11344)</f>
        <v>0</v>
      </c>
      <c r="I11342" s="870">
        <v>3</v>
      </c>
      <c r="J11342" s="194"/>
    </row>
    <row r="11343" spans="1:10" ht="28.5">
      <c r="A11343" s="51">
        <v>3621</v>
      </c>
      <c r="B11343" s="608" t="s">
        <v>580</v>
      </c>
      <c r="C11343" s="868"/>
      <c r="D11343" s="868">
        <v>74950</v>
      </c>
      <c r="F11343" s="868"/>
      <c r="G11343" s="868"/>
      <c r="H11343" s="868"/>
      <c r="I11343" s="870">
        <v>4</v>
      </c>
      <c r="J11343" s="194"/>
    </row>
    <row r="11344" spans="1:10" ht="28.5">
      <c r="A11344" s="51">
        <v>3622</v>
      </c>
      <c r="B11344" s="608" t="s">
        <v>581</v>
      </c>
      <c r="C11344" s="868"/>
      <c r="D11344" s="868">
        <v>215800</v>
      </c>
      <c r="F11344" s="868"/>
      <c r="G11344" s="868"/>
      <c r="H11344" s="868"/>
      <c r="I11344" s="870">
        <v>4</v>
      </c>
      <c r="J11344" s="194"/>
    </row>
    <row r="11345" spans="1:10" ht="28.5">
      <c r="A11345" s="208">
        <v>42</v>
      </c>
      <c r="B11345" s="209" t="s">
        <v>30</v>
      </c>
      <c r="C11345" s="182">
        <f>C11346</f>
        <v>17500</v>
      </c>
      <c r="D11345" s="32">
        <v>580720</v>
      </c>
      <c r="F11345" s="32">
        <f>F11346</f>
        <v>0</v>
      </c>
      <c r="G11345" s="32">
        <f>G11346</f>
        <v>0</v>
      </c>
      <c r="H11345" s="32">
        <f>H11346</f>
        <v>0</v>
      </c>
      <c r="I11345" s="34">
        <v>2</v>
      </c>
      <c r="J11345" s="194"/>
    </row>
    <row r="11346" spans="1:10">
      <c r="A11346" s="210">
        <v>422</v>
      </c>
      <c r="B11346" s="211" t="s">
        <v>57</v>
      </c>
      <c r="C11346" s="30">
        <f>C11347+C11348</f>
        <v>17500</v>
      </c>
      <c r="D11346" s="30">
        <v>580720</v>
      </c>
      <c r="F11346" s="30">
        <f t="shared" ref="F11346:G11346" si="9879">F11347+F11348+F11349</f>
        <v>0</v>
      </c>
      <c r="G11346" s="30">
        <f t="shared" si="9879"/>
        <v>0</v>
      </c>
      <c r="H11346" s="30">
        <f t="shared" ref="H11346" si="9880">H11347+H11348+H11349</f>
        <v>0</v>
      </c>
      <c r="I11346" s="34">
        <v>3</v>
      </c>
      <c r="J11346" s="194"/>
    </row>
    <row r="11347" spans="1:10">
      <c r="A11347" s="212">
        <v>4221</v>
      </c>
      <c r="B11347" s="216" t="s">
        <v>65</v>
      </c>
      <c r="C11347" s="29">
        <v>5000</v>
      </c>
      <c r="D11347" s="175">
        <v>7720</v>
      </c>
      <c r="F11347" s="175"/>
      <c r="G11347" s="175"/>
      <c r="H11347" s="175"/>
      <c r="I11347" s="34">
        <v>4</v>
      </c>
      <c r="J11347" s="194"/>
    </row>
    <row r="11348" spans="1:10">
      <c r="A11348" s="212">
        <v>4224</v>
      </c>
      <c r="B11348" s="216" t="s">
        <v>58</v>
      </c>
      <c r="C11348" s="29">
        <v>12500</v>
      </c>
      <c r="D11348" s="175">
        <v>545000</v>
      </c>
      <c r="F11348" s="175"/>
      <c r="G11348" s="175"/>
      <c r="H11348" s="175"/>
      <c r="I11348" s="34">
        <v>4</v>
      </c>
      <c r="J11348" s="194"/>
    </row>
    <row r="11349" spans="1:10">
      <c r="A11349" s="212">
        <v>4227</v>
      </c>
      <c r="B11349" s="216" t="s">
        <v>88</v>
      </c>
      <c r="C11349" s="868"/>
      <c r="D11349" s="868">
        <v>28000</v>
      </c>
      <c r="F11349" s="868"/>
      <c r="G11349" s="868"/>
      <c r="H11349" s="868"/>
      <c r="I11349" s="870">
        <v>4</v>
      </c>
      <c r="J11349" s="194"/>
    </row>
    <row r="11350" spans="1:10" ht="28.5">
      <c r="A11350" s="208">
        <v>45</v>
      </c>
      <c r="B11350" s="209" t="s">
        <v>74</v>
      </c>
      <c r="C11350" s="182">
        <f>C11351</f>
        <v>1840000</v>
      </c>
      <c r="D11350" s="32">
        <v>1840000</v>
      </c>
      <c r="F11350" s="32">
        <f>F11351</f>
        <v>0</v>
      </c>
      <c r="G11350" s="32">
        <f>G11351</f>
        <v>0</v>
      </c>
      <c r="H11350" s="32">
        <f>H11351</f>
        <v>0</v>
      </c>
      <c r="I11350" s="34">
        <v>2</v>
      </c>
      <c r="J11350" s="194"/>
    </row>
    <row r="11351" spans="1:10">
      <c r="A11351" s="210">
        <v>451</v>
      </c>
      <c r="B11351" s="211" t="s">
        <v>75</v>
      </c>
      <c r="C11351" s="30">
        <f t="shared" ref="C11351" si="9881">SUM(C11352)</f>
        <v>1840000</v>
      </c>
      <c r="D11351" s="30">
        <v>1840000</v>
      </c>
      <c r="F11351" s="30">
        <f t="shared" ref="F11351:H11351" si="9882">SUM(F11352)</f>
        <v>0</v>
      </c>
      <c r="G11351" s="30">
        <f t="shared" si="9882"/>
        <v>0</v>
      </c>
      <c r="H11351" s="30">
        <f t="shared" si="9882"/>
        <v>0</v>
      </c>
      <c r="I11351" s="34">
        <v>3</v>
      </c>
      <c r="J11351" s="194"/>
    </row>
    <row r="11352" spans="1:10">
      <c r="A11352" s="212">
        <v>4511</v>
      </c>
      <c r="B11352" s="216" t="s">
        <v>75</v>
      </c>
      <c r="C11352" s="29">
        <v>1840000</v>
      </c>
      <c r="D11352" s="175">
        <v>1840000</v>
      </c>
      <c r="F11352" s="175"/>
      <c r="G11352" s="175"/>
      <c r="H11352" s="175"/>
      <c r="I11352" s="34">
        <v>4</v>
      </c>
      <c r="J11352" s="194"/>
    </row>
    <row r="11353" spans="1:10">
      <c r="A11353" s="206">
        <v>61</v>
      </c>
      <c r="B11353" s="207" t="s">
        <v>80</v>
      </c>
      <c r="C11353" s="31">
        <f t="shared" ref="C11353" si="9883">SUM(C11354+C11361+C11379+C11392)</f>
        <v>345000</v>
      </c>
      <c r="D11353" s="31">
        <v>345000</v>
      </c>
      <c r="F11353" s="31">
        <f t="shared" ref="F11353:G11353" si="9884">SUM(F11354+F11361+F11379+F11392)</f>
        <v>0</v>
      </c>
      <c r="G11353" s="31">
        <f t="shared" si="9884"/>
        <v>0</v>
      </c>
      <c r="H11353" s="31">
        <f t="shared" ref="H11353" si="9885">SUM(H11354+H11361+H11379+H11392)</f>
        <v>0</v>
      </c>
      <c r="I11353" s="34" t="s">
        <v>81</v>
      </c>
      <c r="J11353" s="194"/>
    </row>
    <row r="11354" spans="1:10">
      <c r="A11354" s="208">
        <v>31</v>
      </c>
      <c r="B11354" s="209" t="s">
        <v>44</v>
      </c>
      <c r="C11354" s="182">
        <f t="shared" ref="C11354" si="9886">SUM(C11355+C11357+C11359)</f>
        <v>0</v>
      </c>
      <c r="D11354" s="32">
        <v>0</v>
      </c>
      <c r="F11354" s="32">
        <f t="shared" ref="F11354:G11354" si="9887">SUM(F11355+F11357+F11359)</f>
        <v>0</v>
      </c>
      <c r="G11354" s="32">
        <f t="shared" si="9887"/>
        <v>0</v>
      </c>
      <c r="H11354" s="32">
        <f t="shared" ref="H11354" si="9888">SUM(H11355+H11357+H11359)</f>
        <v>0</v>
      </c>
      <c r="I11354" s="34">
        <v>2</v>
      </c>
      <c r="J11354" s="194"/>
    </row>
    <row r="11355" spans="1:10">
      <c r="A11355" s="210">
        <v>311</v>
      </c>
      <c r="B11355" s="211" t="s">
        <v>45</v>
      </c>
      <c r="C11355" s="30">
        <f t="shared" ref="C11355" si="9889">SUM(C11356)</f>
        <v>0</v>
      </c>
      <c r="D11355" s="30">
        <v>0</v>
      </c>
      <c r="F11355" s="30">
        <f t="shared" ref="F11355:H11355" si="9890">SUM(F11356)</f>
        <v>0</v>
      </c>
      <c r="G11355" s="30">
        <f t="shared" si="9890"/>
        <v>0</v>
      </c>
      <c r="H11355" s="30">
        <f t="shared" si="9890"/>
        <v>0</v>
      </c>
      <c r="I11355" s="34">
        <v>3</v>
      </c>
      <c r="J11355" s="194"/>
    </row>
    <row r="11356" spans="1:10">
      <c r="A11356" s="212">
        <v>3111</v>
      </c>
      <c r="B11356" s="216" t="s">
        <v>46</v>
      </c>
      <c r="C11356" s="29"/>
      <c r="D11356" s="175">
        <v>0</v>
      </c>
      <c r="F11356" s="175"/>
      <c r="G11356" s="175"/>
      <c r="H11356" s="175"/>
      <c r="I11356" s="34">
        <v>4</v>
      </c>
      <c r="J11356" s="194"/>
    </row>
    <row r="11357" spans="1:10">
      <c r="A11357" s="210">
        <v>312</v>
      </c>
      <c r="B11357" s="211" t="s">
        <v>67</v>
      </c>
      <c r="C11357" s="30">
        <f t="shared" ref="C11357" si="9891">SUM(C11358)</f>
        <v>0</v>
      </c>
      <c r="D11357" s="30">
        <v>0</v>
      </c>
      <c r="F11357" s="30">
        <f t="shared" ref="F11357:H11357" si="9892">SUM(F11358)</f>
        <v>0</v>
      </c>
      <c r="G11357" s="30">
        <f t="shared" si="9892"/>
        <v>0</v>
      </c>
      <c r="H11357" s="30">
        <f t="shared" si="9892"/>
        <v>0</v>
      </c>
      <c r="I11357" s="34">
        <v>3</v>
      </c>
      <c r="J11357" s="194"/>
    </row>
    <row r="11358" spans="1:10">
      <c r="A11358" s="212">
        <v>3121</v>
      </c>
      <c r="B11358" s="216" t="s">
        <v>67</v>
      </c>
      <c r="C11358" s="29"/>
      <c r="D11358" s="175">
        <v>0</v>
      </c>
      <c r="F11358" s="175"/>
      <c r="G11358" s="175"/>
      <c r="H11358" s="175"/>
      <c r="I11358" s="34">
        <v>4</v>
      </c>
      <c r="J11358" s="194"/>
    </row>
    <row r="11359" spans="1:10">
      <c r="A11359" s="210">
        <v>313</v>
      </c>
      <c r="B11359" s="211" t="s">
        <v>48</v>
      </c>
      <c r="C11359" s="30">
        <f t="shared" ref="C11359" si="9893">SUM(C11360)</f>
        <v>0</v>
      </c>
      <c r="D11359" s="30">
        <v>0</v>
      </c>
      <c r="F11359" s="30">
        <f t="shared" ref="F11359:H11359" si="9894">SUM(F11360)</f>
        <v>0</v>
      </c>
      <c r="G11359" s="30">
        <f t="shared" si="9894"/>
        <v>0</v>
      </c>
      <c r="H11359" s="30">
        <f t="shared" si="9894"/>
        <v>0</v>
      </c>
      <c r="I11359" s="34">
        <v>3</v>
      </c>
      <c r="J11359" s="194"/>
    </row>
    <row r="11360" spans="1:10">
      <c r="A11360" s="212">
        <v>3132</v>
      </c>
      <c r="B11360" s="216" t="s">
        <v>49</v>
      </c>
      <c r="C11360" s="29"/>
      <c r="D11360" s="175">
        <v>0</v>
      </c>
      <c r="F11360" s="175"/>
      <c r="G11360" s="175"/>
      <c r="H11360" s="175"/>
      <c r="I11360" s="34">
        <v>4</v>
      </c>
    </row>
    <row r="11361" spans="1:10">
      <c r="A11361" s="208">
        <v>32</v>
      </c>
      <c r="B11361" s="209" t="s">
        <v>16</v>
      </c>
      <c r="C11361" s="182">
        <f>SUM(C11362+C11366+C11370+C11377)</f>
        <v>76000</v>
      </c>
      <c r="D11361" s="32">
        <v>76000</v>
      </c>
      <c r="F11361" s="32">
        <f>SUM(F11362+F11366+F11370+F11377)</f>
        <v>0</v>
      </c>
      <c r="G11361" s="32">
        <f>SUM(G11362+G11366+G11370+G11377)</f>
        <v>0</v>
      </c>
      <c r="H11361" s="32">
        <f>SUM(H11362+H11366+H11370+H11377)</f>
        <v>0</v>
      </c>
      <c r="I11361" s="34">
        <v>2</v>
      </c>
    </row>
    <row r="11362" spans="1:10">
      <c r="A11362" s="210">
        <v>321</v>
      </c>
      <c r="B11362" s="211" t="s">
        <v>27</v>
      </c>
      <c r="C11362" s="30">
        <f t="shared" ref="C11362" si="9895">SUM(C11363:C11365)</f>
        <v>30000</v>
      </c>
      <c r="D11362" s="30">
        <v>30000</v>
      </c>
      <c r="F11362" s="30">
        <f t="shared" ref="F11362:G11362" si="9896">SUM(F11363:F11365)</f>
        <v>0</v>
      </c>
      <c r="G11362" s="30">
        <f t="shared" si="9896"/>
        <v>0</v>
      </c>
      <c r="H11362" s="30">
        <f t="shared" ref="H11362" si="9897">SUM(H11363:H11365)</f>
        <v>0</v>
      </c>
      <c r="I11362" s="34">
        <v>3</v>
      </c>
    </row>
    <row r="11363" spans="1:10">
      <c r="A11363" s="212">
        <v>3211</v>
      </c>
      <c r="B11363" s="216" t="s">
        <v>28</v>
      </c>
      <c r="C11363" s="29">
        <v>15000</v>
      </c>
      <c r="D11363" s="175">
        <v>15000</v>
      </c>
      <c r="F11363" s="175"/>
      <c r="G11363" s="175"/>
      <c r="H11363" s="175"/>
      <c r="I11363" s="34">
        <v>4</v>
      </c>
    </row>
    <row r="11364" spans="1:10" ht="28.5">
      <c r="A11364" s="212">
        <v>3212</v>
      </c>
      <c r="B11364" s="216" t="s">
        <v>50</v>
      </c>
      <c r="C11364" s="29">
        <v>0</v>
      </c>
      <c r="D11364" s="175">
        <v>0</v>
      </c>
      <c r="F11364" s="175"/>
      <c r="G11364" s="175"/>
      <c r="H11364" s="175"/>
      <c r="I11364" s="34">
        <v>4</v>
      </c>
    </row>
    <row r="11365" spans="1:10">
      <c r="A11365" s="212">
        <v>3213</v>
      </c>
      <c r="B11365" s="216" t="s">
        <v>54</v>
      </c>
      <c r="C11365" s="29">
        <v>15000</v>
      </c>
      <c r="D11365" s="175">
        <v>15000</v>
      </c>
      <c r="F11365" s="175"/>
      <c r="G11365" s="175"/>
      <c r="H11365" s="175"/>
      <c r="I11365" s="34">
        <v>4</v>
      </c>
    </row>
    <row r="11366" spans="1:10">
      <c r="A11366" s="210">
        <v>322</v>
      </c>
      <c r="B11366" s="211" t="s">
        <v>42</v>
      </c>
      <c r="C11366" s="30">
        <f t="shared" ref="C11366" si="9898">SUM(C11367:C11369)</f>
        <v>42500</v>
      </c>
      <c r="D11366" s="30">
        <v>42500</v>
      </c>
      <c r="F11366" s="30">
        <f t="shared" ref="F11366:G11366" si="9899">SUM(F11367:F11369)</f>
        <v>0</v>
      </c>
      <c r="G11366" s="30">
        <f t="shared" si="9899"/>
        <v>0</v>
      </c>
      <c r="H11366" s="30">
        <f t="shared" ref="H11366" si="9900">SUM(H11367:H11369)</f>
        <v>0</v>
      </c>
      <c r="I11366" s="34">
        <v>3</v>
      </c>
    </row>
    <row r="11367" spans="1:10">
      <c r="A11367" s="212">
        <v>3221</v>
      </c>
      <c r="B11367" s="216" t="s">
        <v>43</v>
      </c>
      <c r="C11367" s="29">
        <v>2500</v>
      </c>
      <c r="D11367" s="175">
        <v>2500</v>
      </c>
      <c r="F11367" s="175"/>
      <c r="G11367" s="175"/>
      <c r="H11367" s="175"/>
      <c r="I11367" s="34">
        <v>4</v>
      </c>
    </row>
    <row r="11368" spans="1:10">
      <c r="A11368" s="212">
        <v>3222</v>
      </c>
      <c r="B11368" s="216" t="s">
        <v>91</v>
      </c>
      <c r="C11368" s="29">
        <v>15000</v>
      </c>
      <c r="D11368" s="175">
        <v>15000</v>
      </c>
      <c r="F11368" s="175"/>
      <c r="G11368" s="175"/>
      <c r="H11368" s="175"/>
      <c r="I11368" s="34">
        <v>4</v>
      </c>
    </row>
    <row r="11369" spans="1:10">
      <c r="A11369" s="212">
        <v>3225</v>
      </c>
      <c r="B11369" s="216" t="s">
        <v>92</v>
      </c>
      <c r="C11369" s="29">
        <v>25000</v>
      </c>
      <c r="D11369" s="175">
        <v>25000</v>
      </c>
      <c r="F11369" s="175"/>
      <c r="G11369" s="175"/>
      <c r="H11369" s="175"/>
      <c r="I11369" s="34">
        <v>4</v>
      </c>
    </row>
    <row r="11370" spans="1:10">
      <c r="A11370" s="210">
        <v>323</v>
      </c>
      <c r="B11370" s="211" t="s">
        <v>17</v>
      </c>
      <c r="C11370" s="30">
        <f>SUM(C11371:C11376)</f>
        <v>2000</v>
      </c>
      <c r="D11370" s="30">
        <v>2000</v>
      </c>
      <c r="F11370" s="30">
        <f>SUM(F11371:F11376)</f>
        <v>0</v>
      </c>
      <c r="G11370" s="30">
        <f>SUM(G11371:G11376)</f>
        <v>0</v>
      </c>
      <c r="H11370" s="30">
        <f>SUM(H11371:H11376)</f>
        <v>0</v>
      </c>
      <c r="I11370" s="34">
        <v>3</v>
      </c>
    </row>
    <row r="11371" spans="1:10">
      <c r="A11371" s="51">
        <v>3231</v>
      </c>
      <c r="B11371" s="608" t="s">
        <v>18</v>
      </c>
      <c r="C11371" s="337">
        <v>500</v>
      </c>
      <c r="D11371" s="175">
        <v>500</v>
      </c>
      <c r="F11371" s="337"/>
      <c r="G11371" s="337"/>
      <c r="H11371" s="337"/>
      <c r="I11371" s="73">
        <v>4</v>
      </c>
    </row>
    <row r="11372" spans="1:10">
      <c r="A11372" s="212">
        <v>3232</v>
      </c>
      <c r="B11372" s="216" t="s">
        <v>105</v>
      </c>
      <c r="C11372" s="29">
        <v>0</v>
      </c>
      <c r="D11372" s="175">
        <v>0</v>
      </c>
      <c r="F11372" s="175"/>
      <c r="G11372" s="175"/>
      <c r="H11372" s="175"/>
      <c r="I11372" s="34">
        <v>4</v>
      </c>
    </row>
    <row r="11373" spans="1:10">
      <c r="A11373" s="212">
        <v>3235</v>
      </c>
      <c r="B11373" s="216" t="s">
        <v>68</v>
      </c>
      <c r="C11373" s="29">
        <v>0</v>
      </c>
      <c r="D11373" s="175">
        <v>0</v>
      </c>
      <c r="F11373" s="175"/>
      <c r="G11373" s="175"/>
      <c r="H11373" s="175"/>
      <c r="I11373" s="34">
        <v>4</v>
      </c>
    </row>
    <row r="11374" spans="1:10">
      <c r="A11374" s="212">
        <v>3237</v>
      </c>
      <c r="B11374" s="216" t="s">
        <v>20</v>
      </c>
      <c r="C11374" s="29">
        <v>0</v>
      </c>
      <c r="D11374" s="175">
        <v>0</v>
      </c>
      <c r="F11374" s="175"/>
      <c r="G11374" s="175"/>
      <c r="H11374" s="175"/>
      <c r="I11374" s="34">
        <v>4</v>
      </c>
    </row>
    <row r="11375" spans="1:10">
      <c r="A11375" s="212">
        <v>3238</v>
      </c>
      <c r="B11375" s="216" t="s">
        <v>51</v>
      </c>
      <c r="C11375" s="29">
        <v>0</v>
      </c>
      <c r="D11375" s="175">
        <v>0</v>
      </c>
      <c r="F11375" s="175"/>
      <c r="G11375" s="175"/>
      <c r="H11375" s="175"/>
      <c r="I11375" s="34">
        <v>4</v>
      </c>
    </row>
    <row r="11376" spans="1:10">
      <c r="A11376" s="51">
        <v>3239</v>
      </c>
      <c r="B11376" s="608" t="s">
        <v>21</v>
      </c>
      <c r="C11376" s="39">
        <v>1500</v>
      </c>
      <c r="D11376" s="175">
        <v>1500</v>
      </c>
      <c r="F11376" s="636"/>
      <c r="G11376" s="636"/>
      <c r="H11376" s="636"/>
      <c r="I11376" s="73">
        <v>4</v>
      </c>
      <c r="J11376" s="194"/>
    </row>
    <row r="11377" spans="1:10">
      <c r="A11377" s="49">
        <v>329</v>
      </c>
      <c r="B11377" s="607" t="s">
        <v>23</v>
      </c>
      <c r="C11377" s="30">
        <f>C11378</f>
        <v>1500</v>
      </c>
      <c r="D11377" s="30">
        <v>1500</v>
      </c>
      <c r="F11377" s="30">
        <f>F11378</f>
        <v>0</v>
      </c>
      <c r="G11377" s="30">
        <f>G11378</f>
        <v>0</v>
      </c>
      <c r="H11377" s="30">
        <f>H11378</f>
        <v>0</v>
      </c>
      <c r="I11377" s="73">
        <v>3</v>
      </c>
      <c r="J11377" s="194"/>
    </row>
    <row r="11378" spans="1:10">
      <c r="A11378" s="51">
        <v>3299</v>
      </c>
      <c r="B11378" s="608" t="s">
        <v>23</v>
      </c>
      <c r="C11378" s="39">
        <v>1500</v>
      </c>
      <c r="D11378" s="175">
        <v>1500</v>
      </c>
      <c r="F11378" s="636"/>
      <c r="G11378" s="636"/>
      <c r="H11378" s="636"/>
      <c r="I11378" s="73">
        <v>4</v>
      </c>
      <c r="J11378" s="194"/>
    </row>
    <row r="11379" spans="1:10" ht="28.5">
      <c r="A11379" s="208">
        <v>42</v>
      </c>
      <c r="B11379" s="209" t="s">
        <v>30</v>
      </c>
      <c r="C11379" s="182">
        <f t="shared" ref="C11379" si="9901">SUM(C11380+C11382+C11388+C11390)</f>
        <v>269000</v>
      </c>
      <c r="D11379" s="32">
        <v>269000</v>
      </c>
      <c r="F11379" s="32">
        <f t="shared" ref="F11379:G11379" si="9902">SUM(F11380+F11382+F11388+F11390)</f>
        <v>0</v>
      </c>
      <c r="G11379" s="32">
        <f t="shared" si="9902"/>
        <v>0</v>
      </c>
      <c r="H11379" s="32">
        <f t="shared" ref="H11379" si="9903">SUM(H11380+H11382+H11388+H11390)</f>
        <v>0</v>
      </c>
      <c r="I11379" s="34">
        <v>2</v>
      </c>
      <c r="J11379" s="194"/>
    </row>
    <row r="11380" spans="1:10">
      <c r="A11380" s="210">
        <v>421</v>
      </c>
      <c r="B11380" s="211" t="s">
        <v>96</v>
      </c>
      <c r="C11380" s="30">
        <f t="shared" ref="C11380" si="9904">SUM(C11381)</f>
        <v>0</v>
      </c>
      <c r="D11380" s="30">
        <v>0</v>
      </c>
      <c r="F11380" s="30">
        <f t="shared" ref="F11380:H11380" si="9905">SUM(F11381)</f>
        <v>0</v>
      </c>
      <c r="G11380" s="30">
        <f t="shared" si="9905"/>
        <v>0</v>
      </c>
      <c r="H11380" s="30">
        <f t="shared" si="9905"/>
        <v>0</v>
      </c>
      <c r="I11380" s="34">
        <v>3</v>
      </c>
      <c r="J11380" s="194"/>
    </row>
    <row r="11381" spans="1:10">
      <c r="A11381" s="212">
        <v>4212</v>
      </c>
      <c r="B11381" s="216" t="s">
        <v>97</v>
      </c>
      <c r="C11381" s="29"/>
      <c r="D11381" s="175">
        <v>0</v>
      </c>
      <c r="F11381" s="175"/>
      <c r="G11381" s="175"/>
      <c r="H11381" s="175"/>
      <c r="I11381" s="34">
        <v>4</v>
      </c>
      <c r="J11381" s="194"/>
    </row>
    <row r="11382" spans="1:10">
      <c r="A11382" s="210">
        <v>422</v>
      </c>
      <c r="B11382" s="211" t="s">
        <v>57</v>
      </c>
      <c r="C11382" s="30">
        <f t="shared" ref="C11382" si="9906">SUM(C11383:C11387)</f>
        <v>269000</v>
      </c>
      <c r="D11382" s="30">
        <v>269000</v>
      </c>
      <c r="F11382" s="30">
        <f t="shared" ref="F11382:G11382" si="9907">SUM(F11383:F11387)</f>
        <v>0</v>
      </c>
      <c r="G11382" s="30">
        <f t="shared" si="9907"/>
        <v>0</v>
      </c>
      <c r="H11382" s="30">
        <f t="shared" ref="H11382" si="9908">SUM(H11383:H11387)</f>
        <v>0</v>
      </c>
      <c r="I11382" s="34">
        <v>3</v>
      </c>
      <c r="J11382" s="194"/>
    </row>
    <row r="11383" spans="1:10">
      <c r="A11383" s="212">
        <v>4221</v>
      </c>
      <c r="B11383" s="216" t="s">
        <v>65</v>
      </c>
      <c r="C11383" s="29">
        <v>7500</v>
      </c>
      <c r="D11383" s="175">
        <v>7500</v>
      </c>
      <c r="F11383" s="175"/>
      <c r="G11383" s="175"/>
      <c r="H11383" s="175"/>
      <c r="I11383" s="34">
        <v>4</v>
      </c>
      <c r="J11383" s="194"/>
    </row>
    <row r="11384" spans="1:10">
      <c r="A11384" s="212">
        <v>4222</v>
      </c>
      <c r="B11384" s="216" t="s">
        <v>73</v>
      </c>
      <c r="C11384" s="29">
        <v>10000</v>
      </c>
      <c r="D11384" s="175">
        <v>10000</v>
      </c>
      <c r="F11384" s="175"/>
      <c r="G11384" s="175"/>
      <c r="H11384" s="175"/>
      <c r="I11384" s="34">
        <v>4</v>
      </c>
      <c r="J11384" s="194"/>
    </row>
    <row r="11385" spans="1:10">
      <c r="A11385" s="212">
        <v>4223</v>
      </c>
      <c r="B11385" s="216" t="s">
        <v>86</v>
      </c>
      <c r="C11385" s="29">
        <v>5000</v>
      </c>
      <c r="D11385" s="175">
        <v>5000</v>
      </c>
      <c r="F11385" s="175"/>
      <c r="G11385" s="175"/>
      <c r="H11385" s="175"/>
      <c r="I11385" s="34">
        <v>4</v>
      </c>
      <c r="J11385" s="194"/>
    </row>
    <row r="11386" spans="1:10">
      <c r="A11386" s="212">
        <v>4224</v>
      </c>
      <c r="B11386" s="216" t="s">
        <v>58</v>
      </c>
      <c r="C11386" s="29">
        <v>241500</v>
      </c>
      <c r="D11386" s="175">
        <v>241500</v>
      </c>
      <c r="F11386" s="175"/>
      <c r="G11386" s="175"/>
      <c r="H11386" s="175"/>
      <c r="I11386" s="34">
        <v>4</v>
      </c>
      <c r="J11386" s="194"/>
    </row>
    <row r="11387" spans="1:10">
      <c r="A11387" s="212">
        <v>4227</v>
      </c>
      <c r="B11387" s="216" t="s">
        <v>88</v>
      </c>
      <c r="C11387" s="29">
        <v>5000</v>
      </c>
      <c r="D11387" s="175">
        <v>5000</v>
      </c>
      <c r="F11387" s="175"/>
      <c r="G11387" s="175"/>
      <c r="H11387" s="175"/>
      <c r="I11387" s="34">
        <v>4</v>
      </c>
      <c r="J11387" s="194"/>
    </row>
    <row r="11388" spans="1:10">
      <c r="A11388" s="210">
        <v>423</v>
      </c>
      <c r="B11388" s="211" t="s">
        <v>98</v>
      </c>
      <c r="C11388" s="30">
        <f t="shared" ref="C11388" si="9909">SUM(C11389)</f>
        <v>0</v>
      </c>
      <c r="D11388" s="30">
        <v>0</v>
      </c>
      <c r="F11388" s="30">
        <f t="shared" ref="F11388:H11388" si="9910">SUM(F11389)</f>
        <v>0</v>
      </c>
      <c r="G11388" s="30">
        <f t="shared" si="9910"/>
        <v>0</v>
      </c>
      <c r="H11388" s="30">
        <f t="shared" si="9910"/>
        <v>0</v>
      </c>
      <c r="I11388" s="34">
        <v>3</v>
      </c>
      <c r="J11388" s="194"/>
    </row>
    <row r="11389" spans="1:10">
      <c r="A11389" s="212">
        <v>4231</v>
      </c>
      <c r="B11389" s="216" t="s">
        <v>106</v>
      </c>
      <c r="C11389" s="29"/>
      <c r="D11389" s="175">
        <v>0</v>
      </c>
      <c r="F11389" s="175"/>
      <c r="G11389" s="175"/>
      <c r="H11389" s="175"/>
      <c r="I11389" s="34">
        <v>4</v>
      </c>
      <c r="J11389" s="194"/>
    </row>
    <row r="11390" spans="1:10" ht="28.5">
      <c r="A11390" s="210">
        <v>424</v>
      </c>
      <c r="B11390" s="211" t="s">
        <v>138</v>
      </c>
      <c r="C11390" s="30">
        <f t="shared" ref="C11390" si="9911">SUM(C11391)</f>
        <v>0</v>
      </c>
      <c r="D11390" s="30">
        <v>0</v>
      </c>
      <c r="F11390" s="30">
        <f t="shared" ref="F11390:H11390" si="9912">SUM(F11391)</f>
        <v>0</v>
      </c>
      <c r="G11390" s="30">
        <f t="shared" si="9912"/>
        <v>0</v>
      </c>
      <c r="H11390" s="30">
        <f t="shared" si="9912"/>
        <v>0</v>
      </c>
      <c r="I11390" s="34">
        <v>3</v>
      </c>
      <c r="J11390" s="194"/>
    </row>
    <row r="11391" spans="1:10">
      <c r="A11391" s="212">
        <v>4241</v>
      </c>
      <c r="B11391" s="216" t="s">
        <v>139</v>
      </c>
      <c r="C11391" s="29"/>
      <c r="D11391" s="175">
        <v>0</v>
      </c>
      <c r="F11391" s="175"/>
      <c r="G11391" s="175"/>
      <c r="H11391" s="175"/>
      <c r="I11391" s="34">
        <v>4</v>
      </c>
      <c r="J11391" s="194"/>
    </row>
    <row r="11392" spans="1:10" ht="28.5">
      <c r="A11392" s="208">
        <v>45</v>
      </c>
      <c r="B11392" s="209" t="s">
        <v>74</v>
      </c>
      <c r="C11392" s="182">
        <f t="shared" ref="C11392:C11393" si="9913">SUM(C11393)</f>
        <v>0</v>
      </c>
      <c r="D11392" s="32">
        <v>0</v>
      </c>
      <c r="F11392" s="32">
        <f t="shared" ref="F11392:H11393" si="9914">SUM(F11393)</f>
        <v>0</v>
      </c>
      <c r="G11392" s="32">
        <f t="shared" si="9914"/>
        <v>0</v>
      </c>
      <c r="H11392" s="32">
        <f t="shared" si="9914"/>
        <v>0</v>
      </c>
      <c r="I11392" s="34">
        <v>2</v>
      </c>
    </row>
    <row r="11393" spans="1:10">
      <c r="A11393" s="210">
        <v>451</v>
      </c>
      <c r="B11393" s="211" t="s">
        <v>75</v>
      </c>
      <c r="C11393" s="30">
        <f t="shared" si="9913"/>
        <v>0</v>
      </c>
      <c r="D11393" s="30">
        <v>0</v>
      </c>
      <c r="F11393" s="30">
        <f t="shared" si="9914"/>
        <v>0</v>
      </c>
      <c r="G11393" s="30">
        <f t="shared" si="9914"/>
        <v>0</v>
      </c>
      <c r="H11393" s="30">
        <f t="shared" si="9914"/>
        <v>0</v>
      </c>
      <c r="I11393" s="34">
        <v>3</v>
      </c>
    </row>
    <row r="11394" spans="1:10">
      <c r="A11394" s="212">
        <v>4511</v>
      </c>
      <c r="B11394" s="216" t="s">
        <v>75</v>
      </c>
      <c r="C11394" s="29"/>
      <c r="D11394" s="175">
        <v>0</v>
      </c>
      <c r="F11394" s="175"/>
      <c r="G11394" s="175"/>
      <c r="H11394" s="175"/>
      <c r="I11394" s="34">
        <v>4</v>
      </c>
    </row>
    <row r="11395" spans="1:10" ht="28.5">
      <c r="A11395" s="262">
        <v>71</v>
      </c>
      <c r="B11395" s="207" t="s">
        <v>349</v>
      </c>
      <c r="C11395" s="31">
        <f t="shared" ref="C11395:C11397" si="9915">C11396</f>
        <v>3000</v>
      </c>
      <c r="D11395" s="31">
        <v>3000</v>
      </c>
      <c r="F11395" s="31">
        <f t="shared" ref="F11395:H11397" si="9916">F11396</f>
        <v>0</v>
      </c>
      <c r="G11395" s="31">
        <f t="shared" si="9916"/>
        <v>0</v>
      </c>
      <c r="H11395" s="31">
        <f t="shared" si="9916"/>
        <v>0</v>
      </c>
      <c r="I11395" s="73" t="s">
        <v>145</v>
      </c>
    </row>
    <row r="11396" spans="1:10">
      <c r="A11396" s="208">
        <v>32</v>
      </c>
      <c r="B11396" s="209"/>
      <c r="C11396" s="182">
        <f t="shared" si="9915"/>
        <v>3000</v>
      </c>
      <c r="D11396" s="32">
        <v>3000</v>
      </c>
      <c r="F11396" s="32">
        <f t="shared" si="9916"/>
        <v>0</v>
      </c>
      <c r="G11396" s="32">
        <f t="shared" si="9916"/>
        <v>0</v>
      </c>
      <c r="H11396" s="32">
        <f t="shared" si="9916"/>
        <v>0</v>
      </c>
      <c r="I11396" s="73">
        <v>2</v>
      </c>
    </row>
    <row r="11397" spans="1:10">
      <c r="A11397" s="49">
        <v>323</v>
      </c>
      <c r="B11397" s="607" t="s">
        <v>17</v>
      </c>
      <c r="C11397" s="30">
        <f t="shared" si="9915"/>
        <v>3000</v>
      </c>
      <c r="D11397" s="30">
        <v>3000</v>
      </c>
      <c r="F11397" s="30">
        <f t="shared" si="9916"/>
        <v>0</v>
      </c>
      <c r="G11397" s="30">
        <f t="shared" si="9916"/>
        <v>0</v>
      </c>
      <c r="H11397" s="30">
        <f t="shared" si="9916"/>
        <v>0</v>
      </c>
      <c r="I11397" s="73">
        <v>3</v>
      </c>
    </row>
    <row r="11398" spans="1:10">
      <c r="A11398" s="51">
        <v>3232</v>
      </c>
      <c r="B11398" s="608" t="s">
        <v>105</v>
      </c>
      <c r="C11398" s="39">
        <v>3000</v>
      </c>
      <c r="D11398" s="175">
        <v>3000</v>
      </c>
      <c r="F11398" s="636"/>
      <c r="G11398" s="636"/>
      <c r="H11398" s="636"/>
      <c r="I11398" s="73">
        <v>4</v>
      </c>
    </row>
    <row r="11399" spans="1:10">
      <c r="A11399" s="203" t="s">
        <v>551</v>
      </c>
      <c r="B11399" s="204" t="s">
        <v>313</v>
      </c>
      <c r="C11399" s="205" t="e">
        <f>SUM(#REF!+C11470+C11527+C11551+C11400+C11603)</f>
        <v>#REF!</v>
      </c>
      <c r="D11399" s="205">
        <v>133717</v>
      </c>
      <c r="F11399" s="205">
        <f>F11400</f>
        <v>0</v>
      </c>
      <c r="G11399" s="205">
        <f>G11400</f>
        <v>0</v>
      </c>
      <c r="H11399" s="205">
        <f>H11400</f>
        <v>0</v>
      </c>
      <c r="I11399" s="34" t="s">
        <v>8</v>
      </c>
    </row>
    <row r="11400" spans="1:10">
      <c r="A11400" s="206">
        <v>11</v>
      </c>
      <c r="B11400" s="207" t="s">
        <v>14</v>
      </c>
      <c r="C11400" s="31">
        <f>C11406</f>
        <v>0</v>
      </c>
      <c r="D11400" s="31">
        <v>133717</v>
      </c>
      <c r="F11400" s="31">
        <f t="shared" ref="F11400:G11400" si="9917">F11401+F11406</f>
        <v>0</v>
      </c>
      <c r="G11400" s="31">
        <f t="shared" si="9917"/>
        <v>0</v>
      </c>
      <c r="H11400" s="31">
        <f t="shared" ref="H11400" si="9918">H11401+H11406</f>
        <v>0</v>
      </c>
      <c r="I11400" s="34" t="s">
        <v>15</v>
      </c>
    </row>
    <row r="11401" spans="1:10">
      <c r="A11401" s="208">
        <v>31</v>
      </c>
      <c r="B11401" s="209" t="s">
        <v>44</v>
      </c>
      <c r="C11401" s="182">
        <f>C11402+C11404</f>
        <v>0</v>
      </c>
      <c r="D11401" s="32">
        <v>60172</v>
      </c>
      <c r="F11401" s="32">
        <f t="shared" ref="F11401:G11401" si="9919">F11402+F11404</f>
        <v>0</v>
      </c>
      <c r="G11401" s="32">
        <f t="shared" si="9919"/>
        <v>0</v>
      </c>
      <c r="H11401" s="32">
        <f t="shared" ref="H11401" si="9920">H11402+H11404</f>
        <v>0</v>
      </c>
      <c r="I11401" s="34">
        <v>2</v>
      </c>
    </row>
    <row r="11402" spans="1:10">
      <c r="A11402" s="210">
        <v>311</v>
      </c>
      <c r="B11402" s="211" t="s">
        <v>45</v>
      </c>
      <c r="C11402" s="30">
        <f t="shared" ref="C11402" si="9921">SUM(C11403)</f>
        <v>0</v>
      </c>
      <c r="D11402" s="30">
        <v>51649</v>
      </c>
      <c r="F11402" s="30">
        <f t="shared" ref="F11402:H11402" si="9922">SUM(F11403)</f>
        <v>0</v>
      </c>
      <c r="G11402" s="30">
        <f t="shared" si="9922"/>
        <v>0</v>
      </c>
      <c r="H11402" s="30">
        <f t="shared" si="9922"/>
        <v>0</v>
      </c>
      <c r="I11402" s="34">
        <v>3</v>
      </c>
      <c r="J11402" s="194"/>
    </row>
    <row r="11403" spans="1:10">
      <c r="A11403" s="212">
        <v>3111</v>
      </c>
      <c r="B11403" s="216" t="s">
        <v>46</v>
      </c>
      <c r="C11403" s="29"/>
      <c r="D11403" s="175">
        <v>51649</v>
      </c>
      <c r="F11403" s="175"/>
      <c r="G11403" s="175"/>
      <c r="H11403" s="175"/>
      <c r="I11403" s="34">
        <v>4</v>
      </c>
      <c r="J11403" s="194"/>
    </row>
    <row r="11404" spans="1:10">
      <c r="A11404" s="210">
        <v>313</v>
      </c>
      <c r="B11404" s="211" t="s">
        <v>48</v>
      </c>
      <c r="C11404" s="30">
        <f t="shared" ref="C11404" si="9923">SUM(C11405:C11405)</f>
        <v>0</v>
      </c>
      <c r="D11404" s="30">
        <v>8523</v>
      </c>
      <c r="F11404" s="30">
        <f t="shared" ref="F11404:H11404" si="9924">SUM(F11405:F11405)</f>
        <v>0</v>
      </c>
      <c r="G11404" s="30">
        <f t="shared" si="9924"/>
        <v>0</v>
      </c>
      <c r="H11404" s="30">
        <f t="shared" si="9924"/>
        <v>0</v>
      </c>
      <c r="I11404" s="34">
        <v>3</v>
      </c>
      <c r="J11404" s="194"/>
    </row>
    <row r="11405" spans="1:10">
      <c r="A11405" s="212">
        <v>3132</v>
      </c>
      <c r="B11405" s="216" t="s">
        <v>49</v>
      </c>
      <c r="C11405" s="29"/>
      <c r="D11405" s="175">
        <v>8523</v>
      </c>
      <c r="F11405" s="175"/>
      <c r="G11405" s="175"/>
      <c r="H11405" s="175"/>
      <c r="I11405" s="34">
        <v>4</v>
      </c>
      <c r="J11405" s="194"/>
    </row>
    <row r="11406" spans="1:10">
      <c r="A11406" s="208">
        <v>32</v>
      </c>
      <c r="B11406" s="209" t="s">
        <v>16</v>
      </c>
      <c r="C11406" s="182">
        <f t="shared" ref="C11406:C11407" si="9925">C11407</f>
        <v>0</v>
      </c>
      <c r="D11406" s="32">
        <v>73545</v>
      </c>
      <c r="F11406" s="32">
        <f t="shared" ref="F11406:H11407" si="9926">F11407</f>
        <v>0</v>
      </c>
      <c r="G11406" s="32">
        <f t="shared" si="9926"/>
        <v>0</v>
      </c>
      <c r="H11406" s="32">
        <f t="shared" si="9926"/>
        <v>0</v>
      </c>
      <c r="I11406" s="34">
        <v>2</v>
      </c>
    </row>
    <row r="11407" spans="1:10">
      <c r="A11407" s="210">
        <v>322</v>
      </c>
      <c r="B11407" s="211" t="s">
        <v>42</v>
      </c>
      <c r="C11407" s="30">
        <f t="shared" si="9925"/>
        <v>0</v>
      </c>
      <c r="D11407" s="30">
        <v>73545</v>
      </c>
      <c r="F11407" s="30">
        <f t="shared" si="9926"/>
        <v>0</v>
      </c>
      <c r="G11407" s="30">
        <f t="shared" si="9926"/>
        <v>0</v>
      </c>
      <c r="H11407" s="30">
        <f t="shared" si="9926"/>
        <v>0</v>
      </c>
      <c r="I11407" s="34">
        <v>3</v>
      </c>
    </row>
    <row r="11408" spans="1:10">
      <c r="A11408" s="212">
        <v>3222</v>
      </c>
      <c r="B11408" s="216" t="s">
        <v>91</v>
      </c>
      <c r="C11408" s="29"/>
      <c r="D11408" s="175">
        <v>73545</v>
      </c>
      <c r="F11408" s="175"/>
      <c r="G11408" s="175"/>
      <c r="H11408" s="175"/>
      <c r="I11408" s="34">
        <v>4</v>
      </c>
    </row>
    <row r="11409" spans="1:10">
      <c r="A11409" s="430">
        <v>25968</v>
      </c>
      <c r="B11409" s="431" t="s">
        <v>534</v>
      </c>
      <c r="C11409" s="198">
        <f>SUM(C11410+C11473)</f>
        <v>99388853</v>
      </c>
      <c r="D11409" s="198">
        <v>94861842</v>
      </c>
      <c r="F11409" s="198">
        <f>SUM(F11410+F11473)</f>
        <v>0</v>
      </c>
      <c r="G11409" s="198">
        <f>SUM(G11410+G11473)</f>
        <v>0</v>
      </c>
      <c r="H11409" s="198">
        <f>SUM(H11410+H11473)</f>
        <v>0</v>
      </c>
      <c r="I11409" s="432" t="s">
        <v>5</v>
      </c>
    </row>
    <row r="11410" spans="1:10" ht="28.5">
      <c r="A11410" s="200">
        <v>3602</v>
      </c>
      <c r="B11410" s="201" t="s">
        <v>82</v>
      </c>
      <c r="C11410" s="202">
        <f>SUM(C11411+C11432)</f>
        <v>2663615</v>
      </c>
      <c r="D11410" s="202">
        <v>1962918</v>
      </c>
      <c r="F11410" s="202">
        <f>SUM(F11411+F11432)</f>
        <v>0</v>
      </c>
      <c r="G11410" s="202">
        <f>SUM(G11411+G11432)</f>
        <v>0</v>
      </c>
      <c r="H11410" s="202">
        <f>SUM(H11411+H11432)</f>
        <v>0</v>
      </c>
      <c r="I11410" s="34" t="s">
        <v>7</v>
      </c>
    </row>
    <row r="11411" spans="1:10" ht="28.5">
      <c r="A11411" s="203" t="s">
        <v>477</v>
      </c>
      <c r="B11411" s="579" t="s">
        <v>524</v>
      </c>
      <c r="C11411" s="205">
        <f>SUM(C11412+C11428)</f>
        <v>2663615</v>
      </c>
      <c r="D11411" s="205">
        <v>1962918</v>
      </c>
      <c r="F11411" s="205">
        <f>SUM(F11412+F11428)</f>
        <v>0</v>
      </c>
      <c r="G11411" s="205">
        <f>SUM(G11412+G11428)</f>
        <v>0</v>
      </c>
      <c r="H11411" s="205">
        <f>SUM(H11412+H11428)</f>
        <v>0</v>
      </c>
      <c r="I11411" s="34" t="s">
        <v>8</v>
      </c>
    </row>
    <row r="11412" spans="1:10">
      <c r="A11412" s="206">
        <v>11</v>
      </c>
      <c r="B11412" s="207" t="s">
        <v>14</v>
      </c>
      <c r="C11412" s="31">
        <f>SUM(C11413+C11416+C11422+C11426)</f>
        <v>2663615</v>
      </c>
      <c r="D11412" s="31">
        <v>1962918</v>
      </c>
      <c r="F11412" s="31">
        <f>SUM(F11413+F11416+F11422+F11426)</f>
        <v>0</v>
      </c>
      <c r="G11412" s="31">
        <f>SUM(G11413+G11416+G11422+G11426)</f>
        <v>0</v>
      </c>
      <c r="H11412" s="31">
        <f>SUM(H11413+H11416+H11422+H11426)</f>
        <v>0</v>
      </c>
      <c r="I11412" s="34" t="s">
        <v>15</v>
      </c>
    </row>
    <row r="11413" spans="1:10">
      <c r="A11413" s="47">
        <v>34</v>
      </c>
      <c r="B11413" s="48" t="s">
        <v>114</v>
      </c>
      <c r="C11413" s="182">
        <f t="shared" ref="C11413:C11414" si="9927">C11414</f>
        <v>14621</v>
      </c>
      <c r="D11413" s="32">
        <v>58039</v>
      </c>
      <c r="F11413" s="32">
        <f t="shared" ref="F11413:H11414" si="9928">F11414</f>
        <v>0</v>
      </c>
      <c r="G11413" s="32">
        <f t="shared" si="9928"/>
        <v>0</v>
      </c>
      <c r="H11413" s="32">
        <f t="shared" si="9928"/>
        <v>0</v>
      </c>
      <c r="I11413" s="73">
        <v>2</v>
      </c>
    </row>
    <row r="11414" spans="1:10">
      <c r="A11414" s="49">
        <v>342</v>
      </c>
      <c r="B11414" s="50" t="s">
        <v>155</v>
      </c>
      <c r="C11414" s="30">
        <f t="shared" si="9927"/>
        <v>14621</v>
      </c>
      <c r="D11414" s="30">
        <v>58039</v>
      </c>
      <c r="F11414" s="30">
        <f t="shared" si="9928"/>
        <v>0</v>
      </c>
      <c r="G11414" s="30">
        <f t="shared" si="9928"/>
        <v>0</v>
      </c>
      <c r="H11414" s="30">
        <f t="shared" si="9928"/>
        <v>0</v>
      </c>
      <c r="I11414" s="73">
        <v>3</v>
      </c>
    </row>
    <row r="11415" spans="1:10" ht="42.75">
      <c r="A11415" s="51">
        <v>3423</v>
      </c>
      <c r="B11415" s="52" t="s">
        <v>156</v>
      </c>
      <c r="C11415" s="337">
        <v>14621</v>
      </c>
      <c r="D11415" s="175">
        <v>58039</v>
      </c>
      <c r="F11415" s="337"/>
      <c r="G11415" s="337"/>
      <c r="H11415" s="337"/>
      <c r="I11415" s="73">
        <v>4</v>
      </c>
      <c r="J11415" s="925"/>
    </row>
    <row r="11416" spans="1:10" ht="28.5">
      <c r="A11416" s="208">
        <v>42</v>
      </c>
      <c r="B11416" s="209" t="s">
        <v>30</v>
      </c>
      <c r="C11416" s="182">
        <f>SUM(C11417+C11420)</f>
        <v>1835379</v>
      </c>
      <c r="D11416" s="32">
        <v>1904879</v>
      </c>
      <c r="F11416" s="32">
        <f>SUM(F11417+F11420)</f>
        <v>0</v>
      </c>
      <c r="G11416" s="32">
        <f>SUM(G11417+G11420)</f>
        <v>0</v>
      </c>
      <c r="H11416" s="32">
        <f>SUM(H11417+H11420)</f>
        <v>0</v>
      </c>
      <c r="I11416" s="34">
        <v>2</v>
      </c>
    </row>
    <row r="11417" spans="1:10">
      <c r="A11417" s="210">
        <v>422</v>
      </c>
      <c r="B11417" s="211" t="s">
        <v>57</v>
      </c>
      <c r="C11417" s="30">
        <f>SUM(C11418+C11419)</f>
        <v>1735379</v>
      </c>
      <c r="D11417" s="30">
        <v>1904879</v>
      </c>
      <c r="F11417" s="30">
        <f>SUM(F11418+F11419)</f>
        <v>0</v>
      </c>
      <c r="G11417" s="30">
        <f>SUM(G11418+G11419)</f>
        <v>0</v>
      </c>
      <c r="H11417" s="30">
        <f>SUM(H11418+H11419)</f>
        <v>0</v>
      </c>
      <c r="I11417" s="34">
        <v>3</v>
      </c>
    </row>
    <row r="11418" spans="1:10">
      <c r="A11418" s="51">
        <v>4221</v>
      </c>
      <c r="B11418" s="52" t="s">
        <v>404</v>
      </c>
      <c r="C11418" s="543">
        <v>150000</v>
      </c>
      <c r="D11418" s="175">
        <v>82000</v>
      </c>
      <c r="F11418" s="543"/>
      <c r="G11418" s="543"/>
      <c r="H11418" s="543"/>
      <c r="I11418" s="73">
        <v>4</v>
      </c>
    </row>
    <row r="11419" spans="1:10">
      <c r="A11419" s="212">
        <v>4224</v>
      </c>
      <c r="B11419" s="216" t="s">
        <v>58</v>
      </c>
      <c r="C11419" s="29">
        <v>1585379</v>
      </c>
      <c r="D11419" s="175">
        <v>1822879</v>
      </c>
      <c r="F11419" s="29"/>
      <c r="G11419" s="29"/>
      <c r="H11419" s="29"/>
      <c r="I11419" s="34">
        <v>4</v>
      </c>
      <c r="J11419" s="926"/>
    </row>
    <row r="11420" spans="1:10">
      <c r="A11420" s="49">
        <v>426</v>
      </c>
      <c r="B11420" s="50" t="s">
        <v>402</v>
      </c>
      <c r="C11420" s="30">
        <f>C11421</f>
        <v>100000</v>
      </c>
      <c r="D11420" s="30">
        <v>0</v>
      </c>
      <c r="F11420" s="30">
        <f>F11421</f>
        <v>0</v>
      </c>
      <c r="G11420" s="30">
        <f>G11421</f>
        <v>0</v>
      </c>
      <c r="H11420" s="30">
        <f>H11421</f>
        <v>0</v>
      </c>
      <c r="I11420" s="73">
        <v>3</v>
      </c>
    </row>
    <row r="11421" spans="1:10">
      <c r="A11421" s="51">
        <v>4262</v>
      </c>
      <c r="B11421" s="52" t="s">
        <v>403</v>
      </c>
      <c r="C11421" s="39">
        <v>100000</v>
      </c>
      <c r="D11421" s="175">
        <v>0</v>
      </c>
      <c r="F11421" s="636"/>
      <c r="G11421" s="636"/>
      <c r="H11421" s="636"/>
      <c r="I11421" s="73">
        <v>4</v>
      </c>
    </row>
    <row r="11422" spans="1:10" ht="28.5">
      <c r="A11422" s="208">
        <v>45</v>
      </c>
      <c r="B11422" s="209" t="s">
        <v>74</v>
      </c>
      <c r="C11422" s="182">
        <f t="shared" ref="C11422:C11423" si="9929">SUM(C11423)</f>
        <v>150000</v>
      </c>
      <c r="D11422" s="32">
        <v>0</v>
      </c>
      <c r="F11422" s="32">
        <f t="shared" ref="F11422:H11423" si="9930">SUM(F11423)</f>
        <v>0</v>
      </c>
      <c r="G11422" s="32">
        <f t="shared" si="9930"/>
        <v>0</v>
      </c>
      <c r="H11422" s="32">
        <f t="shared" si="9930"/>
        <v>0</v>
      </c>
      <c r="I11422" s="34">
        <v>2</v>
      </c>
    </row>
    <row r="11423" spans="1:10">
      <c r="A11423" s="210">
        <v>451</v>
      </c>
      <c r="B11423" s="211" t="s">
        <v>75</v>
      </c>
      <c r="C11423" s="30">
        <f t="shared" si="9929"/>
        <v>150000</v>
      </c>
      <c r="D11423" s="30">
        <v>0</v>
      </c>
      <c r="F11423" s="30">
        <f t="shared" si="9930"/>
        <v>0</v>
      </c>
      <c r="G11423" s="30">
        <f t="shared" si="9930"/>
        <v>0</v>
      </c>
      <c r="H11423" s="30">
        <f t="shared" si="9930"/>
        <v>0</v>
      </c>
      <c r="I11423" s="34">
        <v>3</v>
      </c>
    </row>
    <row r="11424" spans="1:10">
      <c r="A11424" s="212">
        <v>4511</v>
      </c>
      <c r="B11424" s="216" t="s">
        <v>75</v>
      </c>
      <c r="C11424" s="29">
        <v>150000</v>
      </c>
      <c r="D11424" s="175">
        <v>0</v>
      </c>
      <c r="F11424" s="175"/>
      <c r="G11424" s="175"/>
      <c r="H11424" s="175"/>
      <c r="I11424" s="34">
        <v>4</v>
      </c>
    </row>
    <row r="11425" spans="1:10">
      <c r="A11425" s="47">
        <v>54</v>
      </c>
      <c r="B11425" s="48" t="s">
        <v>385</v>
      </c>
      <c r="C11425" s="581">
        <f t="shared" ref="C11425:C11426" si="9931">C11426</f>
        <v>663615</v>
      </c>
      <c r="D11425" s="707">
        <v>0</v>
      </c>
      <c r="F11425" s="707">
        <f t="shared" ref="F11425:H11426" si="9932">F11426</f>
        <v>0</v>
      </c>
      <c r="G11425" s="707">
        <f t="shared" si="9932"/>
        <v>0</v>
      </c>
      <c r="H11425" s="707">
        <f t="shared" si="9932"/>
        <v>0</v>
      </c>
      <c r="I11425" s="73">
        <v>2</v>
      </c>
    </row>
    <row r="11426" spans="1:10">
      <c r="A11426" s="49">
        <v>544</v>
      </c>
      <c r="B11426" s="50" t="s">
        <v>354</v>
      </c>
      <c r="C11426" s="582">
        <f t="shared" si="9931"/>
        <v>663615</v>
      </c>
      <c r="D11426" s="708">
        <v>0</v>
      </c>
      <c r="F11426" s="708">
        <f t="shared" si="9932"/>
        <v>0</v>
      </c>
      <c r="G11426" s="708">
        <f t="shared" si="9932"/>
        <v>0</v>
      </c>
      <c r="H11426" s="708">
        <f t="shared" si="9932"/>
        <v>0</v>
      </c>
      <c r="I11426" s="73">
        <v>3</v>
      </c>
    </row>
    <row r="11427" spans="1:10">
      <c r="A11427" s="51">
        <v>5443</v>
      </c>
      <c r="B11427" s="52" t="s">
        <v>386</v>
      </c>
      <c r="C11427" s="583">
        <v>663615</v>
      </c>
      <c r="D11427" s="175">
        <v>0</v>
      </c>
      <c r="F11427" s="709"/>
      <c r="G11427" s="709"/>
      <c r="H11427" s="709"/>
      <c r="I11427" s="73">
        <v>4</v>
      </c>
    </row>
    <row r="11428" spans="1:10">
      <c r="A11428" s="206">
        <v>52</v>
      </c>
      <c r="B11428" s="207" t="s">
        <v>319</v>
      </c>
      <c r="C11428" s="31">
        <f t="shared" ref="C11428:C11430" si="9933">C11429</f>
        <v>0</v>
      </c>
      <c r="D11428" s="31">
        <v>0</v>
      </c>
      <c r="F11428" s="31">
        <f t="shared" ref="F11428:H11430" si="9934">F11429</f>
        <v>0</v>
      </c>
      <c r="G11428" s="31">
        <f t="shared" si="9934"/>
        <v>0</v>
      </c>
      <c r="H11428" s="31">
        <f t="shared" si="9934"/>
        <v>0</v>
      </c>
      <c r="I11428" s="34" t="s">
        <v>53</v>
      </c>
    </row>
    <row r="11429" spans="1:10" ht="28.5">
      <c r="A11429" s="208">
        <v>45</v>
      </c>
      <c r="B11429" s="209" t="s">
        <v>74</v>
      </c>
      <c r="C11429" s="182">
        <f t="shared" si="9933"/>
        <v>0</v>
      </c>
      <c r="D11429" s="32">
        <v>0</v>
      </c>
      <c r="F11429" s="32">
        <f t="shared" si="9934"/>
        <v>0</v>
      </c>
      <c r="G11429" s="32">
        <f t="shared" si="9934"/>
        <v>0</v>
      </c>
      <c r="H11429" s="32">
        <f t="shared" si="9934"/>
        <v>0</v>
      </c>
      <c r="I11429" s="34">
        <v>2</v>
      </c>
    </row>
    <row r="11430" spans="1:10">
      <c r="A11430" s="210">
        <v>451</v>
      </c>
      <c r="B11430" s="211" t="s">
        <v>75</v>
      </c>
      <c r="C11430" s="30">
        <f t="shared" si="9933"/>
        <v>0</v>
      </c>
      <c r="D11430" s="30">
        <v>0</v>
      </c>
      <c r="F11430" s="30">
        <f t="shared" si="9934"/>
        <v>0</v>
      </c>
      <c r="G11430" s="30">
        <f t="shared" si="9934"/>
        <v>0</v>
      </c>
      <c r="H11430" s="30">
        <f t="shared" si="9934"/>
        <v>0</v>
      </c>
      <c r="I11430" s="34">
        <v>3</v>
      </c>
    </row>
    <row r="11431" spans="1:10">
      <c r="A11431" s="212">
        <v>4511</v>
      </c>
      <c r="B11431" s="216" t="s">
        <v>75</v>
      </c>
      <c r="C11431" s="29">
        <v>0</v>
      </c>
      <c r="D11431" s="175">
        <v>0</v>
      </c>
      <c r="F11431" s="175"/>
      <c r="G11431" s="175"/>
      <c r="H11431" s="175"/>
      <c r="I11431" s="34">
        <v>4</v>
      </c>
    </row>
    <row r="11432" spans="1:10" ht="28.5">
      <c r="A11432" s="203" t="s">
        <v>329</v>
      </c>
      <c r="B11432" s="204" t="s">
        <v>176</v>
      </c>
      <c r="C11432" s="205">
        <f t="shared" ref="C11432" si="9935">SUM(C11433+C11453)</f>
        <v>0</v>
      </c>
      <c r="D11432" s="205">
        <v>0</v>
      </c>
      <c r="F11432" s="205">
        <f t="shared" ref="F11432:G11432" si="9936">SUM(F11433+F11453)</f>
        <v>0</v>
      </c>
      <c r="G11432" s="205">
        <f t="shared" si="9936"/>
        <v>0</v>
      </c>
      <c r="H11432" s="205">
        <f t="shared" ref="H11432" si="9937">SUM(H11433+H11453)</f>
        <v>0</v>
      </c>
      <c r="I11432" s="34" t="s">
        <v>8</v>
      </c>
    </row>
    <row r="11433" spans="1:10">
      <c r="A11433" s="206">
        <v>12</v>
      </c>
      <c r="B11433" s="207" t="s">
        <v>61</v>
      </c>
      <c r="C11433" s="31">
        <f t="shared" ref="C11433" si="9938">SUM(C11434+C11439+C11448)</f>
        <v>0</v>
      </c>
      <c r="D11433" s="31">
        <v>0</v>
      </c>
      <c r="F11433" s="31">
        <f t="shared" ref="F11433:G11433" si="9939">SUM(F11434+F11439+F11448)</f>
        <v>0</v>
      </c>
      <c r="G11433" s="31">
        <f t="shared" si="9939"/>
        <v>0</v>
      </c>
      <c r="H11433" s="31">
        <f t="shared" ref="H11433" si="9940">SUM(H11434+H11439+H11448)</f>
        <v>0</v>
      </c>
      <c r="I11433" s="34" t="s">
        <v>62</v>
      </c>
    </row>
    <row r="11434" spans="1:10">
      <c r="A11434" s="208">
        <v>31</v>
      </c>
      <c r="B11434" s="209" t="s">
        <v>44</v>
      </c>
      <c r="C11434" s="182">
        <f t="shared" ref="C11434" si="9941">SUM(C11435+C11437)</f>
        <v>0</v>
      </c>
      <c r="D11434" s="32">
        <v>0</v>
      </c>
      <c r="F11434" s="32">
        <f t="shared" ref="F11434:G11434" si="9942">SUM(F11435+F11437)</f>
        <v>0</v>
      </c>
      <c r="G11434" s="32">
        <f t="shared" si="9942"/>
        <v>0</v>
      </c>
      <c r="H11434" s="32">
        <f t="shared" ref="H11434" si="9943">SUM(H11435+H11437)</f>
        <v>0</v>
      </c>
      <c r="I11434" s="34">
        <v>2</v>
      </c>
      <c r="J11434" s="194"/>
    </row>
    <row r="11435" spans="1:10">
      <c r="A11435" s="210">
        <v>311</v>
      </c>
      <c r="B11435" s="211" t="s">
        <v>45</v>
      </c>
      <c r="C11435" s="30">
        <f t="shared" ref="C11435" si="9944">SUM(C11436)</f>
        <v>0</v>
      </c>
      <c r="D11435" s="30">
        <v>0</v>
      </c>
      <c r="F11435" s="30">
        <f t="shared" ref="F11435:H11435" si="9945">SUM(F11436)</f>
        <v>0</v>
      </c>
      <c r="G11435" s="30">
        <f t="shared" si="9945"/>
        <v>0</v>
      </c>
      <c r="H11435" s="30">
        <f t="shared" si="9945"/>
        <v>0</v>
      </c>
      <c r="I11435" s="34">
        <v>3</v>
      </c>
      <c r="J11435" s="194"/>
    </row>
    <row r="11436" spans="1:10">
      <c r="A11436" s="212">
        <v>3111</v>
      </c>
      <c r="B11436" s="216" t="s">
        <v>46</v>
      </c>
      <c r="C11436" s="29"/>
      <c r="D11436" s="175">
        <v>0</v>
      </c>
      <c r="F11436" s="175"/>
      <c r="G11436" s="175"/>
      <c r="H11436" s="175"/>
      <c r="I11436" s="34">
        <v>4</v>
      </c>
      <c r="J11436" s="194"/>
    </row>
    <row r="11437" spans="1:10">
      <c r="A11437" s="210">
        <v>313</v>
      </c>
      <c r="B11437" s="211" t="s">
        <v>48</v>
      </c>
      <c r="C11437" s="30">
        <f t="shared" ref="C11437" si="9946">SUM(C11438)</f>
        <v>0</v>
      </c>
      <c r="D11437" s="30">
        <v>0</v>
      </c>
      <c r="F11437" s="30">
        <f t="shared" ref="F11437:H11437" si="9947">SUM(F11438)</f>
        <v>0</v>
      </c>
      <c r="G11437" s="30">
        <f t="shared" si="9947"/>
        <v>0</v>
      </c>
      <c r="H11437" s="30">
        <f t="shared" si="9947"/>
        <v>0</v>
      </c>
      <c r="I11437" s="34">
        <v>3</v>
      </c>
      <c r="J11437" s="194"/>
    </row>
    <row r="11438" spans="1:10">
      <c r="A11438" s="212">
        <v>3132</v>
      </c>
      <c r="B11438" s="216" t="s">
        <v>49</v>
      </c>
      <c r="C11438" s="29"/>
      <c r="D11438" s="175">
        <v>0</v>
      </c>
      <c r="F11438" s="175"/>
      <c r="G11438" s="175"/>
      <c r="H11438" s="175"/>
      <c r="I11438" s="34">
        <v>4</v>
      </c>
      <c r="J11438" s="194"/>
    </row>
    <row r="11439" spans="1:10">
      <c r="A11439" s="208">
        <v>32</v>
      </c>
      <c r="B11439" s="209" t="s">
        <v>16</v>
      </c>
      <c r="C11439" s="182">
        <f t="shared" ref="C11439" si="9948">SUM(C11440+C11442+C11446)</f>
        <v>0</v>
      </c>
      <c r="D11439" s="32">
        <v>0</v>
      </c>
      <c r="F11439" s="32">
        <f t="shared" ref="F11439:G11439" si="9949">SUM(F11440+F11442+F11446)</f>
        <v>0</v>
      </c>
      <c r="G11439" s="32">
        <f t="shared" si="9949"/>
        <v>0</v>
      </c>
      <c r="H11439" s="32">
        <f t="shared" ref="H11439" si="9950">SUM(H11440+H11442+H11446)</f>
        <v>0</v>
      </c>
      <c r="I11439" s="34">
        <v>2</v>
      </c>
      <c r="J11439" s="194"/>
    </row>
    <row r="11440" spans="1:10">
      <c r="A11440" s="210">
        <v>322</v>
      </c>
      <c r="B11440" s="211" t="s">
        <v>42</v>
      </c>
      <c r="C11440" s="30">
        <f t="shared" ref="C11440" si="9951">SUM(C11441)</f>
        <v>0</v>
      </c>
      <c r="D11440" s="30">
        <v>0</v>
      </c>
      <c r="F11440" s="30">
        <f t="shared" ref="F11440:H11440" si="9952">SUM(F11441)</f>
        <v>0</v>
      </c>
      <c r="G11440" s="30">
        <f t="shared" si="9952"/>
        <v>0</v>
      </c>
      <c r="H11440" s="30">
        <f t="shared" si="9952"/>
        <v>0</v>
      </c>
      <c r="I11440" s="34">
        <v>3</v>
      </c>
      <c r="J11440" s="194"/>
    </row>
    <row r="11441" spans="1:10">
      <c r="A11441" s="212">
        <v>3225</v>
      </c>
      <c r="B11441" s="216" t="s">
        <v>92</v>
      </c>
      <c r="C11441" s="29"/>
      <c r="D11441" s="175">
        <v>0</v>
      </c>
      <c r="F11441" s="175"/>
      <c r="G11441" s="175"/>
      <c r="H11441" s="175"/>
      <c r="I11441" s="34">
        <v>4</v>
      </c>
      <c r="J11441" s="194"/>
    </row>
    <row r="11442" spans="1:10">
      <c r="A11442" s="210">
        <v>323</v>
      </c>
      <c r="B11442" s="211" t="s">
        <v>17</v>
      </c>
      <c r="C11442" s="30">
        <f t="shared" ref="C11442" si="9953">SUM(C11443:C11445)</f>
        <v>0</v>
      </c>
      <c r="D11442" s="30">
        <v>0</v>
      </c>
      <c r="F11442" s="30">
        <f t="shared" ref="F11442:G11442" si="9954">SUM(F11443:F11445)</f>
        <v>0</v>
      </c>
      <c r="G11442" s="30">
        <f t="shared" si="9954"/>
        <v>0</v>
      </c>
      <c r="H11442" s="30">
        <f t="shared" ref="H11442" si="9955">SUM(H11443:H11445)</f>
        <v>0</v>
      </c>
      <c r="I11442" s="34">
        <v>3</v>
      </c>
      <c r="J11442" s="194"/>
    </row>
    <row r="11443" spans="1:10">
      <c r="A11443" s="212">
        <v>3233</v>
      </c>
      <c r="B11443" s="216" t="s">
        <v>19</v>
      </c>
      <c r="C11443" s="29"/>
      <c r="D11443" s="175">
        <v>0</v>
      </c>
      <c r="F11443" s="175"/>
      <c r="G11443" s="175"/>
      <c r="H11443" s="175"/>
      <c r="I11443" s="34">
        <v>4</v>
      </c>
      <c r="J11443" s="194"/>
    </row>
    <row r="11444" spans="1:10">
      <c r="A11444" s="212">
        <v>3237</v>
      </c>
      <c r="B11444" s="216" t="s">
        <v>20</v>
      </c>
      <c r="C11444" s="29"/>
      <c r="D11444" s="175">
        <v>0</v>
      </c>
      <c r="F11444" s="175"/>
      <c r="G11444" s="175"/>
      <c r="H11444" s="175"/>
      <c r="I11444" s="34">
        <v>4</v>
      </c>
      <c r="J11444" s="194"/>
    </row>
    <row r="11445" spans="1:10">
      <c r="A11445" s="212">
        <v>3239</v>
      </c>
      <c r="B11445" s="216" t="s">
        <v>21</v>
      </c>
      <c r="C11445" s="29"/>
      <c r="D11445" s="175">
        <v>0</v>
      </c>
      <c r="F11445" s="175"/>
      <c r="G11445" s="175"/>
      <c r="H11445" s="175"/>
      <c r="I11445" s="34">
        <v>4</v>
      </c>
      <c r="J11445" s="194"/>
    </row>
    <row r="11446" spans="1:10">
      <c r="A11446" s="210">
        <v>329</v>
      </c>
      <c r="B11446" s="211" t="s">
        <v>23</v>
      </c>
      <c r="C11446" s="30">
        <f t="shared" ref="C11446" si="9956">SUM(C11447)</f>
        <v>0</v>
      </c>
      <c r="D11446" s="30">
        <v>0</v>
      </c>
      <c r="F11446" s="30">
        <f t="shared" ref="F11446:H11446" si="9957">SUM(F11447)</f>
        <v>0</v>
      </c>
      <c r="G11446" s="30">
        <f t="shared" si="9957"/>
        <v>0</v>
      </c>
      <c r="H11446" s="30">
        <f t="shared" si="9957"/>
        <v>0</v>
      </c>
      <c r="I11446" s="34">
        <v>3</v>
      </c>
      <c r="J11446" s="194"/>
    </row>
    <row r="11447" spans="1:10">
      <c r="A11447" s="212">
        <v>3293</v>
      </c>
      <c r="B11447" s="216" t="s">
        <v>29</v>
      </c>
      <c r="C11447" s="29"/>
      <c r="D11447" s="175">
        <v>0</v>
      </c>
      <c r="F11447" s="175"/>
      <c r="G11447" s="175"/>
      <c r="H11447" s="175"/>
      <c r="I11447" s="34">
        <v>4</v>
      </c>
      <c r="J11447" s="194"/>
    </row>
    <row r="11448" spans="1:10" ht="28.5">
      <c r="A11448" s="208">
        <v>42</v>
      </c>
      <c r="B11448" s="209" t="s">
        <v>30</v>
      </c>
      <c r="C11448" s="182">
        <f t="shared" ref="C11448" si="9958">SUM(C11449)</f>
        <v>0</v>
      </c>
      <c r="D11448" s="32">
        <v>0</v>
      </c>
      <c r="F11448" s="32">
        <f t="shared" ref="F11448:H11448" si="9959">SUM(F11449)</f>
        <v>0</v>
      </c>
      <c r="G11448" s="32">
        <f t="shared" si="9959"/>
        <v>0</v>
      </c>
      <c r="H11448" s="32">
        <f t="shared" si="9959"/>
        <v>0</v>
      </c>
      <c r="I11448" s="34">
        <v>2</v>
      </c>
      <c r="J11448" s="194"/>
    </row>
    <row r="11449" spans="1:10">
      <c r="A11449" s="210">
        <v>422</v>
      </c>
      <c r="B11449" s="211" t="s">
        <v>57</v>
      </c>
      <c r="C11449" s="30">
        <f t="shared" ref="C11449" si="9960">SUM(C11450:C11452)</f>
        <v>0</v>
      </c>
      <c r="D11449" s="30">
        <v>0</v>
      </c>
      <c r="F11449" s="30">
        <f t="shared" ref="F11449:G11449" si="9961">SUM(F11450:F11452)</f>
        <v>0</v>
      </c>
      <c r="G11449" s="30">
        <f t="shared" si="9961"/>
        <v>0</v>
      </c>
      <c r="H11449" s="30">
        <f t="shared" ref="H11449" si="9962">SUM(H11450:H11452)</f>
        <v>0</v>
      </c>
      <c r="I11449" s="34">
        <v>3</v>
      </c>
      <c r="J11449" s="194"/>
    </row>
    <row r="11450" spans="1:10">
      <c r="A11450" s="212">
        <v>4221</v>
      </c>
      <c r="B11450" s="216" t="s">
        <v>65</v>
      </c>
      <c r="C11450" s="29"/>
      <c r="D11450" s="175">
        <v>0</v>
      </c>
      <c r="F11450" s="175"/>
      <c r="G11450" s="175"/>
      <c r="H11450" s="175"/>
      <c r="I11450" s="34">
        <v>4</v>
      </c>
      <c r="J11450" s="194"/>
    </row>
    <row r="11451" spans="1:10">
      <c r="A11451" s="212">
        <v>4223</v>
      </c>
      <c r="B11451" s="216" t="s">
        <v>86</v>
      </c>
      <c r="C11451" s="29"/>
      <c r="D11451" s="175">
        <v>0</v>
      </c>
      <c r="F11451" s="175"/>
      <c r="G11451" s="175"/>
      <c r="H11451" s="175"/>
      <c r="I11451" s="34">
        <v>4</v>
      </c>
      <c r="J11451" s="194"/>
    </row>
    <row r="11452" spans="1:10">
      <c r="A11452" s="212">
        <v>4224</v>
      </c>
      <c r="B11452" s="216" t="s">
        <v>58</v>
      </c>
      <c r="C11452" s="29"/>
      <c r="D11452" s="175">
        <v>0</v>
      </c>
      <c r="F11452" s="175"/>
      <c r="G11452" s="175"/>
      <c r="H11452" s="175"/>
      <c r="I11452" s="34">
        <v>4</v>
      </c>
      <c r="J11452" s="194"/>
    </row>
    <row r="11453" spans="1:10">
      <c r="A11453" s="206">
        <v>563</v>
      </c>
      <c r="B11453" s="207" t="s">
        <v>326</v>
      </c>
      <c r="C11453" s="31">
        <f t="shared" ref="C11453" si="9963">SUM(C11454+C11459+C11468)</f>
        <v>0</v>
      </c>
      <c r="D11453" s="31">
        <v>0</v>
      </c>
      <c r="F11453" s="31">
        <f t="shared" ref="F11453:G11453" si="9964">SUM(F11454+F11459+F11468)</f>
        <v>0</v>
      </c>
      <c r="G11453" s="31">
        <f t="shared" si="9964"/>
        <v>0</v>
      </c>
      <c r="H11453" s="31">
        <f t="shared" ref="H11453" si="9965">SUM(H11454+H11459+H11468)</f>
        <v>0</v>
      </c>
      <c r="I11453" s="34" t="s">
        <v>104</v>
      </c>
      <c r="J11453" s="194"/>
    </row>
    <row r="11454" spans="1:10">
      <c r="A11454" s="208">
        <v>31</v>
      </c>
      <c r="B11454" s="209" t="s">
        <v>44</v>
      </c>
      <c r="C11454" s="182">
        <f t="shared" ref="C11454" si="9966">SUM(C11455+C11457)</f>
        <v>0</v>
      </c>
      <c r="D11454" s="32">
        <v>0</v>
      </c>
      <c r="F11454" s="32">
        <f t="shared" ref="F11454:G11454" si="9967">SUM(F11455+F11457)</f>
        <v>0</v>
      </c>
      <c r="G11454" s="32">
        <f t="shared" si="9967"/>
        <v>0</v>
      </c>
      <c r="H11454" s="32">
        <f t="shared" ref="H11454" si="9968">SUM(H11455+H11457)</f>
        <v>0</v>
      </c>
      <c r="I11454" s="34">
        <v>2</v>
      </c>
      <c r="J11454" s="194"/>
    </row>
    <row r="11455" spans="1:10">
      <c r="A11455" s="210">
        <v>311</v>
      </c>
      <c r="B11455" s="211" t="s">
        <v>45</v>
      </c>
      <c r="C11455" s="30">
        <f t="shared" ref="C11455" si="9969">SUM(C11456)</f>
        <v>0</v>
      </c>
      <c r="D11455" s="30">
        <v>0</v>
      </c>
      <c r="F11455" s="30">
        <f t="shared" ref="F11455:H11455" si="9970">SUM(F11456)</f>
        <v>0</v>
      </c>
      <c r="G11455" s="30">
        <f t="shared" si="9970"/>
        <v>0</v>
      </c>
      <c r="H11455" s="30">
        <f t="shared" si="9970"/>
        <v>0</v>
      </c>
      <c r="I11455" s="34">
        <v>3</v>
      </c>
      <c r="J11455" s="194"/>
    </row>
    <row r="11456" spans="1:10">
      <c r="A11456" s="212">
        <v>3111</v>
      </c>
      <c r="B11456" s="216" t="s">
        <v>46</v>
      </c>
      <c r="C11456" s="29"/>
      <c r="D11456" s="175">
        <v>0</v>
      </c>
      <c r="F11456" s="175"/>
      <c r="G11456" s="175"/>
      <c r="H11456" s="175"/>
      <c r="I11456" s="34">
        <v>4</v>
      </c>
      <c r="J11456" s="194"/>
    </row>
    <row r="11457" spans="1:10">
      <c r="A11457" s="210">
        <v>313</v>
      </c>
      <c r="B11457" s="211" t="s">
        <v>48</v>
      </c>
      <c r="C11457" s="30">
        <f t="shared" ref="C11457" si="9971">SUM(C11458)</f>
        <v>0</v>
      </c>
      <c r="D11457" s="30">
        <v>0</v>
      </c>
      <c r="F11457" s="30">
        <f t="shared" ref="F11457:H11457" si="9972">SUM(F11458)</f>
        <v>0</v>
      </c>
      <c r="G11457" s="30">
        <f t="shared" si="9972"/>
        <v>0</v>
      </c>
      <c r="H11457" s="30">
        <f t="shared" si="9972"/>
        <v>0</v>
      </c>
      <c r="I11457" s="34">
        <v>3</v>
      </c>
      <c r="J11457" s="194"/>
    </row>
    <row r="11458" spans="1:10">
      <c r="A11458" s="212">
        <v>3132</v>
      </c>
      <c r="B11458" s="216" t="s">
        <v>49</v>
      </c>
      <c r="C11458" s="29"/>
      <c r="D11458" s="175">
        <v>0</v>
      </c>
      <c r="F11458" s="175"/>
      <c r="G11458" s="175"/>
      <c r="H11458" s="175"/>
      <c r="I11458" s="34">
        <v>4</v>
      </c>
      <c r="J11458" s="194"/>
    </row>
    <row r="11459" spans="1:10">
      <c r="A11459" s="208">
        <v>32</v>
      </c>
      <c r="B11459" s="209" t="s">
        <v>16</v>
      </c>
      <c r="C11459" s="182">
        <f t="shared" ref="C11459" si="9973">SUM(C11460+C11462+C11466)</f>
        <v>0</v>
      </c>
      <c r="D11459" s="32">
        <v>0</v>
      </c>
      <c r="F11459" s="32">
        <f t="shared" ref="F11459:G11459" si="9974">SUM(F11460+F11462+F11466)</f>
        <v>0</v>
      </c>
      <c r="G11459" s="32">
        <f t="shared" si="9974"/>
        <v>0</v>
      </c>
      <c r="H11459" s="32">
        <f t="shared" ref="H11459" si="9975">SUM(H11460+H11462+H11466)</f>
        <v>0</v>
      </c>
      <c r="I11459" s="34">
        <v>2</v>
      </c>
      <c r="J11459" s="194"/>
    </row>
    <row r="11460" spans="1:10">
      <c r="A11460" s="210">
        <v>322</v>
      </c>
      <c r="B11460" s="211" t="s">
        <v>42</v>
      </c>
      <c r="C11460" s="30">
        <f t="shared" ref="C11460" si="9976">SUM(C11461)</f>
        <v>0</v>
      </c>
      <c r="D11460" s="30">
        <v>0</v>
      </c>
      <c r="F11460" s="30">
        <f t="shared" ref="F11460:H11460" si="9977">SUM(F11461)</f>
        <v>0</v>
      </c>
      <c r="G11460" s="30">
        <f t="shared" si="9977"/>
        <v>0</v>
      </c>
      <c r="H11460" s="30">
        <f t="shared" si="9977"/>
        <v>0</v>
      </c>
      <c r="I11460" s="34">
        <v>3</v>
      </c>
      <c r="J11460" s="194"/>
    </row>
    <row r="11461" spans="1:10">
      <c r="A11461" s="212">
        <v>3225</v>
      </c>
      <c r="B11461" s="216" t="s">
        <v>92</v>
      </c>
      <c r="C11461" s="29"/>
      <c r="D11461" s="175">
        <v>0</v>
      </c>
      <c r="F11461" s="175"/>
      <c r="G11461" s="175"/>
      <c r="H11461" s="175"/>
      <c r="I11461" s="34">
        <v>4</v>
      </c>
      <c r="J11461" s="194"/>
    </row>
    <row r="11462" spans="1:10">
      <c r="A11462" s="210">
        <v>323</v>
      </c>
      <c r="B11462" s="211" t="s">
        <v>17</v>
      </c>
      <c r="C11462" s="30">
        <f t="shared" ref="C11462" si="9978">SUM(C11463:C11465)</f>
        <v>0</v>
      </c>
      <c r="D11462" s="30">
        <v>0</v>
      </c>
      <c r="F11462" s="30">
        <f t="shared" ref="F11462:G11462" si="9979">SUM(F11463:F11465)</f>
        <v>0</v>
      </c>
      <c r="G11462" s="30">
        <f t="shared" si="9979"/>
        <v>0</v>
      </c>
      <c r="H11462" s="30">
        <f t="shared" ref="H11462" si="9980">SUM(H11463:H11465)</f>
        <v>0</v>
      </c>
      <c r="I11462" s="34">
        <v>3</v>
      </c>
      <c r="J11462" s="194"/>
    </row>
    <row r="11463" spans="1:10">
      <c r="A11463" s="212">
        <v>3233</v>
      </c>
      <c r="B11463" s="216" t="s">
        <v>19</v>
      </c>
      <c r="C11463" s="29"/>
      <c r="D11463" s="175">
        <v>0</v>
      </c>
      <c r="F11463" s="175"/>
      <c r="G11463" s="175"/>
      <c r="H11463" s="175"/>
      <c r="I11463" s="34">
        <v>4</v>
      </c>
      <c r="J11463" s="194"/>
    </row>
    <row r="11464" spans="1:10">
      <c r="A11464" s="212">
        <v>3237</v>
      </c>
      <c r="B11464" s="216" t="s">
        <v>20</v>
      </c>
      <c r="C11464" s="29"/>
      <c r="D11464" s="175">
        <v>0</v>
      </c>
      <c r="F11464" s="175"/>
      <c r="G11464" s="175"/>
      <c r="H11464" s="175"/>
      <c r="I11464" s="34">
        <v>4</v>
      </c>
      <c r="J11464" s="194"/>
    </row>
    <row r="11465" spans="1:10">
      <c r="A11465" s="212">
        <v>3239</v>
      </c>
      <c r="B11465" s="216" t="s">
        <v>21</v>
      </c>
      <c r="C11465" s="29"/>
      <c r="D11465" s="175">
        <v>0</v>
      </c>
      <c r="F11465" s="175"/>
      <c r="G11465" s="175"/>
      <c r="H11465" s="175"/>
      <c r="I11465" s="34">
        <v>4</v>
      </c>
      <c r="J11465" s="194"/>
    </row>
    <row r="11466" spans="1:10">
      <c r="A11466" s="210">
        <v>329</v>
      </c>
      <c r="B11466" s="211" t="s">
        <v>23</v>
      </c>
      <c r="C11466" s="30">
        <f t="shared" ref="C11466" si="9981">SUM(C11467)</f>
        <v>0</v>
      </c>
      <c r="D11466" s="30">
        <v>0</v>
      </c>
      <c r="F11466" s="30">
        <f t="shared" ref="F11466:H11466" si="9982">SUM(F11467)</f>
        <v>0</v>
      </c>
      <c r="G11466" s="30">
        <f t="shared" si="9982"/>
        <v>0</v>
      </c>
      <c r="H11466" s="30">
        <f t="shared" si="9982"/>
        <v>0</v>
      </c>
      <c r="I11466" s="34">
        <v>3</v>
      </c>
      <c r="J11466" s="194"/>
    </row>
    <row r="11467" spans="1:10">
      <c r="A11467" s="212">
        <v>3293</v>
      </c>
      <c r="B11467" s="216" t="s">
        <v>29</v>
      </c>
      <c r="C11467" s="29"/>
      <c r="D11467" s="175">
        <v>0</v>
      </c>
      <c r="F11467" s="175"/>
      <c r="G11467" s="175"/>
      <c r="H11467" s="175"/>
      <c r="I11467" s="34">
        <v>4</v>
      </c>
      <c r="J11467" s="194"/>
    </row>
    <row r="11468" spans="1:10" ht="28.5">
      <c r="A11468" s="208">
        <v>42</v>
      </c>
      <c r="B11468" s="209" t="s">
        <v>30</v>
      </c>
      <c r="C11468" s="182">
        <f t="shared" ref="C11468" si="9983">SUM(C11469)</f>
        <v>0</v>
      </c>
      <c r="D11468" s="32">
        <v>0</v>
      </c>
      <c r="F11468" s="32">
        <f t="shared" ref="F11468:H11468" si="9984">SUM(F11469)</f>
        <v>0</v>
      </c>
      <c r="G11468" s="32">
        <f t="shared" si="9984"/>
        <v>0</v>
      </c>
      <c r="H11468" s="32">
        <f t="shared" si="9984"/>
        <v>0</v>
      </c>
      <c r="I11468" s="34">
        <v>2</v>
      </c>
      <c r="J11468" s="194"/>
    </row>
    <row r="11469" spans="1:10">
      <c r="A11469" s="210">
        <v>422</v>
      </c>
      <c r="B11469" s="211" t="s">
        <v>57</v>
      </c>
      <c r="C11469" s="30">
        <f t="shared" ref="C11469" si="9985">SUM(C11470:C11472)</f>
        <v>0</v>
      </c>
      <c r="D11469" s="30">
        <v>0</v>
      </c>
      <c r="F11469" s="30">
        <f t="shared" ref="F11469:G11469" si="9986">SUM(F11470:F11472)</f>
        <v>0</v>
      </c>
      <c r="G11469" s="30">
        <f t="shared" si="9986"/>
        <v>0</v>
      </c>
      <c r="H11469" s="30">
        <f t="shared" ref="H11469" si="9987">SUM(H11470:H11472)</f>
        <v>0</v>
      </c>
      <c r="I11469" s="34">
        <v>3</v>
      </c>
      <c r="J11469" s="194"/>
    </row>
    <row r="11470" spans="1:10">
      <c r="A11470" s="212">
        <v>4221</v>
      </c>
      <c r="B11470" s="216" t="s">
        <v>65</v>
      </c>
      <c r="C11470" s="29"/>
      <c r="D11470" s="175">
        <v>0</v>
      </c>
      <c r="F11470" s="175"/>
      <c r="G11470" s="175"/>
      <c r="H11470" s="175"/>
      <c r="I11470" s="34">
        <v>4</v>
      </c>
      <c r="J11470" s="194"/>
    </row>
    <row r="11471" spans="1:10">
      <c r="A11471" s="212">
        <v>4223</v>
      </c>
      <c r="B11471" s="216" t="s">
        <v>86</v>
      </c>
      <c r="C11471" s="29"/>
      <c r="D11471" s="175">
        <v>0</v>
      </c>
      <c r="F11471" s="175"/>
      <c r="G11471" s="175"/>
      <c r="H11471" s="175"/>
      <c r="I11471" s="34">
        <v>4</v>
      </c>
      <c r="J11471" s="194"/>
    </row>
    <row r="11472" spans="1:10">
      <c r="A11472" s="212">
        <v>4224</v>
      </c>
      <c r="B11472" s="216" t="s">
        <v>58</v>
      </c>
      <c r="C11472" s="29"/>
      <c r="D11472" s="175">
        <v>0</v>
      </c>
      <c r="F11472" s="175"/>
      <c r="G11472" s="175"/>
      <c r="H11472" s="175"/>
      <c r="I11472" s="34">
        <v>4</v>
      </c>
      <c r="J11472" s="194"/>
    </row>
    <row r="11473" spans="1:10" ht="28.5">
      <c r="A11473" s="200">
        <v>3605</v>
      </c>
      <c r="B11473" s="201" t="s">
        <v>125</v>
      </c>
      <c r="C11473" s="202">
        <f t="shared" ref="C11473" si="9988">C11474</f>
        <v>96725238</v>
      </c>
      <c r="D11473" s="202">
        <v>92898924</v>
      </c>
      <c r="F11473" s="202">
        <f>F11474+F11654+F11659</f>
        <v>0</v>
      </c>
      <c r="G11473" s="202">
        <f>G11474+G11654+G11659</f>
        <v>0</v>
      </c>
      <c r="H11473" s="202">
        <f>H11474+H11654+H11659</f>
        <v>0</v>
      </c>
      <c r="I11473" s="34" t="s">
        <v>7</v>
      </c>
      <c r="J11473" s="194"/>
    </row>
    <row r="11474" spans="1:10" ht="28.5">
      <c r="A11474" s="203" t="s">
        <v>478</v>
      </c>
      <c r="B11474" s="204" t="s">
        <v>137</v>
      </c>
      <c r="C11474" s="205">
        <f>C11475+C11479+C11538+C11598+C11616</f>
        <v>96725238</v>
      </c>
      <c r="D11474" s="205">
        <v>92053659</v>
      </c>
      <c r="F11474" s="205">
        <f>F11475+F11479+F11538+F11598+F11616+F11594</f>
        <v>0</v>
      </c>
      <c r="G11474" s="205">
        <f>G11475+G11479+G11538+G11598+G11616+G11594</f>
        <v>0</v>
      </c>
      <c r="H11474" s="205">
        <f>H11475+H11479+H11538+H11598+H11616+H11594</f>
        <v>0</v>
      </c>
      <c r="I11474" s="34" t="s">
        <v>8</v>
      </c>
      <c r="J11474" s="194"/>
    </row>
    <row r="11475" spans="1:10">
      <c r="A11475" s="206">
        <v>11</v>
      </c>
      <c r="B11475" s="207" t="s">
        <v>14</v>
      </c>
      <c r="C11475" s="31">
        <f t="shared" ref="C11475:C11477" si="9989">C11476</f>
        <v>0</v>
      </c>
      <c r="D11475" s="31">
        <v>0</v>
      </c>
      <c r="F11475" s="31">
        <f t="shared" ref="F11475:H11477" si="9990">F11476</f>
        <v>0</v>
      </c>
      <c r="G11475" s="31">
        <f t="shared" si="9990"/>
        <v>0</v>
      </c>
      <c r="H11475" s="31">
        <f t="shared" si="9990"/>
        <v>0</v>
      </c>
      <c r="I11475" s="34" t="s">
        <v>15</v>
      </c>
      <c r="J11475" s="194"/>
    </row>
    <row r="11476" spans="1:10">
      <c r="A11476" s="208">
        <v>32</v>
      </c>
      <c r="B11476" s="209" t="s">
        <v>16</v>
      </c>
      <c r="C11476" s="182">
        <f t="shared" si="9989"/>
        <v>0</v>
      </c>
      <c r="D11476" s="32">
        <v>0</v>
      </c>
      <c r="F11476" s="32">
        <f t="shared" si="9990"/>
        <v>0</v>
      </c>
      <c r="G11476" s="32">
        <f t="shared" si="9990"/>
        <v>0</v>
      </c>
      <c r="H11476" s="32">
        <f t="shared" si="9990"/>
        <v>0</v>
      </c>
      <c r="I11476" s="34">
        <v>2</v>
      </c>
      <c r="J11476" s="194"/>
    </row>
    <row r="11477" spans="1:10">
      <c r="A11477" s="210">
        <v>322</v>
      </c>
      <c r="B11477" s="211" t="s">
        <v>42</v>
      </c>
      <c r="C11477" s="30">
        <f t="shared" si="9989"/>
        <v>0</v>
      </c>
      <c r="D11477" s="30">
        <v>0</v>
      </c>
      <c r="F11477" s="30">
        <f t="shared" si="9990"/>
        <v>0</v>
      </c>
      <c r="G11477" s="30">
        <f t="shared" si="9990"/>
        <v>0</v>
      </c>
      <c r="H11477" s="30">
        <f t="shared" si="9990"/>
        <v>0</v>
      </c>
      <c r="I11477" s="34">
        <v>3</v>
      </c>
      <c r="J11477" s="194"/>
    </row>
    <row r="11478" spans="1:10">
      <c r="A11478" s="212">
        <v>3222</v>
      </c>
      <c r="B11478" s="216" t="s">
        <v>91</v>
      </c>
      <c r="C11478" s="29"/>
      <c r="D11478" s="175">
        <v>0</v>
      </c>
      <c r="F11478" s="175"/>
      <c r="G11478" s="175"/>
      <c r="H11478" s="175"/>
      <c r="I11478" s="34">
        <v>4</v>
      </c>
      <c r="J11478" s="194"/>
    </row>
    <row r="11479" spans="1:10">
      <c r="A11479" s="206">
        <v>31</v>
      </c>
      <c r="B11479" s="207" t="s">
        <v>63</v>
      </c>
      <c r="C11479" s="31">
        <f>SUM(C11480+C11487+C11514+C11518+C11521+C11524)</f>
        <v>4300000</v>
      </c>
      <c r="D11479" s="31">
        <v>1567000</v>
      </c>
      <c r="F11479" s="31">
        <f>SUM(F11480+F11487+F11514+F11518+F11521+F11524)</f>
        <v>0</v>
      </c>
      <c r="G11479" s="31">
        <f>SUM(G11480+G11487+G11514+G11518+G11521+G11524)</f>
        <v>0</v>
      </c>
      <c r="H11479" s="31">
        <f>SUM(H11480+H11487+H11514+H11518+H11521+H11524)</f>
        <v>0</v>
      </c>
      <c r="I11479" s="34" t="s">
        <v>64</v>
      </c>
      <c r="J11479" s="194"/>
    </row>
    <row r="11480" spans="1:10">
      <c r="A11480" s="208">
        <v>31</v>
      </c>
      <c r="B11480" s="209" t="s">
        <v>44</v>
      </c>
      <c r="C11480" s="182">
        <f t="shared" ref="C11480" si="9991">SUM(C11481+C11483+C11485)</f>
        <v>259000</v>
      </c>
      <c r="D11480" s="32">
        <v>56000</v>
      </c>
      <c r="F11480" s="32">
        <f t="shared" ref="F11480:G11480" si="9992">SUM(F11481+F11483+F11485)</f>
        <v>0</v>
      </c>
      <c r="G11480" s="32">
        <f t="shared" si="9992"/>
        <v>0</v>
      </c>
      <c r="H11480" s="32">
        <f t="shared" ref="H11480" si="9993">SUM(H11481+H11483+H11485)</f>
        <v>0</v>
      </c>
      <c r="I11480" s="34">
        <v>2</v>
      </c>
      <c r="J11480" s="194"/>
    </row>
    <row r="11481" spans="1:10">
      <c r="A11481" s="210">
        <v>311</v>
      </c>
      <c r="B11481" s="211" t="s">
        <v>45</v>
      </c>
      <c r="C11481" s="30">
        <f t="shared" ref="C11481" si="9994">SUM(C11482)</f>
        <v>200000</v>
      </c>
      <c r="D11481" s="30">
        <v>50000</v>
      </c>
      <c r="F11481" s="30">
        <f t="shared" ref="F11481:H11481" si="9995">SUM(F11482)</f>
        <v>0</v>
      </c>
      <c r="G11481" s="30">
        <f t="shared" si="9995"/>
        <v>0</v>
      </c>
      <c r="H11481" s="30">
        <f t="shared" si="9995"/>
        <v>0</v>
      </c>
      <c r="I11481" s="34">
        <v>3</v>
      </c>
      <c r="J11481" s="194"/>
    </row>
    <row r="11482" spans="1:10">
      <c r="A11482" s="212">
        <v>3111</v>
      </c>
      <c r="B11482" s="216" t="s">
        <v>46</v>
      </c>
      <c r="C11482" s="29">
        <v>200000</v>
      </c>
      <c r="D11482" s="175">
        <v>50000</v>
      </c>
      <c r="F11482" s="175"/>
      <c r="G11482" s="175"/>
      <c r="H11482" s="175"/>
      <c r="I11482" s="34">
        <v>4</v>
      </c>
      <c r="J11482" s="194"/>
    </row>
    <row r="11483" spans="1:10">
      <c r="A11483" s="210">
        <v>312</v>
      </c>
      <c r="B11483" s="211" t="s">
        <v>67</v>
      </c>
      <c r="C11483" s="30">
        <f t="shared" ref="C11483" si="9996">SUM(C11484)</f>
        <v>26000</v>
      </c>
      <c r="D11483" s="30">
        <v>1000</v>
      </c>
      <c r="F11483" s="30">
        <f t="shared" ref="F11483:H11483" si="9997">SUM(F11484)</f>
        <v>0</v>
      </c>
      <c r="G11483" s="30">
        <f t="shared" si="9997"/>
        <v>0</v>
      </c>
      <c r="H11483" s="30">
        <f t="shared" si="9997"/>
        <v>0</v>
      </c>
      <c r="I11483" s="34">
        <v>3</v>
      </c>
      <c r="J11483" s="194"/>
    </row>
    <row r="11484" spans="1:10">
      <c r="A11484" s="212">
        <v>3121</v>
      </c>
      <c r="B11484" s="216" t="s">
        <v>67</v>
      </c>
      <c r="C11484" s="29">
        <v>26000</v>
      </c>
      <c r="D11484" s="175">
        <v>1000</v>
      </c>
      <c r="F11484" s="175"/>
      <c r="G11484" s="175"/>
      <c r="H11484" s="175"/>
      <c r="I11484" s="34">
        <v>4</v>
      </c>
      <c r="J11484" s="194"/>
    </row>
    <row r="11485" spans="1:10">
      <c r="A11485" s="210">
        <v>313</v>
      </c>
      <c r="B11485" s="211" t="s">
        <v>48</v>
      </c>
      <c r="C11485" s="30">
        <f t="shared" ref="C11485" si="9998">SUM(C11486:C11486)</f>
        <v>33000</v>
      </c>
      <c r="D11485" s="30">
        <v>5000</v>
      </c>
      <c r="F11485" s="30">
        <f t="shared" ref="F11485:H11485" si="9999">SUM(F11486:F11486)</f>
        <v>0</v>
      </c>
      <c r="G11485" s="30">
        <f t="shared" si="9999"/>
        <v>0</v>
      </c>
      <c r="H11485" s="30">
        <f t="shared" si="9999"/>
        <v>0</v>
      </c>
      <c r="I11485" s="34">
        <v>3</v>
      </c>
      <c r="J11485" s="194"/>
    </row>
    <row r="11486" spans="1:10">
      <c r="A11486" s="212">
        <v>3132</v>
      </c>
      <c r="B11486" s="216" t="s">
        <v>49</v>
      </c>
      <c r="C11486" s="29">
        <v>33000</v>
      </c>
      <c r="D11486" s="175">
        <v>5000</v>
      </c>
      <c r="F11486" s="175"/>
      <c r="G11486" s="175"/>
      <c r="H11486" s="175"/>
      <c r="I11486" s="34">
        <v>4</v>
      </c>
      <c r="J11486" s="194"/>
    </row>
    <row r="11487" spans="1:10">
      <c r="A11487" s="208">
        <v>32</v>
      </c>
      <c r="B11487" s="209" t="s">
        <v>16</v>
      </c>
      <c r="C11487" s="182">
        <f t="shared" ref="C11487" si="10000">SUM(C11488+C11491+C11496+C11505+C11507)</f>
        <v>2758000</v>
      </c>
      <c r="D11487" s="32">
        <v>666000</v>
      </c>
      <c r="F11487" s="32">
        <f t="shared" ref="F11487:G11487" si="10001">SUM(F11488+F11491+F11496+F11505+F11507)</f>
        <v>0</v>
      </c>
      <c r="G11487" s="32">
        <f t="shared" si="10001"/>
        <v>0</v>
      </c>
      <c r="H11487" s="32">
        <f t="shared" ref="H11487" si="10002">SUM(H11488+H11491+H11496+H11505+H11507)</f>
        <v>0</v>
      </c>
      <c r="I11487" s="34">
        <v>2</v>
      </c>
      <c r="J11487" s="194"/>
    </row>
    <row r="11488" spans="1:10">
      <c r="A11488" s="210">
        <v>321</v>
      </c>
      <c r="B11488" s="211" t="s">
        <v>27</v>
      </c>
      <c r="C11488" s="30">
        <f t="shared" ref="C11488" si="10003">SUM(C11489:C11490)</f>
        <v>4000</v>
      </c>
      <c r="D11488" s="30">
        <v>13000</v>
      </c>
      <c r="F11488" s="30">
        <f t="shared" ref="F11488:G11488" si="10004">SUM(F11489:F11490)</f>
        <v>0</v>
      </c>
      <c r="G11488" s="30">
        <f t="shared" si="10004"/>
        <v>0</v>
      </c>
      <c r="H11488" s="30">
        <f t="shared" ref="H11488" si="10005">SUM(H11489:H11490)</f>
        <v>0</v>
      </c>
      <c r="I11488" s="34">
        <v>3</v>
      </c>
      <c r="J11488" s="194"/>
    </row>
    <row r="11489" spans="1:10">
      <c r="A11489" s="212">
        <v>3211</v>
      </c>
      <c r="B11489" s="216" t="s">
        <v>28</v>
      </c>
      <c r="C11489" s="29">
        <v>1000</v>
      </c>
      <c r="D11489" s="175">
        <v>1000</v>
      </c>
      <c r="F11489" s="175"/>
      <c r="G11489" s="175"/>
      <c r="H11489" s="175"/>
      <c r="I11489" s="34">
        <v>4</v>
      </c>
      <c r="J11489" s="194"/>
    </row>
    <row r="11490" spans="1:10">
      <c r="A11490" s="212">
        <v>3213</v>
      </c>
      <c r="B11490" s="216" t="s">
        <v>54</v>
      </c>
      <c r="C11490" s="29">
        <v>3000</v>
      </c>
      <c r="D11490" s="175">
        <v>12000</v>
      </c>
      <c r="F11490" s="175"/>
      <c r="G11490" s="175"/>
      <c r="H11490" s="175"/>
      <c r="I11490" s="34">
        <v>4</v>
      </c>
      <c r="J11490" s="194"/>
    </row>
    <row r="11491" spans="1:10">
      <c r="A11491" s="210">
        <v>322</v>
      </c>
      <c r="B11491" s="211" t="s">
        <v>42</v>
      </c>
      <c r="C11491" s="30">
        <f t="shared" ref="C11491" si="10006">SUM(C11492:C11495)</f>
        <v>2739000</v>
      </c>
      <c r="D11491" s="30">
        <v>639000</v>
      </c>
      <c r="F11491" s="30">
        <f t="shared" ref="F11491:G11491" si="10007">SUM(F11492:F11495)</f>
        <v>0</v>
      </c>
      <c r="G11491" s="30">
        <f t="shared" si="10007"/>
        <v>0</v>
      </c>
      <c r="H11491" s="30">
        <f t="shared" ref="H11491" si="10008">SUM(H11492:H11495)</f>
        <v>0</v>
      </c>
      <c r="I11491" s="34">
        <v>3</v>
      </c>
      <c r="J11491" s="194"/>
    </row>
    <row r="11492" spans="1:10">
      <c r="A11492" s="212">
        <v>3221</v>
      </c>
      <c r="B11492" s="216" t="s">
        <v>43</v>
      </c>
      <c r="C11492" s="29">
        <v>7000</v>
      </c>
      <c r="D11492" s="175">
        <v>7000</v>
      </c>
      <c r="F11492" s="29"/>
      <c r="G11492" s="29"/>
      <c r="H11492" s="29"/>
      <c r="I11492" s="34">
        <v>4</v>
      </c>
      <c r="J11492" s="194"/>
    </row>
    <row r="11493" spans="1:10">
      <c r="A11493" s="212">
        <v>3222</v>
      </c>
      <c r="B11493" s="216" t="s">
        <v>91</v>
      </c>
      <c r="C11493" s="29">
        <v>2730000</v>
      </c>
      <c r="D11493" s="175">
        <v>630000</v>
      </c>
      <c r="F11493" s="29"/>
      <c r="G11493" s="29"/>
      <c r="H11493" s="29"/>
      <c r="I11493" s="34">
        <v>4</v>
      </c>
      <c r="J11493" s="927"/>
    </row>
    <row r="11494" spans="1:10">
      <c r="A11494" s="212">
        <v>3223</v>
      </c>
      <c r="B11494" s="216" t="s">
        <v>109</v>
      </c>
      <c r="C11494" s="29"/>
      <c r="D11494" s="175">
        <v>0</v>
      </c>
      <c r="F11494" s="29"/>
      <c r="G11494" s="29"/>
      <c r="H11494" s="29"/>
      <c r="I11494" s="34">
        <v>4</v>
      </c>
      <c r="J11494" s="194"/>
    </row>
    <row r="11495" spans="1:10">
      <c r="A11495" s="212">
        <v>3225</v>
      </c>
      <c r="B11495" s="216" t="s">
        <v>92</v>
      </c>
      <c r="C11495" s="29">
        <v>2000</v>
      </c>
      <c r="D11495" s="175">
        <v>2000</v>
      </c>
      <c r="F11495" s="175"/>
      <c r="G11495" s="175"/>
      <c r="H11495" s="175"/>
      <c r="I11495" s="34">
        <v>4</v>
      </c>
      <c r="J11495" s="194"/>
    </row>
    <row r="11496" spans="1:10">
      <c r="A11496" s="210">
        <v>323</v>
      </c>
      <c r="B11496" s="211" t="s">
        <v>17</v>
      </c>
      <c r="C11496" s="30">
        <f t="shared" ref="C11496" si="10009">SUM(C11497:C11504)</f>
        <v>9000</v>
      </c>
      <c r="D11496" s="30">
        <v>8000</v>
      </c>
      <c r="F11496" s="30">
        <f t="shared" ref="F11496:G11496" si="10010">SUM(F11497:F11504)</f>
        <v>0</v>
      </c>
      <c r="G11496" s="30">
        <f t="shared" si="10010"/>
        <v>0</v>
      </c>
      <c r="H11496" s="30">
        <f t="shared" ref="H11496" si="10011">SUM(H11497:H11504)</f>
        <v>0</v>
      </c>
      <c r="I11496" s="34">
        <v>3</v>
      </c>
      <c r="J11496" s="194"/>
    </row>
    <row r="11497" spans="1:10">
      <c r="A11497" s="212">
        <v>3231</v>
      </c>
      <c r="B11497" s="216" t="s">
        <v>18</v>
      </c>
      <c r="C11497" s="29">
        <v>1000</v>
      </c>
      <c r="D11497" s="175">
        <v>1000</v>
      </c>
      <c r="F11497" s="175"/>
      <c r="G11497" s="175"/>
      <c r="H11497" s="175"/>
      <c r="I11497" s="34">
        <v>4</v>
      </c>
      <c r="J11497" s="194"/>
    </row>
    <row r="11498" spans="1:10">
      <c r="A11498" s="212">
        <v>3232</v>
      </c>
      <c r="B11498" s="216" t="s">
        <v>105</v>
      </c>
      <c r="C11498" s="29"/>
      <c r="D11498" s="175">
        <v>0</v>
      </c>
      <c r="F11498" s="175"/>
      <c r="G11498" s="175"/>
      <c r="H11498" s="175"/>
      <c r="I11498" s="34">
        <v>4</v>
      </c>
      <c r="J11498" s="194"/>
    </row>
    <row r="11499" spans="1:10">
      <c r="A11499" s="212">
        <v>3234</v>
      </c>
      <c r="B11499" s="216" t="s">
        <v>111</v>
      </c>
      <c r="C11499" s="29"/>
      <c r="D11499" s="175">
        <v>0</v>
      </c>
      <c r="F11499" s="175"/>
      <c r="G11499" s="175"/>
      <c r="H11499" s="175"/>
      <c r="I11499" s="34">
        <v>4</v>
      </c>
      <c r="J11499" s="194"/>
    </row>
    <row r="11500" spans="1:10">
      <c r="A11500" s="212">
        <v>3235</v>
      </c>
      <c r="B11500" s="216" t="s">
        <v>68</v>
      </c>
      <c r="C11500" s="29">
        <v>1000</v>
      </c>
      <c r="D11500" s="175">
        <v>1000</v>
      </c>
      <c r="F11500" s="175"/>
      <c r="G11500" s="175"/>
      <c r="H11500" s="175"/>
      <c r="I11500" s="34">
        <v>4</v>
      </c>
      <c r="J11500" s="194"/>
    </row>
    <row r="11501" spans="1:10">
      <c r="A11501" s="212">
        <v>3236</v>
      </c>
      <c r="B11501" s="216" t="s">
        <v>56</v>
      </c>
      <c r="C11501" s="29"/>
      <c r="D11501" s="175">
        <v>0</v>
      </c>
      <c r="F11501" s="175"/>
      <c r="G11501" s="175"/>
      <c r="H11501" s="175"/>
      <c r="I11501" s="34">
        <v>4</v>
      </c>
      <c r="J11501" s="194"/>
    </row>
    <row r="11502" spans="1:10">
      <c r="A11502" s="212">
        <v>3237</v>
      </c>
      <c r="B11502" s="216" t="s">
        <v>20</v>
      </c>
      <c r="C11502" s="29">
        <v>3000</v>
      </c>
      <c r="D11502" s="175">
        <v>5000</v>
      </c>
      <c r="F11502" s="175"/>
      <c r="G11502" s="175"/>
      <c r="H11502" s="175"/>
      <c r="I11502" s="34">
        <v>4</v>
      </c>
      <c r="J11502" s="194"/>
    </row>
    <row r="11503" spans="1:10">
      <c r="A11503" s="212">
        <v>3238</v>
      </c>
      <c r="B11503" s="216" t="s">
        <v>51</v>
      </c>
      <c r="C11503" s="29">
        <v>3000</v>
      </c>
      <c r="D11503" s="175">
        <v>0</v>
      </c>
      <c r="F11503" s="175"/>
      <c r="G11503" s="175"/>
      <c r="H11503" s="175"/>
      <c r="I11503" s="34">
        <v>4</v>
      </c>
      <c r="J11503" s="194"/>
    </row>
    <row r="11504" spans="1:10">
      <c r="A11504" s="212">
        <v>3239</v>
      </c>
      <c r="B11504" s="216" t="s">
        <v>21</v>
      </c>
      <c r="C11504" s="29">
        <v>1000</v>
      </c>
      <c r="D11504" s="175">
        <v>1000</v>
      </c>
      <c r="F11504" s="175"/>
      <c r="G11504" s="175"/>
      <c r="H11504" s="175"/>
      <c r="I11504" s="34">
        <v>4</v>
      </c>
      <c r="J11504" s="194"/>
    </row>
    <row r="11505" spans="1:10" ht="28.5">
      <c r="A11505" s="210">
        <v>324</v>
      </c>
      <c r="B11505" s="211" t="s">
        <v>22</v>
      </c>
      <c r="C11505" s="30">
        <f t="shared" ref="C11505" si="10012">SUM(C11506)</f>
        <v>2000</v>
      </c>
      <c r="D11505" s="30">
        <v>0</v>
      </c>
      <c r="F11505" s="30">
        <f t="shared" ref="F11505:H11505" si="10013">SUM(F11506)</f>
        <v>0</v>
      </c>
      <c r="G11505" s="30">
        <f t="shared" si="10013"/>
        <v>0</v>
      </c>
      <c r="H11505" s="30">
        <f t="shared" si="10013"/>
        <v>0</v>
      </c>
      <c r="I11505" s="34">
        <v>3</v>
      </c>
      <c r="J11505" s="194"/>
    </row>
    <row r="11506" spans="1:10" ht="28.5">
      <c r="A11506" s="212">
        <v>3241</v>
      </c>
      <c r="B11506" s="216" t="s">
        <v>22</v>
      </c>
      <c r="C11506" s="29">
        <v>2000</v>
      </c>
      <c r="D11506" s="175">
        <v>0</v>
      </c>
      <c r="F11506" s="175"/>
      <c r="G11506" s="175"/>
      <c r="H11506" s="175"/>
      <c r="I11506" s="34">
        <v>4</v>
      </c>
      <c r="J11506" s="194"/>
    </row>
    <row r="11507" spans="1:10">
      <c r="A11507" s="210">
        <v>329</v>
      </c>
      <c r="B11507" s="211" t="s">
        <v>23</v>
      </c>
      <c r="C11507" s="30">
        <f t="shared" ref="C11507" si="10014">SUM(C11508:C11513)</f>
        <v>4000</v>
      </c>
      <c r="D11507" s="30">
        <v>6000</v>
      </c>
      <c r="F11507" s="30">
        <f t="shared" ref="F11507:G11507" si="10015">SUM(F11508:F11513)</f>
        <v>0</v>
      </c>
      <c r="G11507" s="30">
        <f t="shared" si="10015"/>
        <v>0</v>
      </c>
      <c r="H11507" s="30">
        <f t="shared" ref="H11507" si="10016">SUM(H11508:H11513)</f>
        <v>0</v>
      </c>
      <c r="I11507" s="34">
        <v>3</v>
      </c>
      <c r="J11507" s="194"/>
    </row>
    <row r="11508" spans="1:10">
      <c r="A11508" s="212">
        <v>3292</v>
      </c>
      <c r="B11508" s="216" t="s">
        <v>112</v>
      </c>
      <c r="C11508" s="29"/>
      <c r="D11508" s="175">
        <v>0</v>
      </c>
      <c r="F11508" s="175"/>
      <c r="G11508" s="175"/>
      <c r="H11508" s="175"/>
      <c r="I11508" s="34">
        <v>4</v>
      </c>
      <c r="J11508" s="194"/>
    </row>
    <row r="11509" spans="1:10">
      <c r="A11509" s="212">
        <v>3293</v>
      </c>
      <c r="B11509" s="216" t="s">
        <v>29</v>
      </c>
      <c r="C11509" s="29">
        <v>1000</v>
      </c>
      <c r="D11509" s="175">
        <v>4000</v>
      </c>
      <c r="F11509" s="175"/>
      <c r="G11509" s="175"/>
      <c r="H11509" s="175"/>
      <c r="I11509" s="34">
        <v>4</v>
      </c>
      <c r="J11509" s="194"/>
    </row>
    <row r="11510" spans="1:10">
      <c r="A11510" s="212">
        <v>3294</v>
      </c>
      <c r="B11510" s="216" t="s">
        <v>55</v>
      </c>
      <c r="C11510" s="29">
        <v>1000</v>
      </c>
      <c r="D11510" s="175">
        <v>0</v>
      </c>
      <c r="F11510" s="175"/>
      <c r="G11510" s="175"/>
      <c r="H11510" s="175"/>
      <c r="I11510" s="34">
        <v>4</v>
      </c>
      <c r="J11510" s="194"/>
    </row>
    <row r="11511" spans="1:10">
      <c r="A11511" s="212">
        <v>3295</v>
      </c>
      <c r="B11511" s="216" t="s">
        <v>113</v>
      </c>
      <c r="C11511" s="29"/>
      <c r="D11511" s="175">
        <v>0</v>
      </c>
      <c r="F11511" s="175"/>
      <c r="G11511" s="175"/>
      <c r="H11511" s="175"/>
      <c r="I11511" s="34">
        <v>4</v>
      </c>
      <c r="J11511" s="194"/>
    </row>
    <row r="11512" spans="1:10">
      <c r="A11512" s="212">
        <v>3296</v>
      </c>
      <c r="B11512" s="216" t="s">
        <v>120</v>
      </c>
      <c r="C11512" s="29"/>
      <c r="D11512" s="175">
        <v>0</v>
      </c>
      <c r="F11512" s="175"/>
      <c r="G11512" s="175"/>
      <c r="H11512" s="175"/>
      <c r="I11512" s="34">
        <v>4</v>
      </c>
      <c r="J11512" s="194"/>
    </row>
    <row r="11513" spans="1:10">
      <c r="A11513" s="212">
        <v>3299</v>
      </c>
      <c r="B11513" s="216" t="s">
        <v>23</v>
      </c>
      <c r="C11513" s="29">
        <v>2000</v>
      </c>
      <c r="D11513" s="175">
        <v>2000</v>
      </c>
      <c r="F11513" s="175"/>
      <c r="G11513" s="175"/>
      <c r="H11513" s="175"/>
      <c r="I11513" s="34">
        <v>4</v>
      </c>
      <c r="J11513" s="194"/>
    </row>
    <row r="11514" spans="1:10">
      <c r="A11514" s="208">
        <v>34</v>
      </c>
      <c r="B11514" s="209" t="s">
        <v>114</v>
      </c>
      <c r="C11514" s="182">
        <f t="shared" ref="C11514" si="10017">SUM(C11515)</f>
        <v>0</v>
      </c>
      <c r="D11514" s="32">
        <v>0</v>
      </c>
      <c r="F11514" s="32">
        <f t="shared" ref="F11514:H11514" si="10018">SUM(F11515)</f>
        <v>0</v>
      </c>
      <c r="G11514" s="32">
        <f t="shared" si="10018"/>
        <v>0</v>
      </c>
      <c r="H11514" s="32">
        <f t="shared" si="10018"/>
        <v>0</v>
      </c>
      <c r="I11514" s="34">
        <v>2</v>
      </c>
      <c r="J11514" s="194"/>
    </row>
    <row r="11515" spans="1:10">
      <c r="A11515" s="210">
        <v>343</v>
      </c>
      <c r="B11515" s="211" t="s">
        <v>115</v>
      </c>
      <c r="C11515" s="30">
        <f t="shared" ref="C11515" si="10019">SUM(C11516:C11517)</f>
        <v>0</v>
      </c>
      <c r="D11515" s="30">
        <v>0</v>
      </c>
      <c r="F11515" s="30">
        <f t="shared" ref="F11515:G11515" si="10020">SUM(F11516:F11517)</f>
        <v>0</v>
      </c>
      <c r="G11515" s="30">
        <f t="shared" si="10020"/>
        <v>0</v>
      </c>
      <c r="H11515" s="30">
        <f t="shared" ref="H11515" si="10021">SUM(H11516:H11517)</f>
        <v>0</v>
      </c>
      <c r="I11515" s="34">
        <v>3</v>
      </c>
      <c r="J11515" s="194"/>
    </row>
    <row r="11516" spans="1:10">
      <c r="A11516" s="212">
        <v>3431</v>
      </c>
      <c r="B11516" s="216" t="s">
        <v>116</v>
      </c>
      <c r="C11516" s="29"/>
      <c r="D11516" s="175">
        <v>0</v>
      </c>
      <c r="F11516" s="175"/>
      <c r="G11516" s="175"/>
      <c r="H11516" s="175"/>
      <c r="I11516" s="34">
        <v>4</v>
      </c>
      <c r="J11516" s="194"/>
    </row>
    <row r="11517" spans="1:10">
      <c r="A11517" s="212">
        <v>3433</v>
      </c>
      <c r="B11517" s="216" t="s">
        <v>117</v>
      </c>
      <c r="C11517" s="29"/>
      <c r="D11517" s="175">
        <v>0</v>
      </c>
      <c r="F11517" s="175"/>
      <c r="G11517" s="175"/>
      <c r="H11517" s="175"/>
      <c r="I11517" s="34">
        <v>4</v>
      </c>
      <c r="J11517" s="194"/>
    </row>
    <row r="11518" spans="1:10">
      <c r="A11518" s="208">
        <v>38</v>
      </c>
      <c r="B11518" s="209" t="s">
        <v>11</v>
      </c>
      <c r="C11518" s="182">
        <f t="shared" ref="C11518:C11519" si="10022">SUM(C11519)</f>
        <v>0</v>
      </c>
      <c r="D11518" s="32">
        <v>0</v>
      </c>
      <c r="F11518" s="32">
        <f t="shared" ref="F11518:H11519" si="10023">SUM(F11519)</f>
        <v>0</v>
      </c>
      <c r="G11518" s="32">
        <f t="shared" si="10023"/>
        <v>0</v>
      </c>
      <c r="H11518" s="32">
        <f t="shared" si="10023"/>
        <v>0</v>
      </c>
      <c r="I11518" s="34">
        <v>2</v>
      </c>
      <c r="J11518" s="194"/>
    </row>
    <row r="11519" spans="1:10">
      <c r="A11519" s="210">
        <v>383</v>
      </c>
      <c r="B11519" s="211" t="s">
        <v>121</v>
      </c>
      <c r="C11519" s="30">
        <f t="shared" si="10022"/>
        <v>0</v>
      </c>
      <c r="D11519" s="30">
        <v>0</v>
      </c>
      <c r="F11519" s="30">
        <f t="shared" si="10023"/>
        <v>0</v>
      </c>
      <c r="G11519" s="30">
        <f t="shared" si="10023"/>
        <v>0</v>
      </c>
      <c r="H11519" s="30">
        <f t="shared" si="10023"/>
        <v>0</v>
      </c>
      <c r="I11519" s="34">
        <v>3</v>
      </c>
      <c r="J11519" s="194"/>
    </row>
    <row r="11520" spans="1:10">
      <c r="A11520" s="212">
        <v>3834</v>
      </c>
      <c r="B11520" s="216" t="s">
        <v>123</v>
      </c>
      <c r="C11520" s="29"/>
      <c r="D11520" s="175">
        <v>0</v>
      </c>
      <c r="F11520" s="175"/>
      <c r="G11520" s="175"/>
      <c r="H11520" s="175"/>
      <c r="I11520" s="34">
        <v>4</v>
      </c>
      <c r="J11520" s="194"/>
    </row>
    <row r="11521" spans="1:10" ht="28.5">
      <c r="A11521" s="47">
        <v>41</v>
      </c>
      <c r="B11521" s="48" t="s">
        <v>405</v>
      </c>
      <c r="C11521" s="182">
        <f t="shared" ref="C11521:C11522" si="10024">C11522</f>
        <v>70000</v>
      </c>
      <c r="D11521" s="32">
        <v>20000</v>
      </c>
      <c r="F11521" s="32">
        <f t="shared" ref="F11521:H11522" si="10025">F11522</f>
        <v>0</v>
      </c>
      <c r="G11521" s="32">
        <f t="shared" si="10025"/>
        <v>0</v>
      </c>
      <c r="H11521" s="32">
        <f t="shared" si="10025"/>
        <v>0</v>
      </c>
      <c r="I11521" s="73">
        <v>2</v>
      </c>
      <c r="J11521" s="194"/>
    </row>
    <row r="11522" spans="1:10">
      <c r="A11522" s="49">
        <v>412</v>
      </c>
      <c r="B11522" s="50" t="s">
        <v>71</v>
      </c>
      <c r="C11522" s="30">
        <f t="shared" si="10024"/>
        <v>70000</v>
      </c>
      <c r="D11522" s="30">
        <v>20000</v>
      </c>
      <c r="F11522" s="30">
        <f t="shared" si="10025"/>
        <v>0</v>
      </c>
      <c r="G11522" s="30">
        <f t="shared" si="10025"/>
        <v>0</v>
      </c>
      <c r="H11522" s="30">
        <f t="shared" si="10025"/>
        <v>0</v>
      </c>
      <c r="I11522" s="73">
        <v>3</v>
      </c>
      <c r="J11522" s="194"/>
    </row>
    <row r="11523" spans="1:10">
      <c r="A11523" s="51">
        <v>4123</v>
      </c>
      <c r="B11523" s="52" t="s">
        <v>72</v>
      </c>
      <c r="C11523" s="39">
        <v>70000</v>
      </c>
      <c r="D11523" s="175">
        <v>20000</v>
      </c>
      <c r="F11523" s="636"/>
      <c r="G11523" s="636"/>
      <c r="H11523" s="636"/>
      <c r="I11523" s="73">
        <v>4</v>
      </c>
      <c r="J11523" s="194"/>
    </row>
    <row r="11524" spans="1:10" ht="28.5">
      <c r="A11524" s="208">
        <v>42</v>
      </c>
      <c r="B11524" s="209" t="s">
        <v>30</v>
      </c>
      <c r="C11524" s="182">
        <f t="shared" ref="C11524" si="10026">SUM(C11525+C11527+C11534+C11536)</f>
        <v>1213000</v>
      </c>
      <c r="D11524" s="32">
        <v>825000</v>
      </c>
      <c r="F11524" s="32">
        <f t="shared" ref="F11524:G11524" si="10027">SUM(F11525+F11527+F11534+F11536)</f>
        <v>0</v>
      </c>
      <c r="G11524" s="32">
        <f t="shared" si="10027"/>
        <v>0</v>
      </c>
      <c r="H11524" s="32">
        <f t="shared" ref="H11524" si="10028">SUM(H11525+H11527+H11534+H11536)</f>
        <v>0</v>
      </c>
      <c r="I11524" s="34">
        <v>2</v>
      </c>
      <c r="J11524" s="194"/>
    </row>
    <row r="11525" spans="1:10">
      <c r="A11525" s="210">
        <v>421</v>
      </c>
      <c r="B11525" s="211" t="s">
        <v>96</v>
      </c>
      <c r="C11525" s="30">
        <f t="shared" ref="C11525" si="10029">SUM(C11526)</f>
        <v>3000</v>
      </c>
      <c r="D11525" s="30">
        <v>0</v>
      </c>
      <c r="F11525" s="30">
        <f t="shared" ref="F11525:H11525" si="10030">SUM(F11526)</f>
        <v>0</v>
      </c>
      <c r="G11525" s="30">
        <f t="shared" si="10030"/>
        <v>0</v>
      </c>
      <c r="H11525" s="30">
        <f t="shared" si="10030"/>
        <v>0</v>
      </c>
      <c r="I11525" s="34">
        <v>3</v>
      </c>
      <c r="J11525" s="194"/>
    </row>
    <row r="11526" spans="1:10">
      <c r="A11526" s="212">
        <v>4212</v>
      </c>
      <c r="B11526" s="216" t="s">
        <v>97</v>
      </c>
      <c r="C11526" s="29">
        <v>3000</v>
      </c>
      <c r="D11526" s="175">
        <v>0</v>
      </c>
      <c r="F11526" s="175"/>
      <c r="G11526" s="175"/>
      <c r="H11526" s="175"/>
      <c r="I11526" s="34">
        <v>4</v>
      </c>
      <c r="J11526" s="194"/>
    </row>
    <row r="11527" spans="1:10">
      <c r="A11527" s="210">
        <v>422</v>
      </c>
      <c r="B11527" s="211" t="s">
        <v>57</v>
      </c>
      <c r="C11527" s="30">
        <f t="shared" ref="C11527" si="10031">SUM(C11528:C11533)</f>
        <v>1209000</v>
      </c>
      <c r="D11527" s="30">
        <v>824000</v>
      </c>
      <c r="F11527" s="30">
        <f t="shared" ref="F11527:G11527" si="10032">SUM(F11528:F11533)</f>
        <v>0</v>
      </c>
      <c r="G11527" s="30">
        <f t="shared" si="10032"/>
        <v>0</v>
      </c>
      <c r="H11527" s="30">
        <f t="shared" ref="H11527" si="10033">SUM(H11528:H11533)</f>
        <v>0</v>
      </c>
      <c r="I11527" s="34">
        <v>3</v>
      </c>
      <c r="J11527" s="194"/>
    </row>
    <row r="11528" spans="1:10">
      <c r="A11528" s="212">
        <v>4221</v>
      </c>
      <c r="B11528" s="216" t="s">
        <v>65</v>
      </c>
      <c r="C11528" s="29">
        <v>204000</v>
      </c>
      <c r="D11528" s="175">
        <v>4000</v>
      </c>
      <c r="F11528" s="175"/>
      <c r="G11528" s="175"/>
      <c r="H11528" s="175"/>
      <c r="I11528" s="34">
        <v>4</v>
      </c>
      <c r="J11528" s="194"/>
    </row>
    <row r="11529" spans="1:10">
      <c r="A11529" s="212">
        <v>4222</v>
      </c>
      <c r="B11529" s="216" t="s">
        <v>73</v>
      </c>
      <c r="C11529" s="29">
        <v>3000</v>
      </c>
      <c r="D11529" s="175">
        <v>3000</v>
      </c>
      <c r="F11529" s="175"/>
      <c r="G11529" s="175"/>
      <c r="H11529" s="175"/>
      <c r="I11529" s="34">
        <v>4</v>
      </c>
      <c r="J11529" s="194"/>
    </row>
    <row r="11530" spans="1:10">
      <c r="A11530" s="212">
        <v>4223</v>
      </c>
      <c r="B11530" s="216" t="s">
        <v>86</v>
      </c>
      <c r="C11530" s="29">
        <v>2000</v>
      </c>
      <c r="D11530" s="175">
        <v>12000</v>
      </c>
      <c r="F11530" s="175"/>
      <c r="G11530" s="175"/>
      <c r="H11530" s="175"/>
      <c r="I11530" s="34">
        <v>4</v>
      </c>
      <c r="J11530" s="194"/>
    </row>
    <row r="11531" spans="1:10">
      <c r="A11531" s="212">
        <v>4224</v>
      </c>
      <c r="B11531" s="216" t="s">
        <v>58</v>
      </c>
      <c r="C11531" s="29">
        <v>1000000</v>
      </c>
      <c r="D11531" s="175">
        <v>800000</v>
      </c>
      <c r="F11531" s="175"/>
      <c r="G11531" s="175"/>
      <c r="H11531" s="175"/>
      <c r="I11531" s="34">
        <v>4</v>
      </c>
      <c r="J11531" s="194"/>
    </row>
    <row r="11532" spans="1:10">
      <c r="A11532" s="212">
        <v>4225</v>
      </c>
      <c r="B11532" s="216" t="s">
        <v>87</v>
      </c>
      <c r="C11532" s="29"/>
      <c r="D11532" s="175">
        <v>0</v>
      </c>
      <c r="F11532" s="175"/>
      <c r="G11532" s="175"/>
      <c r="H11532" s="175"/>
      <c r="I11532" s="34">
        <v>4</v>
      </c>
      <c r="J11532" s="194"/>
    </row>
    <row r="11533" spans="1:10">
      <c r="A11533" s="212">
        <v>4227</v>
      </c>
      <c r="B11533" s="216" t="s">
        <v>88</v>
      </c>
      <c r="C11533" s="29"/>
      <c r="D11533" s="175">
        <v>5000</v>
      </c>
      <c r="F11533" s="175"/>
      <c r="G11533" s="175"/>
      <c r="H11533" s="175"/>
      <c r="I11533" s="34">
        <v>4</v>
      </c>
      <c r="J11533" s="194"/>
    </row>
    <row r="11534" spans="1:10" ht="28.5">
      <c r="A11534" s="210">
        <v>424</v>
      </c>
      <c r="B11534" s="211" t="s">
        <v>138</v>
      </c>
      <c r="C11534" s="30">
        <f t="shared" ref="C11534" si="10034">SUM(C11535)</f>
        <v>1000</v>
      </c>
      <c r="D11534" s="30">
        <v>1000</v>
      </c>
      <c r="F11534" s="30">
        <f t="shared" ref="F11534:H11534" si="10035">SUM(F11535)</f>
        <v>0</v>
      </c>
      <c r="G11534" s="30">
        <f t="shared" si="10035"/>
        <v>0</v>
      </c>
      <c r="H11534" s="30">
        <f t="shared" si="10035"/>
        <v>0</v>
      </c>
      <c r="I11534" s="34">
        <v>3</v>
      </c>
      <c r="J11534" s="194"/>
    </row>
    <row r="11535" spans="1:10">
      <c r="A11535" s="212">
        <v>4241</v>
      </c>
      <c r="B11535" s="216" t="s">
        <v>139</v>
      </c>
      <c r="C11535" s="29">
        <v>1000</v>
      </c>
      <c r="D11535" s="175">
        <v>1000</v>
      </c>
      <c r="F11535" s="175"/>
      <c r="G11535" s="175"/>
      <c r="H11535" s="175"/>
      <c r="I11535" s="34">
        <v>4</v>
      </c>
      <c r="J11535" s="194"/>
    </row>
    <row r="11536" spans="1:10">
      <c r="A11536" s="210">
        <v>426</v>
      </c>
      <c r="B11536" s="211" t="s">
        <v>31</v>
      </c>
      <c r="C11536" s="30">
        <f t="shared" ref="C11536" si="10036">SUM(C11537)</f>
        <v>0</v>
      </c>
      <c r="D11536" s="30">
        <v>0</v>
      </c>
      <c r="F11536" s="30">
        <f t="shared" ref="F11536:H11536" si="10037">SUM(F11537)</f>
        <v>0</v>
      </c>
      <c r="G11536" s="30">
        <f t="shared" si="10037"/>
        <v>0</v>
      </c>
      <c r="H11536" s="30">
        <f t="shared" si="10037"/>
        <v>0</v>
      </c>
      <c r="I11536" s="34">
        <v>3</v>
      </c>
      <c r="J11536" s="194"/>
    </row>
    <row r="11537" spans="1:10">
      <c r="A11537" s="212">
        <v>4262</v>
      </c>
      <c r="B11537" s="216" t="s">
        <v>32</v>
      </c>
      <c r="C11537" s="29"/>
      <c r="D11537" s="175">
        <v>0</v>
      </c>
      <c r="F11537" s="175"/>
      <c r="G11537" s="175"/>
      <c r="H11537" s="175"/>
      <c r="I11537" s="34">
        <v>4</v>
      </c>
      <c r="J11537" s="194"/>
    </row>
    <row r="11538" spans="1:10">
      <c r="A11538" s="206">
        <v>43</v>
      </c>
      <c r="B11538" s="207" t="s">
        <v>40</v>
      </c>
      <c r="C11538" s="31">
        <f t="shared" ref="C11538" si="10038">SUM(C11539+C11549+C11581+C11586)</f>
        <v>89475238</v>
      </c>
      <c r="D11538" s="31">
        <v>88820659</v>
      </c>
      <c r="F11538" s="31">
        <f t="shared" ref="F11538:G11538" si="10039">SUM(F11539+F11549+F11581+F11586+F11591)</f>
        <v>0</v>
      </c>
      <c r="G11538" s="31">
        <f t="shared" si="10039"/>
        <v>0</v>
      </c>
      <c r="H11538" s="31">
        <f t="shared" ref="H11538" si="10040">SUM(H11539+H11549+H11581+H11586+H11591)</f>
        <v>0</v>
      </c>
      <c r="I11538" s="34" t="s">
        <v>41</v>
      </c>
      <c r="J11538" s="194"/>
    </row>
    <row r="11539" spans="1:10">
      <c r="A11539" s="208">
        <v>31</v>
      </c>
      <c r="B11539" s="209" t="s">
        <v>44</v>
      </c>
      <c r="C11539" s="182">
        <f t="shared" ref="C11539" si="10041">SUM(C11540+C11544+C11546)</f>
        <v>59190279</v>
      </c>
      <c r="D11539" s="32">
        <v>59060879</v>
      </c>
      <c r="F11539" s="32">
        <f t="shared" ref="F11539:G11539" si="10042">SUM(F11540+F11544+F11546)</f>
        <v>0</v>
      </c>
      <c r="G11539" s="32">
        <f t="shared" si="10042"/>
        <v>0</v>
      </c>
      <c r="H11539" s="32">
        <f t="shared" ref="H11539" si="10043">SUM(H11540+H11544+H11546)</f>
        <v>0</v>
      </c>
      <c r="I11539" s="34">
        <v>2</v>
      </c>
      <c r="J11539" s="194"/>
    </row>
    <row r="11540" spans="1:10">
      <c r="A11540" s="210">
        <v>311</v>
      </c>
      <c r="B11540" s="211" t="s">
        <v>45</v>
      </c>
      <c r="C11540" s="30">
        <f t="shared" ref="C11540" si="10044">SUM(C11541:C11543)</f>
        <v>50195725</v>
      </c>
      <c r="D11540" s="30">
        <v>50095725</v>
      </c>
      <c r="F11540" s="30">
        <f t="shared" ref="F11540:G11540" si="10045">SUM(F11541:F11543)</f>
        <v>0</v>
      </c>
      <c r="G11540" s="30">
        <f t="shared" si="10045"/>
        <v>0</v>
      </c>
      <c r="H11540" s="30">
        <f t="shared" ref="H11540" si="10046">SUM(H11541:H11543)</f>
        <v>0</v>
      </c>
      <c r="I11540" s="34">
        <v>3</v>
      </c>
      <c r="J11540" s="194"/>
    </row>
    <row r="11541" spans="1:10">
      <c r="A11541" s="212">
        <v>3111</v>
      </c>
      <c r="B11541" s="216" t="s">
        <v>46</v>
      </c>
      <c r="C11541" s="29">
        <v>50195725</v>
      </c>
      <c r="D11541" s="175">
        <v>48495725</v>
      </c>
      <c r="F11541" s="175"/>
      <c r="G11541" s="175"/>
      <c r="H11541" s="175"/>
      <c r="I11541" s="34">
        <v>4</v>
      </c>
      <c r="J11541" s="194"/>
    </row>
    <row r="11542" spans="1:10">
      <c r="A11542" s="212">
        <v>3113</v>
      </c>
      <c r="B11542" s="216" t="s">
        <v>66</v>
      </c>
      <c r="C11542" s="29"/>
      <c r="D11542" s="175">
        <v>900000</v>
      </c>
      <c r="F11542" s="175"/>
      <c r="G11542" s="175"/>
      <c r="H11542" s="175"/>
      <c r="I11542" s="34">
        <v>4</v>
      </c>
      <c r="J11542" s="927"/>
    </row>
    <row r="11543" spans="1:10">
      <c r="A11543" s="212">
        <v>3114</v>
      </c>
      <c r="B11543" s="216" t="s">
        <v>47</v>
      </c>
      <c r="C11543" s="29"/>
      <c r="D11543" s="175">
        <v>700000</v>
      </c>
      <c r="F11543" s="175"/>
      <c r="G11543" s="175"/>
      <c r="H11543" s="175"/>
      <c r="I11543" s="34">
        <v>4</v>
      </c>
      <c r="J11543" s="194"/>
    </row>
    <row r="11544" spans="1:10">
      <c r="A11544" s="210">
        <v>312</v>
      </c>
      <c r="B11544" s="211" t="s">
        <v>67</v>
      </c>
      <c r="C11544" s="30">
        <f t="shared" ref="C11544" si="10047">SUM(C11545)</f>
        <v>1358600</v>
      </c>
      <c r="D11544" s="30">
        <v>1428600</v>
      </c>
      <c r="F11544" s="30">
        <f t="shared" ref="F11544:H11544" si="10048">SUM(F11545)</f>
        <v>0</v>
      </c>
      <c r="G11544" s="30">
        <f t="shared" si="10048"/>
        <v>0</v>
      </c>
      <c r="H11544" s="30">
        <f t="shared" si="10048"/>
        <v>0</v>
      </c>
      <c r="I11544" s="34">
        <v>3</v>
      </c>
      <c r="J11544" s="194"/>
    </row>
    <row r="11545" spans="1:10">
      <c r="A11545" s="212">
        <v>3121</v>
      </c>
      <c r="B11545" s="216" t="s">
        <v>67</v>
      </c>
      <c r="C11545" s="29">
        <v>1358600</v>
      </c>
      <c r="D11545" s="175">
        <v>1428600</v>
      </c>
      <c r="F11545" s="175"/>
      <c r="G11545" s="175"/>
      <c r="H11545" s="175"/>
      <c r="I11545" s="34">
        <v>4</v>
      </c>
      <c r="J11545" s="194"/>
    </row>
    <row r="11546" spans="1:10">
      <c r="A11546" s="210">
        <v>313</v>
      </c>
      <c r="B11546" s="211" t="s">
        <v>48</v>
      </c>
      <c r="C11546" s="30">
        <f t="shared" ref="C11546" si="10049">SUM(C11547:C11548)</f>
        <v>7635954</v>
      </c>
      <c r="D11546" s="30">
        <v>7536554</v>
      </c>
      <c r="F11546" s="30">
        <f t="shared" ref="F11546:G11546" si="10050">SUM(F11547:F11548)</f>
        <v>0</v>
      </c>
      <c r="G11546" s="30">
        <f t="shared" si="10050"/>
        <v>0</v>
      </c>
      <c r="H11546" s="30">
        <f t="shared" ref="H11546" si="10051">SUM(H11547:H11548)</f>
        <v>0</v>
      </c>
      <c r="I11546" s="34">
        <v>3</v>
      </c>
      <c r="J11546" s="194"/>
    </row>
    <row r="11547" spans="1:10">
      <c r="A11547" s="212">
        <v>3132</v>
      </c>
      <c r="B11547" s="216" t="s">
        <v>49</v>
      </c>
      <c r="C11547" s="29">
        <v>7635954</v>
      </c>
      <c r="D11547" s="175">
        <v>7535954</v>
      </c>
      <c r="F11547" s="175"/>
      <c r="G11547" s="175"/>
      <c r="H11547" s="175"/>
      <c r="I11547" s="34">
        <v>4</v>
      </c>
      <c r="J11547" s="194"/>
    </row>
    <row r="11548" spans="1:10" ht="28.5">
      <c r="A11548" s="212">
        <v>3133</v>
      </c>
      <c r="B11548" s="216" t="s">
        <v>119</v>
      </c>
      <c r="C11548" s="29"/>
      <c r="D11548" s="175">
        <v>600</v>
      </c>
      <c r="F11548" s="175"/>
      <c r="G11548" s="175"/>
      <c r="H11548" s="175"/>
      <c r="I11548" s="34">
        <v>4</v>
      </c>
      <c r="J11548" s="194"/>
    </row>
    <row r="11549" spans="1:10">
      <c r="A11549" s="208">
        <v>32</v>
      </c>
      <c r="B11549" s="209" t="s">
        <v>16</v>
      </c>
      <c r="C11549" s="182">
        <f t="shared" ref="C11549" si="10052">SUM(C11550+C11555+C11561+C11571+C11573)</f>
        <v>29856959</v>
      </c>
      <c r="D11549" s="32">
        <v>28550959</v>
      </c>
      <c r="F11549" s="32">
        <f t="shared" ref="F11549:G11549" si="10053">SUM(F11550+F11555+F11561+F11571+F11573)</f>
        <v>0</v>
      </c>
      <c r="G11549" s="32">
        <f t="shared" si="10053"/>
        <v>0</v>
      </c>
      <c r="H11549" s="32">
        <f t="shared" ref="H11549" si="10054">SUM(H11550+H11555+H11561+H11571+H11573)</f>
        <v>0</v>
      </c>
      <c r="I11549" s="34">
        <v>2</v>
      </c>
      <c r="J11549" s="194"/>
    </row>
    <row r="11550" spans="1:10">
      <c r="A11550" s="210">
        <v>321</v>
      </c>
      <c r="B11550" s="211" t="s">
        <v>27</v>
      </c>
      <c r="C11550" s="30">
        <f t="shared" ref="C11550" si="10055">SUM(C11551:C11554)</f>
        <v>1517303</v>
      </c>
      <c r="D11550" s="30">
        <v>1571303</v>
      </c>
      <c r="F11550" s="30">
        <f t="shared" ref="F11550:G11550" si="10056">SUM(F11551:F11554)</f>
        <v>0</v>
      </c>
      <c r="G11550" s="30">
        <f t="shared" si="10056"/>
        <v>0</v>
      </c>
      <c r="H11550" s="30">
        <f t="shared" ref="H11550" si="10057">SUM(H11551:H11554)</f>
        <v>0</v>
      </c>
      <c r="I11550" s="34">
        <v>3</v>
      </c>
      <c r="J11550" s="194"/>
    </row>
    <row r="11551" spans="1:10">
      <c r="A11551" s="212">
        <v>3211</v>
      </c>
      <c r="B11551" s="216" t="s">
        <v>28</v>
      </c>
      <c r="C11551" s="29"/>
      <c r="D11551" s="175">
        <v>4000</v>
      </c>
      <c r="F11551" s="175"/>
      <c r="G11551" s="175"/>
      <c r="H11551" s="175"/>
      <c r="I11551" s="34">
        <v>4</v>
      </c>
      <c r="J11551" s="194"/>
    </row>
    <row r="11552" spans="1:10" ht="28.5">
      <c r="A11552" s="212">
        <v>3212</v>
      </c>
      <c r="B11552" s="216" t="s">
        <v>50</v>
      </c>
      <c r="C11552" s="29">
        <v>1517303</v>
      </c>
      <c r="D11552" s="175">
        <v>1567303</v>
      </c>
      <c r="F11552" s="175"/>
      <c r="G11552" s="175"/>
      <c r="H11552" s="175"/>
      <c r="I11552" s="34">
        <v>4</v>
      </c>
      <c r="J11552" s="194"/>
    </row>
    <row r="11553" spans="1:10">
      <c r="A11553" s="212">
        <v>3213</v>
      </c>
      <c r="B11553" s="216" t="s">
        <v>54</v>
      </c>
      <c r="C11553" s="29"/>
      <c r="D11553" s="175">
        <v>0</v>
      </c>
      <c r="F11553" s="175"/>
      <c r="G11553" s="175"/>
      <c r="H11553" s="175"/>
      <c r="I11553" s="34">
        <v>4</v>
      </c>
      <c r="J11553" s="194"/>
    </row>
    <row r="11554" spans="1:10">
      <c r="A11554" s="212">
        <v>3214</v>
      </c>
      <c r="B11554" s="216" t="s">
        <v>108</v>
      </c>
      <c r="C11554" s="29"/>
      <c r="D11554" s="175">
        <v>0</v>
      </c>
      <c r="F11554" s="175"/>
      <c r="G11554" s="175"/>
      <c r="H11554" s="175"/>
      <c r="I11554" s="34">
        <v>4</v>
      </c>
      <c r="J11554" s="194"/>
    </row>
    <row r="11555" spans="1:10">
      <c r="A11555" s="210">
        <v>322</v>
      </c>
      <c r="B11555" s="211" t="s">
        <v>42</v>
      </c>
      <c r="C11555" s="30">
        <f>SUM(C11556:C11560)</f>
        <v>24997656</v>
      </c>
      <c r="D11555" s="30">
        <v>23141656</v>
      </c>
      <c r="F11555" s="30">
        <f>SUM(F11556:F11560)</f>
        <v>0</v>
      </c>
      <c r="G11555" s="30">
        <f>SUM(G11556:G11560)</f>
        <v>0</v>
      </c>
      <c r="H11555" s="30">
        <f>SUM(H11556:H11560)</f>
        <v>0</v>
      </c>
      <c r="I11555" s="34">
        <v>3</v>
      </c>
      <c r="J11555" s="194"/>
    </row>
    <row r="11556" spans="1:10">
      <c r="A11556" s="212">
        <v>3221</v>
      </c>
      <c r="B11556" s="216" t="s">
        <v>43</v>
      </c>
      <c r="C11556" s="29">
        <v>1000000</v>
      </c>
      <c r="D11556" s="175">
        <v>930000</v>
      </c>
      <c r="F11556" s="175"/>
      <c r="G11556" s="175"/>
      <c r="H11556" s="175"/>
      <c r="I11556" s="34">
        <v>4</v>
      </c>
      <c r="J11556" s="194"/>
    </row>
    <row r="11557" spans="1:10">
      <c r="A11557" s="212">
        <v>3222</v>
      </c>
      <c r="B11557" s="216" t="s">
        <v>91</v>
      </c>
      <c r="C11557" s="29">
        <v>22617656</v>
      </c>
      <c r="D11557" s="175">
        <v>20617656</v>
      </c>
      <c r="F11557" s="175"/>
      <c r="G11557" s="175"/>
      <c r="H11557" s="175"/>
      <c r="I11557" s="34">
        <v>4</v>
      </c>
      <c r="J11557" s="194"/>
    </row>
    <row r="11558" spans="1:10">
      <c r="A11558" s="212">
        <v>3223</v>
      </c>
      <c r="B11558" s="216" t="s">
        <v>109</v>
      </c>
      <c r="C11558" s="29">
        <v>1150000</v>
      </c>
      <c r="D11558" s="175">
        <v>1150000</v>
      </c>
      <c r="F11558" s="175"/>
      <c r="G11558" s="175"/>
      <c r="H11558" s="175"/>
      <c r="I11558" s="34">
        <v>4</v>
      </c>
      <c r="J11558" s="194"/>
    </row>
    <row r="11559" spans="1:10" ht="28.5">
      <c r="A11559" s="51">
        <v>3224</v>
      </c>
      <c r="B11559" s="52" t="s">
        <v>110</v>
      </c>
      <c r="C11559" s="29">
        <v>100000</v>
      </c>
      <c r="D11559" s="175">
        <v>114000</v>
      </c>
      <c r="F11559" s="175"/>
      <c r="G11559" s="175"/>
      <c r="H11559" s="175"/>
      <c r="I11559" s="34">
        <v>4</v>
      </c>
      <c r="J11559" s="194"/>
    </row>
    <row r="11560" spans="1:10">
      <c r="A11560" s="51">
        <v>3225</v>
      </c>
      <c r="B11560" s="52" t="s">
        <v>92</v>
      </c>
      <c r="C11560" s="39">
        <v>130000</v>
      </c>
      <c r="D11560" s="175">
        <v>330000</v>
      </c>
      <c r="F11560" s="636"/>
      <c r="G11560" s="636"/>
      <c r="H11560" s="636"/>
      <c r="I11560" s="73">
        <v>4</v>
      </c>
      <c r="J11560" s="194"/>
    </row>
    <row r="11561" spans="1:10">
      <c r="A11561" s="210">
        <v>323</v>
      </c>
      <c r="B11561" s="211" t="s">
        <v>17</v>
      </c>
      <c r="C11561" s="30">
        <f>SUM(C11562:C11570)</f>
        <v>3059000</v>
      </c>
      <c r="D11561" s="30">
        <v>3247000</v>
      </c>
      <c r="F11561" s="30">
        <f>SUM(F11562:F11570)</f>
        <v>0</v>
      </c>
      <c r="G11561" s="30">
        <f>SUM(G11562:G11570)</f>
        <v>0</v>
      </c>
      <c r="H11561" s="30">
        <f>SUM(H11562:H11570)</f>
        <v>0</v>
      </c>
      <c r="I11561" s="34">
        <v>3</v>
      </c>
      <c r="J11561" s="194"/>
    </row>
    <row r="11562" spans="1:10">
      <c r="A11562" s="212">
        <v>3231</v>
      </c>
      <c r="B11562" s="216" t="s">
        <v>18</v>
      </c>
      <c r="C11562" s="29">
        <v>4000</v>
      </c>
      <c r="D11562" s="175">
        <v>34000</v>
      </c>
      <c r="F11562" s="175"/>
      <c r="G11562" s="175"/>
      <c r="H11562" s="175"/>
      <c r="I11562" s="34">
        <v>4</v>
      </c>
      <c r="J11562" s="194"/>
    </row>
    <row r="11563" spans="1:10">
      <c r="A11563" s="212">
        <v>3232</v>
      </c>
      <c r="B11563" s="216" t="s">
        <v>105</v>
      </c>
      <c r="C11563" s="29">
        <v>1000000</v>
      </c>
      <c r="D11563" s="175">
        <v>1000000</v>
      </c>
      <c r="F11563" s="175"/>
      <c r="G11563" s="175"/>
      <c r="H11563" s="175"/>
      <c r="I11563" s="34">
        <v>4</v>
      </c>
      <c r="J11563" s="194"/>
    </row>
    <row r="11564" spans="1:10">
      <c r="A11564" s="212">
        <v>3233</v>
      </c>
      <c r="B11564" s="216" t="s">
        <v>19</v>
      </c>
      <c r="C11564" s="868"/>
      <c r="D11564" s="863">
        <v>3000</v>
      </c>
      <c r="F11564" s="863"/>
      <c r="G11564" s="863"/>
      <c r="H11564" s="863"/>
      <c r="I11564" s="870">
        <v>4</v>
      </c>
      <c r="J11564" s="194"/>
    </row>
    <row r="11565" spans="1:10">
      <c r="A11565" s="212">
        <v>3234</v>
      </c>
      <c r="B11565" s="216" t="s">
        <v>111</v>
      </c>
      <c r="C11565" s="29">
        <v>390000</v>
      </c>
      <c r="D11565" s="175">
        <v>390000</v>
      </c>
      <c r="F11565" s="175"/>
      <c r="G11565" s="175"/>
      <c r="H11565" s="175"/>
      <c r="I11565" s="34">
        <v>4</v>
      </c>
      <c r="J11565" s="194"/>
    </row>
    <row r="11566" spans="1:10">
      <c r="A11566" s="212">
        <v>3235</v>
      </c>
      <c r="B11566" s="216" t="s">
        <v>68</v>
      </c>
      <c r="C11566" s="29">
        <v>15000</v>
      </c>
      <c r="D11566" s="175">
        <v>70000</v>
      </c>
      <c r="F11566" s="175"/>
      <c r="G11566" s="175"/>
      <c r="H11566" s="175"/>
      <c r="I11566" s="34">
        <v>4</v>
      </c>
      <c r="J11566" s="927"/>
    </row>
    <row r="11567" spans="1:10">
      <c r="A11567" s="212">
        <v>3236</v>
      </c>
      <c r="B11567" s="216" t="s">
        <v>56</v>
      </c>
      <c r="C11567" s="29">
        <v>700000</v>
      </c>
      <c r="D11567" s="175">
        <v>700000</v>
      </c>
      <c r="F11567" s="175"/>
      <c r="G11567" s="175"/>
      <c r="H11567" s="175"/>
      <c r="I11567" s="34">
        <v>4</v>
      </c>
      <c r="J11567" s="194"/>
    </row>
    <row r="11568" spans="1:10">
      <c r="A11568" s="212">
        <v>3237</v>
      </c>
      <c r="B11568" s="216" t="s">
        <v>20</v>
      </c>
      <c r="C11568" s="29">
        <v>200000</v>
      </c>
      <c r="D11568" s="175">
        <v>350000</v>
      </c>
      <c r="F11568" s="175"/>
      <c r="G11568" s="175"/>
      <c r="H11568" s="175"/>
      <c r="I11568" s="34">
        <v>4</v>
      </c>
      <c r="J11568" s="194"/>
    </row>
    <row r="11569" spans="1:10">
      <c r="A11569" s="212">
        <v>3238</v>
      </c>
      <c r="B11569" s="216" t="s">
        <v>51</v>
      </c>
      <c r="C11569" s="29">
        <v>200000</v>
      </c>
      <c r="D11569" s="175">
        <v>150000</v>
      </c>
      <c r="F11569" s="175"/>
      <c r="G11569" s="175"/>
      <c r="H11569" s="175"/>
      <c r="I11569" s="34">
        <v>4</v>
      </c>
      <c r="J11569" s="194"/>
    </row>
    <row r="11570" spans="1:10">
      <c r="A11570" s="212">
        <v>3239</v>
      </c>
      <c r="B11570" s="216" t="s">
        <v>21</v>
      </c>
      <c r="C11570" s="29">
        <v>550000</v>
      </c>
      <c r="D11570" s="175">
        <v>550000</v>
      </c>
      <c r="F11570" s="175"/>
      <c r="G11570" s="175"/>
      <c r="H11570" s="175"/>
      <c r="I11570" s="34">
        <v>4</v>
      </c>
      <c r="J11570" s="194"/>
    </row>
    <row r="11571" spans="1:10" ht="28.5">
      <c r="A11571" s="210">
        <v>324</v>
      </c>
      <c r="B11571" s="211" t="s">
        <v>22</v>
      </c>
      <c r="C11571" s="30">
        <f t="shared" ref="C11571" si="10058">SUM(C11572)</f>
        <v>13000</v>
      </c>
      <c r="D11571" s="30">
        <v>1000</v>
      </c>
      <c r="F11571" s="30">
        <f t="shared" ref="F11571:H11571" si="10059">SUM(F11572)</f>
        <v>0</v>
      </c>
      <c r="G11571" s="30">
        <f t="shared" si="10059"/>
        <v>0</v>
      </c>
      <c r="H11571" s="30">
        <f t="shared" si="10059"/>
        <v>0</v>
      </c>
      <c r="I11571" s="34">
        <v>3</v>
      </c>
      <c r="J11571" s="194"/>
    </row>
    <row r="11572" spans="1:10" ht="28.5">
      <c r="A11572" s="212">
        <v>3241</v>
      </c>
      <c r="B11572" s="216" t="s">
        <v>22</v>
      </c>
      <c r="C11572" s="29">
        <v>13000</v>
      </c>
      <c r="D11572" s="175">
        <v>1000</v>
      </c>
      <c r="F11572" s="175"/>
      <c r="G11572" s="175"/>
      <c r="H11572" s="175"/>
      <c r="I11572" s="34">
        <v>4</v>
      </c>
      <c r="J11572" s="194"/>
    </row>
    <row r="11573" spans="1:10">
      <c r="A11573" s="210">
        <v>329</v>
      </c>
      <c r="B11573" s="211" t="s">
        <v>23</v>
      </c>
      <c r="C11573" s="30">
        <f t="shared" ref="C11573" si="10060">SUM(C11574:C11580)</f>
        <v>270000</v>
      </c>
      <c r="D11573" s="30">
        <v>590000</v>
      </c>
      <c r="F11573" s="30">
        <f t="shared" ref="F11573:G11573" si="10061">SUM(F11574:F11580)</f>
        <v>0</v>
      </c>
      <c r="G11573" s="30">
        <f t="shared" si="10061"/>
        <v>0</v>
      </c>
      <c r="H11573" s="30">
        <f t="shared" ref="H11573" si="10062">SUM(H11574:H11580)</f>
        <v>0</v>
      </c>
      <c r="I11573" s="34">
        <v>3</v>
      </c>
      <c r="J11573" s="194"/>
    </row>
    <row r="11574" spans="1:10" ht="28.5">
      <c r="A11574" s="212">
        <v>3291</v>
      </c>
      <c r="B11574" s="216" t="s">
        <v>24</v>
      </c>
      <c r="C11574" s="29">
        <v>13000</v>
      </c>
      <c r="D11574" s="175">
        <v>13000</v>
      </c>
      <c r="F11574" s="175"/>
      <c r="G11574" s="175"/>
      <c r="H11574" s="175"/>
      <c r="I11574" s="34">
        <v>4</v>
      </c>
      <c r="J11574" s="194"/>
    </row>
    <row r="11575" spans="1:10">
      <c r="A11575" s="212">
        <v>3292</v>
      </c>
      <c r="B11575" s="216" t="s">
        <v>112</v>
      </c>
      <c r="C11575" s="29">
        <v>7000</v>
      </c>
      <c r="D11575" s="175">
        <v>332000</v>
      </c>
      <c r="F11575" s="175"/>
      <c r="G11575" s="175"/>
      <c r="H11575" s="175"/>
      <c r="I11575" s="34">
        <v>4</v>
      </c>
      <c r="J11575" s="194"/>
    </row>
    <row r="11576" spans="1:10">
      <c r="A11576" s="212">
        <v>3293</v>
      </c>
      <c r="B11576" s="216" t="s">
        <v>29</v>
      </c>
      <c r="C11576" s="29"/>
      <c r="D11576" s="175">
        <v>0</v>
      </c>
      <c r="F11576" s="175"/>
      <c r="G11576" s="175"/>
      <c r="H11576" s="175"/>
      <c r="I11576" s="34">
        <v>4</v>
      </c>
      <c r="J11576" s="194"/>
    </row>
    <row r="11577" spans="1:10">
      <c r="A11577" s="212">
        <v>3294</v>
      </c>
      <c r="B11577" s="216" t="s">
        <v>55</v>
      </c>
      <c r="C11577" s="29"/>
      <c r="D11577" s="175">
        <v>5000</v>
      </c>
      <c r="F11577" s="175"/>
      <c r="G11577" s="175"/>
      <c r="H11577" s="175"/>
      <c r="I11577" s="34">
        <v>4</v>
      </c>
      <c r="J11577" s="194"/>
    </row>
    <row r="11578" spans="1:10">
      <c r="A11578" s="212">
        <v>3295</v>
      </c>
      <c r="B11578" s="216" t="s">
        <v>113</v>
      </c>
      <c r="C11578" s="29"/>
      <c r="D11578" s="175">
        <v>90000</v>
      </c>
      <c r="F11578" s="175"/>
      <c r="G11578" s="175"/>
      <c r="H11578" s="175"/>
      <c r="I11578" s="34">
        <v>4</v>
      </c>
      <c r="J11578" s="194"/>
    </row>
    <row r="11579" spans="1:10">
      <c r="A11579" s="212">
        <v>3296</v>
      </c>
      <c r="B11579" s="216" t="s">
        <v>120</v>
      </c>
      <c r="C11579" s="29">
        <v>200000</v>
      </c>
      <c r="D11579" s="175">
        <v>100000</v>
      </c>
      <c r="F11579" s="175"/>
      <c r="G11579" s="175"/>
      <c r="H11579" s="175"/>
      <c r="I11579" s="34">
        <v>4</v>
      </c>
      <c r="J11579" s="194"/>
    </row>
    <row r="11580" spans="1:10">
      <c r="A11580" s="212">
        <v>3299</v>
      </c>
      <c r="B11580" s="216" t="s">
        <v>23</v>
      </c>
      <c r="C11580" s="29">
        <v>50000</v>
      </c>
      <c r="D11580" s="175">
        <v>50000</v>
      </c>
      <c r="F11580" s="175"/>
      <c r="G11580" s="175"/>
      <c r="H11580" s="175"/>
      <c r="I11580" s="34">
        <v>4</v>
      </c>
      <c r="J11580" s="194"/>
    </row>
    <row r="11581" spans="1:10">
      <c r="A11581" s="208">
        <v>34</v>
      </c>
      <c r="B11581" s="209" t="s">
        <v>114</v>
      </c>
      <c r="C11581" s="182">
        <f t="shared" ref="C11581" si="10063">SUM(C11582)</f>
        <v>420000</v>
      </c>
      <c r="D11581" s="32">
        <v>370000</v>
      </c>
      <c r="F11581" s="32">
        <f t="shared" ref="F11581:H11581" si="10064">SUM(F11582)</f>
        <v>0</v>
      </c>
      <c r="G11581" s="32">
        <f t="shared" si="10064"/>
        <v>0</v>
      </c>
      <c r="H11581" s="32">
        <f t="shared" si="10064"/>
        <v>0</v>
      </c>
      <c r="I11581" s="34">
        <v>2</v>
      </c>
      <c r="J11581" s="194"/>
    </row>
    <row r="11582" spans="1:10">
      <c r="A11582" s="210">
        <v>343</v>
      </c>
      <c r="B11582" s="211" t="s">
        <v>115</v>
      </c>
      <c r="C11582" s="30">
        <f t="shared" ref="C11582" si="10065">SUM(C11583:C11585)</f>
        <v>420000</v>
      </c>
      <c r="D11582" s="30">
        <v>370000</v>
      </c>
      <c r="F11582" s="30">
        <f t="shared" ref="F11582:G11582" si="10066">SUM(F11583:F11585)</f>
        <v>0</v>
      </c>
      <c r="G11582" s="30">
        <f t="shared" si="10066"/>
        <v>0</v>
      </c>
      <c r="H11582" s="30">
        <f t="shared" ref="H11582" si="10067">SUM(H11583:H11585)</f>
        <v>0</v>
      </c>
      <c r="I11582" s="34">
        <v>3</v>
      </c>
      <c r="J11582" s="194"/>
    </row>
    <row r="11583" spans="1:10">
      <c r="A11583" s="212">
        <v>3431</v>
      </c>
      <c r="B11583" s="216" t="s">
        <v>116</v>
      </c>
      <c r="C11583" s="29">
        <v>20000</v>
      </c>
      <c r="D11583" s="175">
        <v>20000</v>
      </c>
      <c r="F11583" s="175"/>
      <c r="G11583" s="175"/>
      <c r="H11583" s="175"/>
      <c r="I11583" s="34">
        <v>4</v>
      </c>
      <c r="J11583" s="194"/>
    </row>
    <row r="11584" spans="1:10" ht="28.5">
      <c r="A11584" s="212">
        <v>3432</v>
      </c>
      <c r="B11584" s="216" t="s">
        <v>135</v>
      </c>
      <c r="C11584" s="29"/>
      <c r="D11584" s="175">
        <v>0</v>
      </c>
      <c r="F11584" s="175"/>
      <c r="G11584" s="175"/>
      <c r="H11584" s="175"/>
      <c r="I11584" s="34">
        <v>4</v>
      </c>
      <c r="J11584" s="194"/>
    </row>
    <row r="11585" spans="1:10">
      <c r="A11585" s="212">
        <v>3433</v>
      </c>
      <c r="B11585" s="216" t="s">
        <v>117</v>
      </c>
      <c r="C11585" s="29">
        <v>400000</v>
      </c>
      <c r="D11585" s="175">
        <v>350000</v>
      </c>
      <c r="F11585" s="175"/>
      <c r="G11585" s="175"/>
      <c r="H11585" s="175"/>
      <c r="I11585" s="34">
        <v>4</v>
      </c>
      <c r="J11585" s="194"/>
    </row>
    <row r="11586" spans="1:10">
      <c r="A11586" s="208">
        <v>38</v>
      </c>
      <c r="B11586" s="209" t="s">
        <v>11</v>
      </c>
      <c r="C11586" s="182">
        <f t="shared" ref="C11586" si="10068">SUM(C11587)</f>
        <v>8000</v>
      </c>
      <c r="D11586" s="32">
        <v>808000</v>
      </c>
      <c r="F11586" s="32">
        <f t="shared" ref="F11586:H11586" si="10069">SUM(F11587)</f>
        <v>0</v>
      </c>
      <c r="G11586" s="32">
        <f t="shared" si="10069"/>
        <v>0</v>
      </c>
      <c r="H11586" s="32">
        <f t="shared" si="10069"/>
        <v>0</v>
      </c>
      <c r="I11586" s="34">
        <v>2</v>
      </c>
      <c r="J11586" s="194"/>
    </row>
    <row r="11587" spans="1:10">
      <c r="A11587" s="210">
        <v>383</v>
      </c>
      <c r="B11587" s="211" t="s">
        <v>121</v>
      </c>
      <c r="C11587" s="30">
        <f>SUM(C11588:C11590)</f>
        <v>8000</v>
      </c>
      <c r="D11587" s="30">
        <v>808000</v>
      </c>
      <c r="F11587" s="30">
        <f>SUM(F11588:F11590)</f>
        <v>0</v>
      </c>
      <c r="G11587" s="30">
        <f>SUM(G11588:G11590)</f>
        <v>0</v>
      </c>
      <c r="H11587" s="30">
        <f>SUM(H11588:H11590)</f>
        <v>0</v>
      </c>
      <c r="I11587" s="34">
        <v>3</v>
      </c>
      <c r="J11587" s="194"/>
    </row>
    <row r="11588" spans="1:10">
      <c r="A11588" s="928">
        <v>3831</v>
      </c>
      <c r="B11588" s="989" t="s">
        <v>583</v>
      </c>
      <c r="C11588" s="194"/>
      <c r="D11588" s="929">
        <v>225000</v>
      </c>
      <c r="F11588" s="175"/>
      <c r="G11588" s="175"/>
      <c r="H11588" s="175"/>
      <c r="I11588" s="34">
        <v>4</v>
      </c>
      <c r="J11588" s="925"/>
    </row>
    <row r="11589" spans="1:10">
      <c r="A11589" s="248">
        <v>3833</v>
      </c>
      <c r="B11589" s="216" t="s">
        <v>229</v>
      </c>
      <c r="C11589" s="868"/>
      <c r="D11589" s="863">
        <v>475000</v>
      </c>
      <c r="F11589" s="863"/>
      <c r="G11589" s="863"/>
      <c r="H11589" s="863"/>
      <c r="I11589" s="870">
        <v>4</v>
      </c>
      <c r="J11589" s="925"/>
    </row>
    <row r="11590" spans="1:10">
      <c r="A11590" s="212">
        <v>3834</v>
      </c>
      <c r="B11590" s="216" t="s">
        <v>123</v>
      </c>
      <c r="C11590" s="29">
        <v>8000</v>
      </c>
      <c r="D11590" s="175">
        <v>108000</v>
      </c>
      <c r="F11590" s="863"/>
      <c r="G11590" s="863"/>
      <c r="H11590" s="863"/>
      <c r="I11590" s="870">
        <v>4</v>
      </c>
      <c r="J11590" s="194"/>
    </row>
    <row r="11591" spans="1:10" ht="28.5">
      <c r="A11591" s="208">
        <v>42</v>
      </c>
      <c r="B11591" s="209" t="s">
        <v>30</v>
      </c>
      <c r="C11591" s="182" t="e">
        <f>SUM(C11592+#REF!+C11604+C11606)</f>
        <v>#REF!</v>
      </c>
      <c r="D11591" s="32">
        <v>30821</v>
      </c>
      <c r="F11591" s="32">
        <f t="shared" ref="F11591:H11592" si="10070">F11592</f>
        <v>0</v>
      </c>
      <c r="G11591" s="32">
        <f t="shared" si="10070"/>
        <v>0</v>
      </c>
      <c r="H11591" s="32">
        <f t="shared" si="10070"/>
        <v>0</v>
      </c>
      <c r="I11591" s="34">
        <v>2</v>
      </c>
      <c r="J11591" s="194"/>
    </row>
    <row r="11592" spans="1:10">
      <c r="A11592" s="210">
        <v>422</v>
      </c>
      <c r="B11592" s="211" t="s">
        <v>57</v>
      </c>
      <c r="C11592" s="30">
        <f>SUM(C11593:C11601)</f>
        <v>10499500</v>
      </c>
      <c r="D11592" s="30">
        <v>30821</v>
      </c>
      <c r="F11592" s="30">
        <f t="shared" si="10070"/>
        <v>0</v>
      </c>
      <c r="G11592" s="30">
        <f t="shared" si="10070"/>
        <v>0</v>
      </c>
      <c r="H11592" s="30">
        <f t="shared" si="10070"/>
        <v>0</v>
      </c>
      <c r="I11592" s="34">
        <v>3</v>
      </c>
      <c r="J11592" s="194"/>
    </row>
    <row r="11593" spans="1:10">
      <c r="A11593" s="212">
        <v>4224</v>
      </c>
      <c r="B11593" s="216" t="s">
        <v>58</v>
      </c>
      <c r="C11593" s="29">
        <v>1000000</v>
      </c>
      <c r="D11593" s="175">
        <v>30821</v>
      </c>
      <c r="F11593" s="175"/>
      <c r="G11593" s="175"/>
      <c r="H11593" s="175"/>
      <c r="I11593" s="34">
        <v>4</v>
      </c>
      <c r="J11593" s="194"/>
    </row>
    <row r="11594" spans="1:10">
      <c r="A11594" s="940">
        <v>51</v>
      </c>
      <c r="B11594" s="941" t="s">
        <v>25</v>
      </c>
      <c r="C11594" s="967">
        <f>C11595+C11600</f>
        <v>3050000</v>
      </c>
      <c r="D11594" s="970">
        <v>13000</v>
      </c>
      <c r="F11594" s="970">
        <f t="shared" ref="F11594:H11596" si="10071">F11595</f>
        <v>0</v>
      </c>
      <c r="G11594" s="970">
        <f t="shared" si="10071"/>
        <v>0</v>
      </c>
      <c r="H11594" s="970">
        <f t="shared" si="10071"/>
        <v>0</v>
      </c>
      <c r="I11594" s="73"/>
      <c r="J11594" s="194"/>
    </row>
    <row r="11595" spans="1:10">
      <c r="A11595" s="208">
        <v>32</v>
      </c>
      <c r="B11595" s="209" t="s">
        <v>16</v>
      </c>
      <c r="C11595" s="957">
        <f>C11596+C11598</f>
        <v>2750000</v>
      </c>
      <c r="D11595" s="677">
        <v>13000</v>
      </c>
      <c r="F11595" s="677">
        <f t="shared" si="10071"/>
        <v>0</v>
      </c>
      <c r="G11595" s="677">
        <f t="shared" si="10071"/>
        <v>0</v>
      </c>
      <c r="H11595" s="677">
        <f t="shared" si="10071"/>
        <v>0</v>
      </c>
      <c r="I11595" s="73"/>
      <c r="J11595" s="194"/>
    </row>
    <row r="11596" spans="1:10" ht="15">
      <c r="A11596" s="210">
        <v>323</v>
      </c>
      <c r="B11596" s="211" t="s">
        <v>17</v>
      </c>
      <c r="C11596" s="968"/>
      <c r="D11596" s="971">
        <v>13000</v>
      </c>
      <c r="F11596" s="971">
        <f t="shared" si="10071"/>
        <v>0</v>
      </c>
      <c r="G11596" s="971">
        <f t="shared" si="10071"/>
        <v>0</v>
      </c>
      <c r="H11596" s="971">
        <f t="shared" si="10071"/>
        <v>0</v>
      </c>
      <c r="I11596" s="73"/>
      <c r="J11596" s="194"/>
    </row>
    <row r="11597" spans="1:10" ht="15">
      <c r="A11597" s="946">
        <v>3237</v>
      </c>
      <c r="B11597" s="947" t="s">
        <v>20</v>
      </c>
      <c r="C11597"/>
      <c r="D11597" s="948">
        <v>13000</v>
      </c>
      <c r="F11597" s="972"/>
      <c r="G11597" s="972"/>
      <c r="H11597" s="972"/>
      <c r="I11597" s="73"/>
      <c r="J11597" s="194"/>
    </row>
    <row r="11598" spans="1:10">
      <c r="A11598" s="206">
        <v>52</v>
      </c>
      <c r="B11598" s="207" t="s">
        <v>52</v>
      </c>
      <c r="C11598" s="31">
        <f t="shared" ref="C11598" si="10072">SUM(C11599+C11606)</f>
        <v>2750000</v>
      </c>
      <c r="D11598" s="31">
        <v>1640000</v>
      </c>
      <c r="F11598" s="31">
        <f t="shared" ref="F11598:G11598" si="10073">SUM(F11599+F11606+F11613)</f>
        <v>0</v>
      </c>
      <c r="G11598" s="31">
        <f t="shared" si="10073"/>
        <v>0</v>
      </c>
      <c r="H11598" s="31">
        <f t="shared" ref="H11598" si="10074">SUM(H11599+H11606+H11613)</f>
        <v>0</v>
      </c>
      <c r="I11598" s="34" t="s">
        <v>53</v>
      </c>
      <c r="J11598" s="194"/>
    </row>
    <row r="11599" spans="1:10">
      <c r="A11599" s="208">
        <v>31</v>
      </c>
      <c r="B11599" s="209" t="s">
        <v>44</v>
      </c>
      <c r="C11599" s="182">
        <f t="shared" ref="C11599" si="10075">SUM(C11600+C11602+C11604)</f>
        <v>349500</v>
      </c>
      <c r="D11599" s="32">
        <v>399500</v>
      </c>
      <c r="F11599" s="32">
        <f t="shared" ref="F11599:G11599" si="10076">SUM(F11600+F11602+F11604)</f>
        <v>0</v>
      </c>
      <c r="G11599" s="32">
        <f t="shared" si="10076"/>
        <v>0</v>
      </c>
      <c r="H11599" s="32">
        <f t="shared" ref="H11599" si="10077">SUM(H11600+H11602+H11604)</f>
        <v>0</v>
      </c>
      <c r="I11599" s="34">
        <v>2</v>
      </c>
      <c r="J11599" s="194"/>
    </row>
    <row r="11600" spans="1:10">
      <c r="A11600" s="210">
        <v>311</v>
      </c>
      <c r="B11600" s="211" t="s">
        <v>45</v>
      </c>
      <c r="C11600" s="30">
        <f t="shared" ref="C11600" si="10078">SUM(C11601)</f>
        <v>300000</v>
      </c>
      <c r="D11600" s="30">
        <v>350000</v>
      </c>
      <c r="F11600" s="30">
        <f t="shared" ref="F11600:H11600" si="10079">SUM(F11601)</f>
        <v>0</v>
      </c>
      <c r="G11600" s="30">
        <f t="shared" si="10079"/>
        <v>0</v>
      </c>
      <c r="H11600" s="30">
        <f t="shared" si="10079"/>
        <v>0</v>
      </c>
      <c r="I11600" s="34">
        <v>3</v>
      </c>
      <c r="J11600" s="194"/>
    </row>
    <row r="11601" spans="1:10">
      <c r="A11601" s="212">
        <v>3111</v>
      </c>
      <c r="B11601" s="216" t="s">
        <v>46</v>
      </c>
      <c r="C11601" s="29">
        <v>300000</v>
      </c>
      <c r="D11601" s="175">
        <v>350000</v>
      </c>
      <c r="F11601" s="175"/>
      <c r="G11601" s="175"/>
      <c r="H11601" s="175"/>
      <c r="I11601" s="34">
        <v>4</v>
      </c>
      <c r="J11601" s="194"/>
    </row>
    <row r="11602" spans="1:10">
      <c r="A11602" s="210">
        <v>312</v>
      </c>
      <c r="B11602" s="211" t="s">
        <v>67</v>
      </c>
      <c r="C11602" s="30">
        <f t="shared" ref="C11602" si="10080">SUM(C11603)</f>
        <v>0</v>
      </c>
      <c r="D11602" s="30">
        <v>0</v>
      </c>
      <c r="F11602" s="30">
        <f t="shared" ref="F11602:H11602" si="10081">SUM(F11603)</f>
        <v>0</v>
      </c>
      <c r="G11602" s="30">
        <f t="shared" si="10081"/>
        <v>0</v>
      </c>
      <c r="H11602" s="30">
        <f t="shared" si="10081"/>
        <v>0</v>
      </c>
      <c r="I11602" s="34">
        <v>3</v>
      </c>
      <c r="J11602" s="194"/>
    </row>
    <row r="11603" spans="1:10">
      <c r="A11603" s="212">
        <v>3121</v>
      </c>
      <c r="B11603" s="216" t="s">
        <v>67</v>
      </c>
      <c r="C11603" s="29"/>
      <c r="D11603" s="175">
        <v>0</v>
      </c>
      <c r="F11603" s="175"/>
      <c r="G11603" s="175"/>
      <c r="H11603" s="175"/>
      <c r="I11603" s="34">
        <v>4</v>
      </c>
      <c r="J11603" s="194"/>
    </row>
    <row r="11604" spans="1:10">
      <c r="A11604" s="210">
        <v>313</v>
      </c>
      <c r="B11604" s="211" t="s">
        <v>48</v>
      </c>
      <c r="C11604" s="30">
        <f t="shared" ref="C11604" si="10082">SUM(C11605)</f>
        <v>49500</v>
      </c>
      <c r="D11604" s="30">
        <v>49500</v>
      </c>
      <c r="F11604" s="30">
        <f t="shared" ref="F11604:H11604" si="10083">SUM(F11605)</f>
        <v>0</v>
      </c>
      <c r="G11604" s="30">
        <f t="shared" si="10083"/>
        <v>0</v>
      </c>
      <c r="H11604" s="30">
        <f t="shared" si="10083"/>
        <v>0</v>
      </c>
      <c r="I11604" s="34">
        <v>3</v>
      </c>
      <c r="J11604" s="194"/>
    </row>
    <row r="11605" spans="1:10">
      <c r="A11605" s="212">
        <v>3132</v>
      </c>
      <c r="B11605" s="216" t="s">
        <v>49</v>
      </c>
      <c r="C11605" s="29">
        <v>49500</v>
      </c>
      <c r="D11605" s="175">
        <v>49500</v>
      </c>
      <c r="F11605" s="175"/>
      <c r="G11605" s="175"/>
      <c r="H11605" s="175"/>
      <c r="I11605" s="34">
        <v>4</v>
      </c>
      <c r="J11605" s="194"/>
    </row>
    <row r="11606" spans="1:10">
      <c r="A11606" s="208">
        <v>32</v>
      </c>
      <c r="B11606" s="209" t="s">
        <v>16</v>
      </c>
      <c r="C11606" s="182">
        <f t="shared" ref="C11606" si="10084">SUM(C11607+C11609+C11611)</f>
        <v>2400500</v>
      </c>
      <c r="D11606" s="32">
        <v>1240500</v>
      </c>
      <c r="F11606" s="32">
        <f t="shared" ref="F11606:G11606" si="10085">SUM(F11607+F11609+F11611)</f>
        <v>0</v>
      </c>
      <c r="G11606" s="32">
        <f t="shared" si="10085"/>
        <v>0</v>
      </c>
      <c r="H11606" s="32">
        <f t="shared" ref="H11606" si="10086">SUM(H11607+H11609+H11611)</f>
        <v>0</v>
      </c>
      <c r="I11606" s="34">
        <v>2</v>
      </c>
      <c r="J11606" s="194"/>
    </row>
    <row r="11607" spans="1:10">
      <c r="A11607" s="210">
        <v>321</v>
      </c>
      <c r="B11607" s="211" t="s">
        <v>27</v>
      </c>
      <c r="C11607" s="30">
        <f t="shared" ref="C11607" si="10087">SUM(C11608)</f>
        <v>0</v>
      </c>
      <c r="D11607" s="30">
        <v>0</v>
      </c>
      <c r="F11607" s="30">
        <f t="shared" ref="F11607:H11607" si="10088">SUM(F11608)</f>
        <v>0</v>
      </c>
      <c r="G11607" s="30">
        <f t="shared" si="10088"/>
        <v>0</v>
      </c>
      <c r="H11607" s="30">
        <f t="shared" si="10088"/>
        <v>0</v>
      </c>
      <c r="I11607" s="34">
        <v>3</v>
      </c>
      <c r="J11607" s="194"/>
    </row>
    <row r="11608" spans="1:10" ht="28.5">
      <c r="A11608" s="212">
        <v>3212</v>
      </c>
      <c r="B11608" s="216" t="s">
        <v>50</v>
      </c>
      <c r="C11608" s="29"/>
      <c r="D11608" s="175">
        <v>0</v>
      </c>
      <c r="F11608" s="175"/>
      <c r="G11608" s="175"/>
      <c r="H11608" s="175"/>
      <c r="I11608" s="34">
        <v>4</v>
      </c>
      <c r="J11608" s="194"/>
    </row>
    <row r="11609" spans="1:10">
      <c r="A11609" s="210">
        <v>322</v>
      </c>
      <c r="B11609" s="211" t="s">
        <v>42</v>
      </c>
      <c r="C11609" s="30">
        <f t="shared" ref="C11609" si="10089">SUM(C11610)</f>
        <v>2400500</v>
      </c>
      <c r="D11609" s="30">
        <v>900500</v>
      </c>
      <c r="F11609" s="30">
        <f t="shared" ref="F11609:H11609" si="10090">SUM(F11610)</f>
        <v>0</v>
      </c>
      <c r="G11609" s="30">
        <f t="shared" si="10090"/>
        <v>0</v>
      </c>
      <c r="H11609" s="30">
        <f t="shared" si="10090"/>
        <v>0</v>
      </c>
      <c r="I11609" s="34">
        <v>3</v>
      </c>
      <c r="J11609" s="194"/>
    </row>
    <row r="11610" spans="1:10">
      <c r="A11610" s="212">
        <v>3222</v>
      </c>
      <c r="B11610" s="216" t="s">
        <v>91</v>
      </c>
      <c r="C11610" s="29">
        <v>2400500</v>
      </c>
      <c r="D11610" s="175">
        <v>900500</v>
      </c>
      <c r="F11610" s="175"/>
      <c r="G11610" s="175"/>
      <c r="H11610" s="175"/>
      <c r="I11610" s="34">
        <v>4</v>
      </c>
      <c r="J11610" s="194"/>
    </row>
    <row r="11611" spans="1:10" ht="28.5">
      <c r="A11611" s="210">
        <v>324</v>
      </c>
      <c r="B11611" s="211" t="s">
        <v>22</v>
      </c>
      <c r="C11611" s="30">
        <f t="shared" ref="C11611" si="10091">SUM(C11612)</f>
        <v>0</v>
      </c>
      <c r="D11611" s="30">
        <v>340000</v>
      </c>
      <c r="F11611" s="30">
        <f t="shared" ref="F11611:H11611" si="10092">SUM(F11612)</f>
        <v>0</v>
      </c>
      <c r="G11611" s="30">
        <f t="shared" si="10092"/>
        <v>0</v>
      </c>
      <c r="H11611" s="30">
        <f t="shared" si="10092"/>
        <v>0</v>
      </c>
      <c r="I11611" s="34">
        <v>3</v>
      </c>
      <c r="J11611" s="194"/>
    </row>
    <row r="11612" spans="1:10" ht="28.5">
      <c r="A11612" s="212">
        <v>3241</v>
      </c>
      <c r="B11612" s="216" t="s">
        <v>22</v>
      </c>
      <c r="C11612" s="29"/>
      <c r="D11612" s="175">
        <v>340000</v>
      </c>
      <c r="F11612" s="175"/>
      <c r="G11612" s="175"/>
      <c r="H11612" s="175"/>
      <c r="I11612" s="34">
        <v>4</v>
      </c>
      <c r="J11612" s="927"/>
    </row>
    <row r="11613" spans="1:10" ht="28.5">
      <c r="A11613" s="208">
        <v>42</v>
      </c>
      <c r="B11613" s="209" t="s">
        <v>30</v>
      </c>
      <c r="C11613" s="182" t="e">
        <f>SUM(C11614+#REF!+C11622+C11624)</f>
        <v>#REF!</v>
      </c>
      <c r="D11613" s="32">
        <v>180000</v>
      </c>
      <c r="F11613" s="32">
        <f t="shared" ref="F11613:H11614" si="10093">F11614</f>
        <v>0</v>
      </c>
      <c r="G11613" s="32">
        <f t="shared" si="10093"/>
        <v>0</v>
      </c>
      <c r="H11613" s="32">
        <f t="shared" si="10093"/>
        <v>0</v>
      </c>
      <c r="I11613" s="34">
        <v>2</v>
      </c>
      <c r="J11613" s="194"/>
    </row>
    <row r="11614" spans="1:10">
      <c r="A11614" s="210">
        <v>422</v>
      </c>
      <c r="B11614" s="211" t="s">
        <v>57</v>
      </c>
      <c r="C11614" s="30">
        <f>SUM(C11615:C11619)</f>
        <v>1200000</v>
      </c>
      <c r="D11614" s="30">
        <v>180000</v>
      </c>
      <c r="F11614" s="30">
        <f t="shared" si="10093"/>
        <v>0</v>
      </c>
      <c r="G11614" s="30">
        <f t="shared" si="10093"/>
        <v>0</v>
      </c>
      <c r="H11614" s="30">
        <f t="shared" si="10093"/>
        <v>0</v>
      </c>
      <c r="I11614" s="34">
        <v>3</v>
      </c>
      <c r="J11614" s="194"/>
    </row>
    <row r="11615" spans="1:10">
      <c r="A11615" s="212">
        <v>4224</v>
      </c>
      <c r="B11615" s="216" t="s">
        <v>58</v>
      </c>
      <c r="C11615" s="29">
        <v>1000000</v>
      </c>
      <c r="D11615" s="175">
        <v>180000</v>
      </c>
      <c r="F11615" s="175"/>
      <c r="G11615" s="175"/>
      <c r="H11615" s="175"/>
      <c r="I11615" s="34">
        <v>4</v>
      </c>
      <c r="J11615" s="194"/>
    </row>
    <row r="11616" spans="1:10">
      <c r="A11616" s="206">
        <v>61</v>
      </c>
      <c r="B11616" s="207" t="s">
        <v>80</v>
      </c>
      <c r="C11616" s="31">
        <f t="shared" ref="C11616" si="10094">SUM(C11617+C11624+C11638+C11651)</f>
        <v>200000</v>
      </c>
      <c r="D11616" s="31">
        <v>13000</v>
      </c>
      <c r="F11616" s="31">
        <f t="shared" ref="F11616:G11616" si="10095">SUM(F11617+F11624+F11638+F11651)</f>
        <v>0</v>
      </c>
      <c r="G11616" s="31">
        <f t="shared" si="10095"/>
        <v>0</v>
      </c>
      <c r="H11616" s="31">
        <f t="shared" ref="H11616" si="10096">SUM(H11617+H11624+H11638+H11651)</f>
        <v>0</v>
      </c>
      <c r="I11616" s="34" t="s">
        <v>81</v>
      </c>
      <c r="J11616" s="194"/>
    </row>
    <row r="11617" spans="1:10">
      <c r="A11617" s="208">
        <v>31</v>
      </c>
      <c r="B11617" s="209" t="s">
        <v>44</v>
      </c>
      <c r="C11617" s="182">
        <f t="shared" ref="C11617" si="10097">SUM(C11618+C11620+C11622)</f>
        <v>0</v>
      </c>
      <c r="D11617" s="32">
        <v>0</v>
      </c>
      <c r="F11617" s="32">
        <f t="shared" ref="F11617:G11617" si="10098">SUM(F11618+F11620+F11622)</f>
        <v>0</v>
      </c>
      <c r="G11617" s="32">
        <f t="shared" si="10098"/>
        <v>0</v>
      </c>
      <c r="H11617" s="32">
        <f t="shared" ref="H11617" si="10099">SUM(H11618+H11620+H11622)</f>
        <v>0</v>
      </c>
      <c r="I11617" s="34">
        <v>2</v>
      </c>
      <c r="J11617" s="194"/>
    </row>
    <row r="11618" spans="1:10">
      <c r="A11618" s="210">
        <v>311</v>
      </c>
      <c r="B11618" s="211" t="s">
        <v>45</v>
      </c>
      <c r="C11618" s="30">
        <f t="shared" ref="C11618" si="10100">SUM(C11619)</f>
        <v>0</v>
      </c>
      <c r="D11618" s="30">
        <v>0</v>
      </c>
      <c r="F11618" s="30">
        <f t="shared" ref="F11618:H11618" si="10101">SUM(F11619)</f>
        <v>0</v>
      </c>
      <c r="G11618" s="30">
        <f t="shared" si="10101"/>
        <v>0</v>
      </c>
      <c r="H11618" s="30">
        <f t="shared" si="10101"/>
        <v>0</v>
      </c>
      <c r="I11618" s="34">
        <v>3</v>
      </c>
      <c r="J11618" s="194"/>
    </row>
    <row r="11619" spans="1:10">
      <c r="A11619" s="212">
        <v>3111</v>
      </c>
      <c r="B11619" s="216" t="s">
        <v>46</v>
      </c>
      <c r="C11619" s="29"/>
      <c r="D11619" s="175">
        <v>0</v>
      </c>
      <c r="F11619" s="175"/>
      <c r="G11619" s="175"/>
      <c r="H11619" s="175"/>
      <c r="I11619" s="34">
        <v>4</v>
      </c>
      <c r="J11619" s="194"/>
    </row>
    <row r="11620" spans="1:10">
      <c r="A11620" s="210">
        <v>312</v>
      </c>
      <c r="B11620" s="211" t="s">
        <v>67</v>
      </c>
      <c r="C11620" s="30">
        <f t="shared" ref="C11620" si="10102">SUM(C11621)</f>
        <v>0</v>
      </c>
      <c r="D11620" s="30">
        <v>0</v>
      </c>
      <c r="F11620" s="30">
        <f t="shared" ref="F11620:H11620" si="10103">SUM(F11621)</f>
        <v>0</v>
      </c>
      <c r="G11620" s="30">
        <f t="shared" si="10103"/>
        <v>0</v>
      </c>
      <c r="H11620" s="30">
        <f t="shared" si="10103"/>
        <v>0</v>
      </c>
      <c r="I11620" s="34">
        <v>3</v>
      </c>
      <c r="J11620" s="194"/>
    </row>
    <row r="11621" spans="1:10">
      <c r="A11621" s="212">
        <v>3121</v>
      </c>
      <c r="B11621" s="216" t="s">
        <v>67</v>
      </c>
      <c r="C11621" s="29"/>
      <c r="D11621" s="175">
        <v>0</v>
      </c>
      <c r="F11621" s="175"/>
      <c r="G11621" s="175"/>
      <c r="H11621" s="175"/>
      <c r="I11621" s="34">
        <v>4</v>
      </c>
      <c r="J11621" s="194"/>
    </row>
    <row r="11622" spans="1:10">
      <c r="A11622" s="210">
        <v>313</v>
      </c>
      <c r="B11622" s="211" t="s">
        <v>48</v>
      </c>
      <c r="C11622" s="30">
        <f t="shared" ref="C11622" si="10104">SUM(C11623)</f>
        <v>0</v>
      </c>
      <c r="D11622" s="30">
        <v>0</v>
      </c>
      <c r="F11622" s="30">
        <f t="shared" ref="F11622:H11622" si="10105">SUM(F11623)</f>
        <v>0</v>
      </c>
      <c r="G11622" s="30">
        <f t="shared" si="10105"/>
        <v>0</v>
      </c>
      <c r="H11622" s="30">
        <f t="shared" si="10105"/>
        <v>0</v>
      </c>
      <c r="I11622" s="34">
        <v>3</v>
      </c>
      <c r="J11622" s="194"/>
    </row>
    <row r="11623" spans="1:10">
      <c r="A11623" s="212">
        <v>3132</v>
      </c>
      <c r="B11623" s="216" t="s">
        <v>49</v>
      </c>
      <c r="C11623" s="29"/>
      <c r="D11623" s="175">
        <v>0</v>
      </c>
      <c r="F11623" s="175"/>
      <c r="G11623" s="175"/>
      <c r="H11623" s="175"/>
      <c r="I11623" s="34">
        <v>4</v>
      </c>
      <c r="J11623" s="194"/>
    </row>
    <row r="11624" spans="1:10">
      <c r="A11624" s="208">
        <v>32</v>
      </c>
      <c r="B11624" s="209" t="s">
        <v>16</v>
      </c>
      <c r="C11624" s="182">
        <f t="shared" ref="C11624" si="10106">SUM(C11625+C11629+C11633)</f>
        <v>107000</v>
      </c>
      <c r="D11624" s="32">
        <v>13000</v>
      </c>
      <c r="F11624" s="32">
        <f t="shared" ref="F11624:G11624" si="10107">SUM(F11625+F11629+F11633)</f>
        <v>0</v>
      </c>
      <c r="G11624" s="32">
        <f t="shared" si="10107"/>
        <v>0</v>
      </c>
      <c r="H11624" s="32">
        <f t="shared" ref="H11624" si="10108">SUM(H11625+H11629+H11633)</f>
        <v>0</v>
      </c>
      <c r="I11624" s="34">
        <v>2</v>
      </c>
      <c r="J11624" s="194"/>
    </row>
    <row r="11625" spans="1:10">
      <c r="A11625" s="210">
        <v>321</v>
      </c>
      <c r="B11625" s="211" t="s">
        <v>27</v>
      </c>
      <c r="C11625" s="30">
        <f t="shared" ref="C11625" si="10109">SUM(C11626:C11628)</f>
        <v>1000</v>
      </c>
      <c r="D11625" s="30">
        <v>6000</v>
      </c>
      <c r="F11625" s="30">
        <f t="shared" ref="F11625:G11625" si="10110">SUM(F11626:F11628)</f>
        <v>0</v>
      </c>
      <c r="G11625" s="30">
        <f t="shared" si="10110"/>
        <v>0</v>
      </c>
      <c r="H11625" s="30">
        <f t="shared" ref="H11625" si="10111">SUM(H11626:H11628)</f>
        <v>0</v>
      </c>
      <c r="I11625" s="34">
        <v>3</v>
      </c>
      <c r="J11625" s="194"/>
    </row>
    <row r="11626" spans="1:10">
      <c r="A11626" s="212">
        <v>3211</v>
      </c>
      <c r="B11626" s="216" t="s">
        <v>28</v>
      </c>
      <c r="C11626" s="29"/>
      <c r="D11626" s="175">
        <v>0</v>
      </c>
      <c r="F11626" s="175"/>
      <c r="G11626" s="175"/>
      <c r="H11626" s="175"/>
      <c r="I11626" s="34">
        <v>4</v>
      </c>
      <c r="J11626" s="194"/>
    </row>
    <row r="11627" spans="1:10" ht="28.5">
      <c r="A11627" s="212">
        <v>3212</v>
      </c>
      <c r="B11627" s="216" t="s">
        <v>50</v>
      </c>
      <c r="C11627" s="29"/>
      <c r="D11627" s="175">
        <v>0</v>
      </c>
      <c r="F11627" s="175"/>
      <c r="G11627" s="175"/>
      <c r="H11627" s="175"/>
      <c r="I11627" s="34">
        <v>4</v>
      </c>
      <c r="J11627" s="194"/>
    </row>
    <row r="11628" spans="1:10">
      <c r="A11628" s="212">
        <v>3213</v>
      </c>
      <c r="B11628" s="216" t="s">
        <v>54</v>
      </c>
      <c r="C11628" s="29">
        <v>1000</v>
      </c>
      <c r="D11628" s="175">
        <v>6000</v>
      </c>
      <c r="F11628" s="175"/>
      <c r="G11628" s="175"/>
      <c r="H11628" s="175"/>
      <c r="I11628" s="34">
        <v>4</v>
      </c>
      <c r="J11628" s="194"/>
    </row>
    <row r="11629" spans="1:10">
      <c r="A11629" s="210">
        <v>322</v>
      </c>
      <c r="B11629" s="211" t="s">
        <v>42</v>
      </c>
      <c r="C11629" s="30">
        <f t="shared" ref="C11629" si="10112">SUM(C11630:C11632)</f>
        <v>101000</v>
      </c>
      <c r="D11629" s="30">
        <v>6000</v>
      </c>
      <c r="F11629" s="30">
        <f t="shared" ref="F11629:G11629" si="10113">SUM(F11630:F11632)</f>
        <v>0</v>
      </c>
      <c r="G11629" s="30">
        <f t="shared" si="10113"/>
        <v>0</v>
      </c>
      <c r="H11629" s="30">
        <f t="shared" ref="H11629" si="10114">SUM(H11630:H11632)</f>
        <v>0</v>
      </c>
      <c r="I11629" s="34">
        <v>3</v>
      </c>
      <c r="J11629" s="194"/>
    </row>
    <row r="11630" spans="1:10">
      <c r="A11630" s="212">
        <v>3221</v>
      </c>
      <c r="B11630" s="216" t="s">
        <v>43</v>
      </c>
      <c r="C11630" s="29">
        <v>1000</v>
      </c>
      <c r="D11630" s="175">
        <v>1000</v>
      </c>
      <c r="F11630" s="175"/>
      <c r="G11630" s="175"/>
      <c r="H11630" s="175"/>
      <c r="I11630" s="34">
        <v>4</v>
      </c>
      <c r="J11630" s="194"/>
    </row>
    <row r="11631" spans="1:10">
      <c r="A11631" s="212">
        <v>3222</v>
      </c>
      <c r="B11631" s="216" t="s">
        <v>91</v>
      </c>
      <c r="C11631" s="29">
        <v>100000</v>
      </c>
      <c r="D11631" s="175">
        <v>5000</v>
      </c>
      <c r="F11631" s="175"/>
      <c r="G11631" s="175"/>
      <c r="H11631" s="175"/>
      <c r="I11631" s="34">
        <v>4</v>
      </c>
      <c r="J11631" s="194"/>
    </row>
    <row r="11632" spans="1:10">
      <c r="A11632" s="212">
        <v>3225</v>
      </c>
      <c r="B11632" s="216" t="s">
        <v>92</v>
      </c>
      <c r="C11632" s="29"/>
      <c r="D11632" s="175">
        <v>0</v>
      </c>
      <c r="F11632" s="175"/>
      <c r="G11632" s="175"/>
      <c r="H11632" s="175"/>
      <c r="I11632" s="34">
        <v>4</v>
      </c>
      <c r="J11632" s="194"/>
    </row>
    <row r="11633" spans="1:10">
      <c r="A11633" s="210">
        <v>323</v>
      </c>
      <c r="B11633" s="211" t="s">
        <v>17</v>
      </c>
      <c r="C11633" s="30">
        <f t="shared" ref="C11633" si="10115">SUM(C11634:C11637)</f>
        <v>5000</v>
      </c>
      <c r="D11633" s="30">
        <v>1000</v>
      </c>
      <c r="F11633" s="30">
        <f t="shared" ref="F11633:G11633" si="10116">SUM(F11634:F11637)</f>
        <v>0</v>
      </c>
      <c r="G11633" s="30">
        <f t="shared" si="10116"/>
        <v>0</v>
      </c>
      <c r="H11633" s="30">
        <f t="shared" ref="H11633" si="10117">SUM(H11634:H11637)</f>
        <v>0</v>
      </c>
      <c r="I11633" s="34">
        <v>3</v>
      </c>
      <c r="J11633" s="194"/>
    </row>
    <row r="11634" spans="1:10">
      <c r="A11634" s="212">
        <v>3232</v>
      </c>
      <c r="B11634" s="216" t="s">
        <v>105</v>
      </c>
      <c r="C11634" s="29"/>
      <c r="D11634" s="175">
        <v>0</v>
      </c>
      <c r="F11634" s="175"/>
      <c r="G11634" s="175"/>
      <c r="H11634" s="175"/>
      <c r="I11634" s="34">
        <v>4</v>
      </c>
      <c r="J11634" s="194"/>
    </row>
    <row r="11635" spans="1:10">
      <c r="A11635" s="212">
        <v>3235</v>
      </c>
      <c r="B11635" s="216" t="s">
        <v>68</v>
      </c>
      <c r="C11635" s="29"/>
      <c r="D11635" s="175">
        <v>0</v>
      </c>
      <c r="F11635" s="175"/>
      <c r="G11635" s="175"/>
      <c r="H11635" s="175"/>
      <c r="I11635" s="34">
        <v>4</v>
      </c>
      <c r="J11635" s="194"/>
    </row>
    <row r="11636" spans="1:10">
      <c r="A11636" s="212">
        <v>3237</v>
      </c>
      <c r="B11636" s="216" t="s">
        <v>20</v>
      </c>
      <c r="C11636" s="29">
        <v>5000</v>
      </c>
      <c r="D11636" s="175">
        <v>1000</v>
      </c>
      <c r="F11636" s="29"/>
      <c r="G11636" s="29"/>
      <c r="H11636" s="29"/>
      <c r="I11636" s="34">
        <v>4</v>
      </c>
      <c r="J11636" s="194"/>
    </row>
    <row r="11637" spans="1:10">
      <c r="A11637" s="212">
        <v>3238</v>
      </c>
      <c r="B11637" s="216" t="s">
        <v>51</v>
      </c>
      <c r="C11637" s="29"/>
      <c r="D11637" s="175">
        <v>0</v>
      </c>
      <c r="F11637" s="175"/>
      <c r="G11637" s="175"/>
      <c r="H11637" s="175"/>
      <c r="I11637" s="34">
        <v>4</v>
      </c>
      <c r="J11637" s="194"/>
    </row>
    <row r="11638" spans="1:10" ht="28.5">
      <c r="A11638" s="208">
        <v>42</v>
      </c>
      <c r="B11638" s="209" t="s">
        <v>30</v>
      </c>
      <c r="C11638" s="182">
        <f t="shared" ref="C11638" si="10118">SUM(C11639+C11641+C11647+C11649)</f>
        <v>90000</v>
      </c>
      <c r="D11638" s="32">
        <v>0</v>
      </c>
      <c r="F11638" s="32">
        <f t="shared" ref="F11638:G11638" si="10119">SUM(F11639+F11641+F11647+F11649)</f>
        <v>0</v>
      </c>
      <c r="G11638" s="32">
        <f t="shared" si="10119"/>
        <v>0</v>
      </c>
      <c r="H11638" s="32">
        <f t="shared" ref="H11638" si="10120">SUM(H11639+H11641+H11647+H11649)</f>
        <v>0</v>
      </c>
      <c r="I11638" s="34">
        <v>2</v>
      </c>
      <c r="J11638" s="194"/>
    </row>
    <row r="11639" spans="1:10">
      <c r="A11639" s="210">
        <v>421</v>
      </c>
      <c r="B11639" s="211" t="s">
        <v>96</v>
      </c>
      <c r="C11639" s="30">
        <f t="shared" ref="C11639" si="10121">SUM(C11640)</f>
        <v>0</v>
      </c>
      <c r="D11639" s="30">
        <v>0</v>
      </c>
      <c r="F11639" s="30">
        <f t="shared" ref="F11639:H11639" si="10122">SUM(F11640)</f>
        <v>0</v>
      </c>
      <c r="G11639" s="30">
        <f t="shared" si="10122"/>
        <v>0</v>
      </c>
      <c r="H11639" s="30">
        <f t="shared" si="10122"/>
        <v>0</v>
      </c>
      <c r="I11639" s="34">
        <v>3</v>
      </c>
      <c r="J11639" s="194"/>
    </row>
    <row r="11640" spans="1:10">
      <c r="A11640" s="212">
        <v>4212</v>
      </c>
      <c r="B11640" s="216" t="s">
        <v>97</v>
      </c>
      <c r="C11640" s="29"/>
      <c r="D11640" s="175">
        <v>0</v>
      </c>
      <c r="F11640" s="175"/>
      <c r="G11640" s="175"/>
      <c r="H11640" s="175"/>
      <c r="I11640" s="34">
        <v>4</v>
      </c>
      <c r="J11640" s="194"/>
    </row>
    <row r="11641" spans="1:10">
      <c r="A11641" s="210">
        <v>422</v>
      </c>
      <c r="B11641" s="211" t="s">
        <v>57</v>
      </c>
      <c r="C11641" s="30">
        <f t="shared" ref="C11641" si="10123">SUM(C11642:C11646)</f>
        <v>90000</v>
      </c>
      <c r="D11641" s="30">
        <v>0</v>
      </c>
      <c r="F11641" s="30">
        <f t="shared" ref="F11641:G11641" si="10124">SUM(F11642:F11646)</f>
        <v>0</v>
      </c>
      <c r="G11641" s="30">
        <f t="shared" si="10124"/>
        <v>0</v>
      </c>
      <c r="H11641" s="30">
        <f t="shared" ref="H11641" si="10125">SUM(H11642:H11646)</f>
        <v>0</v>
      </c>
      <c r="I11641" s="34">
        <v>3</v>
      </c>
      <c r="J11641" s="194"/>
    </row>
    <row r="11642" spans="1:10">
      <c r="A11642" s="212">
        <v>4221</v>
      </c>
      <c r="B11642" s="216" t="s">
        <v>65</v>
      </c>
      <c r="C11642" s="29">
        <v>2000</v>
      </c>
      <c r="D11642" s="175">
        <v>0</v>
      </c>
      <c r="F11642" s="175"/>
      <c r="G11642" s="175"/>
      <c r="H11642" s="175"/>
      <c r="I11642" s="34">
        <v>4</v>
      </c>
      <c r="J11642" s="194"/>
    </row>
    <row r="11643" spans="1:10">
      <c r="A11643" s="212">
        <v>4222</v>
      </c>
      <c r="B11643" s="216" t="s">
        <v>73</v>
      </c>
      <c r="C11643" s="29">
        <v>1000</v>
      </c>
      <c r="D11643" s="175">
        <v>0</v>
      </c>
      <c r="F11643" s="175"/>
      <c r="G11643" s="175"/>
      <c r="H11643" s="175"/>
      <c r="I11643" s="34">
        <v>4</v>
      </c>
      <c r="J11643" s="194"/>
    </row>
    <row r="11644" spans="1:10">
      <c r="A11644" s="212">
        <v>4223</v>
      </c>
      <c r="B11644" s="216" t="s">
        <v>86</v>
      </c>
      <c r="C11644" s="29"/>
      <c r="D11644" s="175">
        <v>0</v>
      </c>
      <c r="F11644" s="175"/>
      <c r="G11644" s="175"/>
      <c r="H11644" s="175"/>
      <c r="I11644" s="34">
        <v>4</v>
      </c>
      <c r="J11644" s="194"/>
    </row>
    <row r="11645" spans="1:10">
      <c r="A11645" s="212">
        <v>4224</v>
      </c>
      <c r="B11645" s="216" t="s">
        <v>58</v>
      </c>
      <c r="C11645" s="29">
        <v>87000</v>
      </c>
      <c r="D11645" s="175">
        <v>0</v>
      </c>
      <c r="F11645" s="175"/>
      <c r="G11645" s="175"/>
      <c r="H11645" s="175"/>
      <c r="I11645" s="34">
        <v>4</v>
      </c>
      <c r="J11645" s="194"/>
    </row>
    <row r="11646" spans="1:10">
      <c r="A11646" s="212">
        <v>4227</v>
      </c>
      <c r="B11646" s="216" t="s">
        <v>88</v>
      </c>
      <c r="C11646" s="29"/>
      <c r="D11646" s="175">
        <v>0</v>
      </c>
      <c r="F11646" s="175"/>
      <c r="G11646" s="175"/>
      <c r="H11646" s="175"/>
      <c r="I11646" s="34">
        <v>4</v>
      </c>
      <c r="J11646" s="194"/>
    </row>
    <row r="11647" spans="1:10">
      <c r="A11647" s="210">
        <v>423</v>
      </c>
      <c r="B11647" s="211" t="s">
        <v>98</v>
      </c>
      <c r="C11647" s="30">
        <f t="shared" ref="C11647" si="10126">SUM(C11648)</f>
        <v>0</v>
      </c>
      <c r="D11647" s="30">
        <v>0</v>
      </c>
      <c r="F11647" s="30">
        <f t="shared" ref="F11647:H11647" si="10127">SUM(F11648)</f>
        <v>0</v>
      </c>
      <c r="G11647" s="30">
        <f t="shared" si="10127"/>
        <v>0</v>
      </c>
      <c r="H11647" s="30">
        <f t="shared" si="10127"/>
        <v>0</v>
      </c>
      <c r="I11647" s="34">
        <v>3</v>
      </c>
      <c r="J11647" s="194"/>
    </row>
    <row r="11648" spans="1:10">
      <c r="A11648" s="212">
        <v>4231</v>
      </c>
      <c r="B11648" s="216" t="s">
        <v>106</v>
      </c>
      <c r="C11648" s="29"/>
      <c r="D11648" s="175">
        <v>0</v>
      </c>
      <c r="F11648" s="175"/>
      <c r="G11648" s="175"/>
      <c r="H11648" s="175"/>
      <c r="I11648" s="34">
        <v>4</v>
      </c>
      <c r="J11648" s="194"/>
    </row>
    <row r="11649" spans="1:10" ht="28.5">
      <c r="A11649" s="210">
        <v>424</v>
      </c>
      <c r="B11649" s="211" t="s">
        <v>138</v>
      </c>
      <c r="C11649" s="30">
        <f t="shared" ref="C11649" si="10128">SUM(C11650)</f>
        <v>0</v>
      </c>
      <c r="D11649" s="30">
        <v>0</v>
      </c>
      <c r="F11649" s="30">
        <f t="shared" ref="F11649:H11649" si="10129">SUM(F11650)</f>
        <v>0</v>
      </c>
      <c r="G11649" s="30">
        <f t="shared" si="10129"/>
        <v>0</v>
      </c>
      <c r="H11649" s="30">
        <f t="shared" si="10129"/>
        <v>0</v>
      </c>
      <c r="I11649" s="34">
        <v>3</v>
      </c>
      <c r="J11649" s="194"/>
    </row>
    <row r="11650" spans="1:10">
      <c r="A11650" s="212">
        <v>4241</v>
      </c>
      <c r="B11650" s="216" t="s">
        <v>139</v>
      </c>
      <c r="C11650" s="29"/>
      <c r="D11650" s="175">
        <v>0</v>
      </c>
      <c r="F11650" s="175"/>
      <c r="G11650" s="175"/>
      <c r="H11650" s="175"/>
      <c r="I11650" s="34">
        <v>4</v>
      </c>
      <c r="J11650" s="194"/>
    </row>
    <row r="11651" spans="1:10" ht="28.5">
      <c r="A11651" s="208">
        <v>45</v>
      </c>
      <c r="B11651" s="209" t="s">
        <v>74</v>
      </c>
      <c r="C11651" s="182">
        <f t="shared" ref="C11651:C11652" si="10130">SUM(C11652)</f>
        <v>3000</v>
      </c>
      <c r="D11651" s="32">
        <v>0</v>
      </c>
      <c r="F11651" s="32">
        <f t="shared" ref="F11651:H11652" si="10131">SUM(F11652)</f>
        <v>0</v>
      </c>
      <c r="G11651" s="32">
        <f t="shared" si="10131"/>
        <v>0</v>
      </c>
      <c r="H11651" s="32">
        <f t="shared" si="10131"/>
        <v>0</v>
      </c>
      <c r="I11651" s="34">
        <v>2</v>
      </c>
      <c r="J11651" s="194"/>
    </row>
    <row r="11652" spans="1:10">
      <c r="A11652" s="210">
        <v>451</v>
      </c>
      <c r="B11652" s="211" t="s">
        <v>75</v>
      </c>
      <c r="C11652" s="30">
        <f t="shared" si="10130"/>
        <v>3000</v>
      </c>
      <c r="D11652" s="30">
        <v>0</v>
      </c>
      <c r="F11652" s="30">
        <f t="shared" si="10131"/>
        <v>0</v>
      </c>
      <c r="G11652" s="30">
        <f t="shared" si="10131"/>
        <v>0</v>
      </c>
      <c r="H11652" s="30">
        <f t="shared" si="10131"/>
        <v>0</v>
      </c>
      <c r="I11652" s="34">
        <v>3</v>
      </c>
      <c r="J11652" s="194"/>
    </row>
    <row r="11653" spans="1:10">
      <c r="A11653" s="212">
        <v>4511</v>
      </c>
      <c r="B11653" s="216" t="s">
        <v>75</v>
      </c>
      <c r="C11653" s="29">
        <v>3000</v>
      </c>
      <c r="D11653" s="175">
        <v>0</v>
      </c>
      <c r="F11653" s="175"/>
      <c r="G11653" s="175"/>
      <c r="H11653" s="175"/>
      <c r="I11653" s="34">
        <v>4</v>
      </c>
      <c r="J11653" s="194"/>
    </row>
    <row r="11654" spans="1:10">
      <c r="A11654" s="203" t="s">
        <v>537</v>
      </c>
      <c r="B11654" s="204" t="s">
        <v>107</v>
      </c>
      <c r="C11654" s="205">
        <f>SUM(C11659+C11705+C11755+C11770+C11655)</f>
        <v>0</v>
      </c>
      <c r="D11654" s="205">
        <v>820965</v>
      </c>
      <c r="F11654" s="205">
        <f t="shared" ref="F11654:H11657" si="10132">F11655</f>
        <v>0</v>
      </c>
      <c r="G11654" s="205">
        <f t="shared" si="10132"/>
        <v>0</v>
      </c>
      <c r="H11654" s="205">
        <f t="shared" si="10132"/>
        <v>0</v>
      </c>
      <c r="I11654" s="34" t="s">
        <v>8</v>
      </c>
      <c r="J11654" s="194"/>
    </row>
    <row r="11655" spans="1:10">
      <c r="A11655" s="206">
        <v>11</v>
      </c>
      <c r="B11655" s="207" t="s">
        <v>14</v>
      </c>
      <c r="C11655" s="31">
        <f t="shared" ref="C11655:C11657" si="10133">C11656</f>
        <v>0</v>
      </c>
      <c r="D11655" s="31">
        <v>820965</v>
      </c>
      <c r="F11655" s="31">
        <f t="shared" si="10132"/>
        <v>0</v>
      </c>
      <c r="G11655" s="31">
        <f t="shared" si="10132"/>
        <v>0</v>
      </c>
      <c r="H11655" s="31">
        <f t="shared" si="10132"/>
        <v>0</v>
      </c>
      <c r="I11655" s="34" t="s">
        <v>15</v>
      </c>
      <c r="J11655" s="194"/>
    </row>
    <row r="11656" spans="1:10">
      <c r="A11656" s="208">
        <v>32</v>
      </c>
      <c r="B11656" s="209" t="s">
        <v>16</v>
      </c>
      <c r="C11656" s="182">
        <f t="shared" si="10133"/>
        <v>0</v>
      </c>
      <c r="D11656" s="32">
        <v>820965</v>
      </c>
      <c r="F11656" s="32">
        <f t="shared" si="10132"/>
        <v>0</v>
      </c>
      <c r="G11656" s="32">
        <f t="shared" si="10132"/>
        <v>0</v>
      </c>
      <c r="H11656" s="32">
        <f t="shared" si="10132"/>
        <v>0</v>
      </c>
      <c r="I11656" s="34">
        <v>2</v>
      </c>
      <c r="J11656" s="194"/>
    </row>
    <row r="11657" spans="1:10">
      <c r="A11657" s="210">
        <v>322</v>
      </c>
      <c r="B11657" s="211" t="s">
        <v>42</v>
      </c>
      <c r="C11657" s="30">
        <f t="shared" si="10133"/>
        <v>0</v>
      </c>
      <c r="D11657" s="30">
        <v>820965</v>
      </c>
      <c r="F11657" s="30">
        <f t="shared" si="10132"/>
        <v>0</v>
      </c>
      <c r="G11657" s="30">
        <f t="shared" si="10132"/>
        <v>0</v>
      </c>
      <c r="H11657" s="30">
        <f t="shared" si="10132"/>
        <v>0</v>
      </c>
      <c r="I11657" s="34">
        <v>3</v>
      </c>
      <c r="J11657" s="194"/>
    </row>
    <row r="11658" spans="1:10">
      <c r="A11658" s="212">
        <v>3222</v>
      </c>
      <c r="B11658" s="216" t="s">
        <v>91</v>
      </c>
      <c r="C11658" s="29"/>
      <c r="D11658" s="175">
        <v>820965</v>
      </c>
      <c r="F11658" s="175"/>
      <c r="G11658" s="175"/>
      <c r="H11658" s="175"/>
      <c r="I11658" s="34">
        <v>4</v>
      </c>
      <c r="J11658" s="194"/>
    </row>
    <row r="11659" spans="1:10" ht="15">
      <c r="A11659" s="952"/>
      <c r="B11659" s="953" t="s">
        <v>586</v>
      </c>
      <c r="D11659" s="954">
        <v>24300</v>
      </c>
      <c r="F11659" s="969"/>
      <c r="G11659" s="969"/>
      <c r="H11659" s="969"/>
      <c r="I11659" s="194" t="s">
        <v>8</v>
      </c>
    </row>
    <row r="11660" spans="1:10" ht="15">
      <c r="A11660" s="940">
        <v>51</v>
      </c>
      <c r="B11660" s="941" t="s">
        <v>25</v>
      </c>
      <c r="C11660" s="967">
        <f>C11661+C11666</f>
        <v>0</v>
      </c>
      <c r="D11660" s="959">
        <v>24300</v>
      </c>
      <c r="F11660" s="970">
        <f>F11661+F11666</f>
        <v>0</v>
      </c>
      <c r="G11660" s="970">
        <f>G11661+G11666</f>
        <v>0</v>
      </c>
      <c r="H11660" s="970">
        <f>H11661+H11666</f>
        <v>0</v>
      </c>
      <c r="I11660" s="870" t="s">
        <v>26</v>
      </c>
    </row>
    <row r="11661" spans="1:10">
      <c r="A11661" s="975">
        <v>31</v>
      </c>
      <c r="B11661" s="942" t="s">
        <v>44</v>
      </c>
      <c r="C11661" s="957">
        <f>C11662+C11664</f>
        <v>0</v>
      </c>
      <c r="D11661" s="957">
        <v>6300</v>
      </c>
      <c r="F11661" s="677">
        <f>F11662+F11664</f>
        <v>0</v>
      </c>
      <c r="G11661" s="677">
        <f>G11662+G11664</f>
        <v>0</v>
      </c>
      <c r="H11661" s="677">
        <f>H11662+H11664</f>
        <v>0</v>
      </c>
      <c r="I11661" s="870">
        <v>2</v>
      </c>
    </row>
    <row r="11662" spans="1:10" ht="15">
      <c r="A11662" s="943">
        <v>311</v>
      </c>
      <c r="B11662" s="944" t="s">
        <v>45</v>
      </c>
      <c r="C11662" s="968"/>
      <c r="D11662" s="945">
        <v>5400</v>
      </c>
      <c r="F11662" s="971"/>
      <c r="G11662" s="971"/>
      <c r="H11662" s="971"/>
      <c r="I11662" s="870">
        <v>3</v>
      </c>
    </row>
    <row r="11663" spans="1:10" ht="15">
      <c r="A11663" s="946">
        <v>3111</v>
      </c>
      <c r="B11663" s="947" t="s">
        <v>46</v>
      </c>
      <c r="C11663"/>
      <c r="D11663" s="948">
        <v>5400</v>
      </c>
      <c r="F11663" s="972"/>
      <c r="G11663" s="972"/>
      <c r="H11663" s="972"/>
      <c r="I11663" s="870">
        <v>4</v>
      </c>
    </row>
    <row r="11664" spans="1:10" ht="15">
      <c r="A11664" s="943">
        <v>313</v>
      </c>
      <c r="B11664" s="944" t="s">
        <v>48</v>
      </c>
      <c r="C11664" s="968"/>
      <c r="D11664" s="945">
        <v>900</v>
      </c>
      <c r="F11664" s="971"/>
      <c r="G11664" s="971"/>
      <c r="H11664" s="971"/>
      <c r="I11664" s="870">
        <v>3</v>
      </c>
    </row>
    <row r="11665" spans="1:9" ht="15">
      <c r="A11665" s="946">
        <v>3132</v>
      </c>
      <c r="B11665" s="947" t="s">
        <v>49</v>
      </c>
      <c r="C11665"/>
      <c r="D11665" s="949">
        <v>900</v>
      </c>
      <c r="F11665" s="972"/>
      <c r="G11665" s="972"/>
      <c r="H11665" s="972"/>
      <c r="I11665" s="870">
        <v>4</v>
      </c>
    </row>
    <row r="11666" spans="1:9">
      <c r="A11666" s="955">
        <v>32</v>
      </c>
      <c r="B11666" s="942" t="s">
        <v>16</v>
      </c>
      <c r="C11666" s="622"/>
      <c r="D11666" s="958">
        <v>18000</v>
      </c>
      <c r="F11666" s="638"/>
      <c r="G11666" s="638"/>
      <c r="H11666" s="638"/>
      <c r="I11666" s="870">
        <v>2</v>
      </c>
    </row>
    <row r="11667" spans="1:9" ht="15">
      <c r="A11667" s="943">
        <v>321</v>
      </c>
      <c r="B11667" s="944" t="s">
        <v>27</v>
      </c>
      <c r="C11667" s="968"/>
      <c r="D11667" s="945">
        <v>5000</v>
      </c>
      <c r="F11667" s="971"/>
      <c r="G11667" s="971"/>
      <c r="H11667" s="971"/>
      <c r="I11667" s="870">
        <v>3</v>
      </c>
    </row>
    <row r="11668" spans="1:9" ht="15">
      <c r="A11668" s="950">
        <v>3211</v>
      </c>
      <c r="B11668" s="951" t="s">
        <v>28</v>
      </c>
      <c r="C11668"/>
      <c r="D11668" s="949">
        <v>5000</v>
      </c>
      <c r="F11668" s="972"/>
      <c r="G11668" s="972"/>
      <c r="H11668" s="972"/>
      <c r="I11668" s="870">
        <v>4</v>
      </c>
    </row>
    <row r="11669" spans="1:9" ht="15">
      <c r="A11669" s="943">
        <v>323</v>
      </c>
      <c r="B11669" s="944" t="s">
        <v>17</v>
      </c>
      <c r="C11669" s="968"/>
      <c r="D11669" s="945">
        <v>13000</v>
      </c>
      <c r="F11669" s="971"/>
      <c r="G11669" s="971"/>
      <c r="H11669" s="971"/>
      <c r="I11669" s="870">
        <v>3</v>
      </c>
    </row>
    <row r="11670" spans="1:9" ht="15">
      <c r="A11670" s="950">
        <v>3237</v>
      </c>
      <c r="B11670" s="951" t="s">
        <v>20</v>
      </c>
      <c r="C11670" s="956"/>
      <c r="D11670" s="949">
        <v>13000</v>
      </c>
      <c r="F11670" s="972"/>
      <c r="G11670" s="972"/>
      <c r="H11670" s="972"/>
      <c r="I11670" s="870">
        <v>4</v>
      </c>
    </row>
    <row r="11672" spans="1:9">
      <c r="D11672" s="622">
        <v>2338919982</v>
      </c>
    </row>
  </sheetData>
  <customSheetViews>
    <customSheetView guid="{795797C4-EE79-4457-A47D-4592AA071135}" scale="110" hiddenColumns="1" state="hidden">
      <pane ySplit="4" topLeftCell="A5" activePane="bottomLeft" state="frozen"/>
      <selection pane="bottomLeft" activeCell="F4" sqref="F4:J4"/>
      <pageMargins left="0.7" right="0.7" top="0.75" bottom="0.75" header="0.3" footer="0.3"/>
      <pageSetup orientation="portrait" r:id="rId1"/>
    </customSheetView>
    <customSheetView guid="{1C8161C6-7053-4D76-A2D7-FB834C6A0418}" scale="110" hiddenColumns="1" state="hidden">
      <pane ySplit="4" topLeftCell="A5" activePane="bottomLeft" state="frozen"/>
      <selection pane="bottomLeft" activeCell="F4" sqref="F4:J4"/>
      <pageMargins left="0.7" right="0.7" top="0.75" bottom="0.75" header="0.3" footer="0.3"/>
      <pageSetup orientation="portrait" r:id="rId2"/>
    </customSheetView>
    <customSheetView guid="{60E1A55A-1B9C-444C-891A-4704EE864490}" scale="110" showAutoFilter="1" hiddenColumns="1" state="hidden">
      <pane ySplit="4" topLeftCell="A5" activePane="bottomLeft" state="frozen"/>
      <selection pane="bottomLeft" activeCell="F4" sqref="F4:J4"/>
      <pageMargins left="0.7" right="0.7" top="0.75" bottom="0.75" header="0.3" footer="0.3"/>
      <pageSetup orientation="portrait" r:id="rId3"/>
      <autoFilter ref="A4:I11670"/>
    </customSheetView>
    <customSheetView guid="{3F229570-3D74-4576-A5D5-73AA4F4ACFC9}" scale="110" hiddenColumns="1" state="hidden">
      <pane ySplit="4" topLeftCell="A5" activePane="bottomLeft" state="frozen"/>
      <selection pane="bottomLeft" activeCell="F4" sqref="F4:J4"/>
      <pageMargins left="0.7" right="0.7" top="0.75" bottom="0.75" header="0.3" footer="0.3"/>
      <pageSetup orientation="portrait" r:id="rId4"/>
    </customSheetView>
    <customSheetView guid="{777FC9CC-7791-43B6-9517-50DE2BD6165F}" showAutoFilter="1" topLeftCell="A10875">
      <selection activeCell="B10591" sqref="B10591"/>
      <pageMargins left="0.7" right="0.7" top="0.75" bottom="0.75" header="0.3" footer="0.3"/>
      <pageSetup orientation="portrait" r:id="rId5"/>
      <autoFilter ref="A4:N12938"/>
    </customSheetView>
    <customSheetView guid="{C2584313-3CF4-4D4F-95A7-19A478057755}" scale="120" showAutoFilter="1" hiddenColumns="1">
      <pane ySplit="5" topLeftCell="A8265" activePane="bottomLeft" state="frozen"/>
      <selection pane="bottomLeft" activeCell="E8271" sqref="E8271"/>
      <pageMargins left="0.7" right="0.7" top="0.75" bottom="0.75" header="0.3" footer="0.3"/>
      <pageSetup orientation="portrait" r:id="rId6"/>
      <autoFilter ref="A4:N12652"/>
    </customSheetView>
    <customSheetView guid="{72AB2997-C997-4A02-9B56-917605A05BC2}" scale="110" showAutoFilter="1" hiddenColumns="1">
      <pane ySplit="5" topLeftCell="A8361" activePane="bottomLeft" state="frozen"/>
      <selection pane="bottomLeft" activeCell="E8382" sqref="E8382"/>
      <pageMargins left="0.7" right="0.7" top="0.75" bottom="0.75" header="0.3" footer="0.3"/>
      <pageSetup orientation="portrait" r:id="rId7"/>
      <autoFilter ref="A4:N12648"/>
    </customSheetView>
    <customSheetView guid="{9E43417F-F251-4301-9602-BAABBE10B026}" showAutoFilter="1">
      <pane ySplit="4" topLeftCell="A8962" activePane="bottomLeft" state="frozen"/>
      <selection pane="bottomLeft" activeCell="D8970" sqref="D8970"/>
      <pageMargins left="0.7" right="0.7" top="0.75" bottom="0.75" header="0.3" footer="0.3"/>
      <pageSetup orientation="portrait" r:id="rId8"/>
      <autoFilter ref="A4:N12657"/>
    </customSheetView>
    <customSheetView guid="{D1676BB5-E8FD-4810-9341-1C4844F3FBDF}" scale="90" showAutoFilter="1" hiddenColumns="1" topLeftCell="A6266">
      <selection activeCell="B6021" sqref="B6021"/>
      <pageMargins left="0.7" right="0.7" top="0.75" bottom="0.75" header="0.3" footer="0.3"/>
      <pageSetup orientation="portrait" r:id="rId9"/>
      <autoFilter ref="A5:P12360"/>
    </customSheetView>
    <customSheetView guid="{93D9FEAA-CE21-44E3-8E24-5DEC281FF977}" showAutoFilter="1" hiddenColumns="1" topLeftCell="A7777">
      <selection activeCell="G7784" sqref="G7784:I7796"/>
      <pageMargins left="0.7" right="0.7" top="0.75" bottom="0.75" header="0.3" footer="0.3"/>
      <pageSetup orientation="portrait" r:id="rId10"/>
      <autoFilter ref="A5:T11519"/>
    </customSheetView>
    <customSheetView guid="{9BAF5058-6237-423E-AEAA-DD00705E3211}" showAutoFilter="1" topLeftCell="A11142">
      <selection activeCell="B11145" sqref="B11145"/>
      <pageMargins left="0.7" right="0.7" top="0.75" bottom="0.75" header="0.3" footer="0.3"/>
      <pageSetup orientation="portrait" r:id="rId11"/>
      <autoFilter ref="A5:P12159"/>
    </customSheetView>
    <customSheetView guid="{B6FBFD1E-37E1-49DF-B36C-AEB685B34E9F}" scale="110" showAutoFilter="1" hiddenColumns="1">
      <pane ySplit="5" topLeftCell="A390" activePane="bottomLeft" state="frozen"/>
      <selection pane="bottomLeft" activeCell="F402" sqref="F402"/>
      <pageMargins left="0.7" right="0.7" top="0.75" bottom="0.75" header="0.3" footer="0.3"/>
      <pageSetup orientation="portrait" r:id="rId12"/>
      <autoFilter ref="A4:W12986"/>
    </customSheetView>
    <customSheetView guid="{4DB9EBAD-DBE0-486F-B22F-095CAEADF126}" scale="110" showAutoFilter="1" hiddenColumns="1">
      <pane ySplit="4" topLeftCell="A1259" activePane="bottomLeft" state="frozen"/>
      <selection pane="bottomLeft" activeCell="E1280" sqref="E1280"/>
      <pageMargins left="0.7" right="0.7" top="0.75" bottom="0.75" header="0.3" footer="0.3"/>
      <pageSetup orientation="portrait" r:id="rId13"/>
      <autoFilter ref="A4:AH13014"/>
    </customSheetView>
    <customSheetView guid="{1BDB5224-28B7-49FB-B3A4-4611601E9D31}" scale="110" showPageBreaks="1" showAutoFilter="1" hiddenColumns="1" state="hidden">
      <pane ySplit="5" topLeftCell="A768" activePane="bottomLeft" state="frozen"/>
      <selection pane="bottomLeft" activeCell="A779" sqref="A779"/>
      <pageMargins left="0.7" right="0.7" top="0.75" bottom="0.75" header="0.3" footer="0.3"/>
      <pageSetup paperSize="8" orientation="portrait" r:id="rId14"/>
      <autoFilter ref="A4:J13014"/>
    </customSheetView>
    <customSheetView guid="{D084BF81-5984-4DEC-98C9-A575311448AB}" scale="110" hiddenColumns="1" state="hidden">
      <pane ySplit="4" topLeftCell="A5" activePane="bottomLeft" state="frozen"/>
      <selection pane="bottomLeft" activeCell="F4" sqref="F4:J4"/>
      <pageMargins left="0.7" right="0.7" top="0.75" bottom="0.75" header="0.3" footer="0.3"/>
      <pageSetup orientation="portrait" r:id="rId15"/>
    </customSheetView>
    <customSheetView guid="{F6F9B541-76E7-4425-B1A7-60031F438930}" scale="110" hiddenColumns="1" state="hidden">
      <pane ySplit="4" topLeftCell="A5" activePane="bottomLeft" state="frozen"/>
      <selection pane="bottomLeft" activeCell="F4" sqref="F4:J4"/>
      <pageMargins left="0.7" right="0.7" top="0.75" bottom="0.75" header="0.3" footer="0.3"/>
      <pageSetup orientation="portrait" r:id="rId16"/>
    </customSheetView>
  </customSheetView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view="pageBreakPreview" zoomScale="60" zoomScaleNormal="100" workbookViewId="0">
      <pane ySplit="4" topLeftCell="A5" activePane="bottomLeft" state="frozen"/>
      <selection pane="bottomLeft" activeCell="X19" sqref="X19"/>
    </sheetView>
  </sheetViews>
  <sheetFormatPr defaultColWidth="8.85546875" defaultRowHeight="14.25"/>
  <cols>
    <col min="1" max="1" width="19.85546875" style="189" customWidth="1"/>
    <col min="2" max="2" width="39.85546875" style="190" customWidth="1"/>
    <col min="3" max="3" width="21" style="622" customWidth="1"/>
    <col min="4" max="4" width="8.85546875" style="194" hidden="1" customWidth="1"/>
    <col min="5" max="5" width="9.42578125" style="194" hidden="1" customWidth="1"/>
    <col min="6" max="6" width="24.85546875" style="622" customWidth="1"/>
    <col min="7" max="8" width="20.7109375" style="622" customWidth="1"/>
    <col min="9" max="9" width="7.28515625" style="194" hidden="1" customWidth="1"/>
    <col min="10" max="10" width="51.42578125" style="996" customWidth="1"/>
    <col min="11" max="11" width="13.85546875" style="194" hidden="1" customWidth="1"/>
    <col min="12" max="12" width="14.7109375" style="443" hidden="1" customWidth="1"/>
    <col min="13" max="13" width="13.140625" style="443" hidden="1" customWidth="1"/>
    <col min="14" max="14" width="14.42578125" style="443" hidden="1" customWidth="1"/>
    <col min="15" max="15" width="5.42578125" style="443" customWidth="1"/>
    <col min="16" max="16" width="9.85546875" style="443" customWidth="1"/>
    <col min="17" max="18" width="8.85546875" style="443"/>
    <col min="19" max="16384" width="8.85546875" style="194"/>
  </cols>
  <sheetData>
    <row r="1" spans="1:18">
      <c r="I1" s="192"/>
    </row>
    <row r="2" spans="1:18" ht="15">
      <c r="A2" s="195"/>
      <c r="B2" s="4"/>
      <c r="C2" s="623"/>
      <c r="F2" s="623"/>
      <c r="G2" s="623"/>
      <c r="H2" s="623"/>
      <c r="I2" s="96"/>
      <c r="J2" s="1017" t="s">
        <v>607</v>
      </c>
    </row>
    <row r="3" spans="1:18" ht="18.75" customHeight="1">
      <c r="A3" s="5"/>
      <c r="B3" s="4" t="s">
        <v>594</v>
      </c>
      <c r="E3" s="96"/>
      <c r="F3" s="624" t="s">
        <v>595</v>
      </c>
      <c r="G3" s="624"/>
      <c r="H3" s="624"/>
      <c r="I3" s="5"/>
      <c r="J3" s="997"/>
    </row>
    <row r="4" spans="1:18" s="713" customFormat="1" ht="15">
      <c r="A4" s="992" t="s">
        <v>0</v>
      </c>
      <c r="B4" s="993" t="s">
        <v>1</v>
      </c>
      <c r="C4" s="994" t="s">
        <v>594</v>
      </c>
      <c r="F4" s="994" t="s">
        <v>591</v>
      </c>
      <c r="G4" s="994" t="s">
        <v>592</v>
      </c>
      <c r="H4" s="994" t="s">
        <v>593</v>
      </c>
      <c r="I4" s="197" t="s">
        <v>2</v>
      </c>
      <c r="J4" s="995" t="s">
        <v>338</v>
      </c>
      <c r="L4" s="1003"/>
      <c r="M4" s="1003"/>
      <c r="N4" s="1003"/>
      <c r="O4" s="1003"/>
      <c r="P4" s="1003"/>
      <c r="Q4" s="1004"/>
      <c r="R4" s="1003"/>
    </row>
    <row r="5" spans="1:18" ht="28.5">
      <c r="A5" s="264">
        <v>26395</v>
      </c>
      <c r="B5" s="265" t="s">
        <v>205</v>
      </c>
      <c r="C5" s="198">
        <v>30027493</v>
      </c>
      <c r="E5" s="96"/>
      <c r="F5" s="198">
        <f>F6+F73</f>
        <v>43113373</v>
      </c>
      <c r="G5" s="198">
        <f>G6+G73</f>
        <v>75471444</v>
      </c>
      <c r="H5" s="198">
        <f>H6+H73</f>
        <v>8693288</v>
      </c>
      <c r="I5" s="199" t="s">
        <v>5</v>
      </c>
      <c r="J5" s="998"/>
      <c r="K5" s="194">
        <v>286373869</v>
      </c>
      <c r="L5" s="1005" t="e">
        <f>#REF!-K5</f>
        <v>#REF!</v>
      </c>
    </row>
    <row r="6" spans="1:18" ht="28.5">
      <c r="A6" s="200">
        <v>3602</v>
      </c>
      <c r="B6" s="201" t="s">
        <v>82</v>
      </c>
      <c r="C6" s="202">
        <v>28258396</v>
      </c>
      <c r="E6" s="96"/>
      <c r="F6" s="202">
        <f t="shared" ref="F6:G6" si="0">F7+F30+F48</f>
        <v>42952055</v>
      </c>
      <c r="G6" s="202">
        <f t="shared" si="0"/>
        <v>75084583</v>
      </c>
      <c r="H6" s="202">
        <f t="shared" ref="H6" si="1">H7+H30+H48</f>
        <v>8000000</v>
      </c>
      <c r="I6" s="34" t="s">
        <v>7</v>
      </c>
      <c r="J6" s="998"/>
    </row>
    <row r="7" spans="1:18" ht="42.75">
      <c r="A7" s="203" t="s">
        <v>206</v>
      </c>
      <c r="B7" s="204" t="s">
        <v>207</v>
      </c>
      <c r="C7" s="205">
        <v>6157507</v>
      </c>
      <c r="E7" s="96"/>
      <c r="F7" s="205">
        <f t="shared" ref="F7:H7" si="2">F8</f>
        <v>13618083</v>
      </c>
      <c r="G7" s="205">
        <f t="shared" si="2"/>
        <v>8000000</v>
      </c>
      <c r="H7" s="205">
        <f t="shared" si="2"/>
        <v>8000000</v>
      </c>
      <c r="I7" s="34" t="s">
        <v>8</v>
      </c>
      <c r="J7" s="998"/>
    </row>
    <row r="8" spans="1:18">
      <c r="A8" s="206">
        <v>11</v>
      </c>
      <c r="B8" s="207" t="s">
        <v>14</v>
      </c>
      <c r="C8" s="31">
        <v>6157507</v>
      </c>
      <c r="E8" s="96"/>
      <c r="F8" s="31">
        <f t="shared" ref="F8:G8" si="3">F12+F25+F9</f>
        <v>13618083</v>
      </c>
      <c r="G8" s="31">
        <f t="shared" si="3"/>
        <v>8000000</v>
      </c>
      <c r="H8" s="31">
        <f t="shared" ref="H8" si="4">H12+H25+H9</f>
        <v>8000000</v>
      </c>
      <c r="I8" s="34" t="s">
        <v>15</v>
      </c>
      <c r="J8" s="998"/>
    </row>
    <row r="9" spans="1:18" ht="28.5">
      <c r="A9" s="208">
        <v>41</v>
      </c>
      <c r="B9" s="343" t="s">
        <v>70</v>
      </c>
      <c r="C9" s="32">
        <v>0</v>
      </c>
      <c r="E9" s="96"/>
      <c r="F9" s="32">
        <f t="shared" ref="F9:H10" si="5">F10</f>
        <v>0</v>
      </c>
      <c r="G9" s="32">
        <f t="shared" si="5"/>
        <v>0</v>
      </c>
      <c r="H9" s="32">
        <f t="shared" si="5"/>
        <v>0</v>
      </c>
      <c r="I9" s="295">
        <v>2</v>
      </c>
      <c r="J9" s="998"/>
    </row>
    <row r="10" spans="1:18">
      <c r="A10" s="210">
        <v>412</v>
      </c>
      <c r="B10" s="211" t="s">
        <v>71</v>
      </c>
      <c r="C10" s="30">
        <v>0</v>
      </c>
      <c r="E10" s="96"/>
      <c r="F10" s="30">
        <f t="shared" si="5"/>
        <v>0</v>
      </c>
      <c r="G10" s="30">
        <f t="shared" si="5"/>
        <v>0</v>
      </c>
      <c r="H10" s="30">
        <f t="shared" si="5"/>
        <v>0</v>
      </c>
      <c r="I10" s="295">
        <v>3</v>
      </c>
      <c r="J10" s="998"/>
    </row>
    <row r="11" spans="1:18">
      <c r="A11" s="248">
        <v>4123</v>
      </c>
      <c r="B11" s="216" t="s">
        <v>72</v>
      </c>
      <c r="C11" s="175">
        <v>0</v>
      </c>
      <c r="E11" s="96"/>
      <c r="F11" s="156">
        <v>0</v>
      </c>
      <c r="G11" s="156">
        <v>0</v>
      </c>
      <c r="H11" s="156">
        <v>0</v>
      </c>
      <c r="I11" s="34">
        <v>4</v>
      </c>
      <c r="J11" s="1001"/>
    </row>
    <row r="12" spans="1:18" ht="28.5">
      <c r="A12" s="208">
        <v>42</v>
      </c>
      <c r="B12" s="209" t="s">
        <v>30</v>
      </c>
      <c r="C12" s="32">
        <v>6157507</v>
      </c>
      <c r="E12" s="96"/>
      <c r="F12" s="32">
        <f t="shared" ref="F12:G12" si="6">F15+F22</f>
        <v>3802562</v>
      </c>
      <c r="G12" s="32">
        <f t="shared" si="6"/>
        <v>5500000</v>
      </c>
      <c r="H12" s="32">
        <f t="shared" ref="H12" si="7">H15+H22</f>
        <v>8000000</v>
      </c>
      <c r="I12" s="34">
        <v>2</v>
      </c>
      <c r="J12" s="998"/>
    </row>
    <row r="13" spans="1:18">
      <c r="A13" s="344">
        <v>421</v>
      </c>
      <c r="B13" s="211" t="s">
        <v>96</v>
      </c>
      <c r="C13" s="30">
        <v>0</v>
      </c>
      <c r="E13" s="96"/>
      <c r="F13" s="30">
        <f t="shared" ref="F13:H13" si="8">F14</f>
        <v>0</v>
      </c>
      <c r="G13" s="30">
        <f t="shared" si="8"/>
        <v>0</v>
      </c>
      <c r="H13" s="30">
        <f t="shared" si="8"/>
        <v>0</v>
      </c>
      <c r="I13" s="34">
        <v>3</v>
      </c>
      <c r="J13" s="998"/>
    </row>
    <row r="14" spans="1:18">
      <c r="A14" s="345">
        <v>4214</v>
      </c>
      <c r="B14" s="216" t="s">
        <v>158</v>
      </c>
      <c r="C14" s="175">
        <v>0</v>
      </c>
      <c r="E14" s="96"/>
      <c r="F14" s="156">
        <v>0</v>
      </c>
      <c r="G14" s="156">
        <v>0</v>
      </c>
      <c r="H14" s="156">
        <v>0</v>
      </c>
      <c r="I14" s="34">
        <v>4</v>
      </c>
      <c r="J14" s="1001"/>
    </row>
    <row r="15" spans="1:18">
      <c r="A15" s="210">
        <v>422</v>
      </c>
      <c r="B15" s="211" t="s">
        <v>57</v>
      </c>
      <c r="C15" s="30">
        <v>6107507</v>
      </c>
      <c r="E15" s="96"/>
      <c r="F15" s="30">
        <f t="shared" ref="F15:G15" si="9">SUM(F16:F21)</f>
        <v>2502562</v>
      </c>
      <c r="G15" s="30">
        <f t="shared" si="9"/>
        <v>5500000</v>
      </c>
      <c r="H15" s="30">
        <f t="shared" ref="H15" si="10">SUM(H16:H21)</f>
        <v>8000000</v>
      </c>
      <c r="I15" s="34">
        <v>3</v>
      </c>
      <c r="J15" s="998"/>
    </row>
    <row r="16" spans="1:18" ht="28.5">
      <c r="A16" s="212">
        <v>4221</v>
      </c>
      <c r="B16" s="213" t="s">
        <v>65</v>
      </c>
      <c r="C16" s="175">
        <v>903682</v>
      </c>
      <c r="E16" s="96"/>
      <c r="F16" s="140">
        <v>600000</v>
      </c>
      <c r="G16" s="140">
        <v>0</v>
      </c>
      <c r="H16" s="140">
        <v>0</v>
      </c>
      <c r="I16" s="34">
        <v>4</v>
      </c>
      <c r="J16" s="1009" t="s">
        <v>600</v>
      </c>
    </row>
    <row r="17" spans="1:10">
      <c r="A17" s="212">
        <v>4222</v>
      </c>
      <c r="B17" s="213" t="s">
        <v>73</v>
      </c>
      <c r="C17" s="175">
        <v>60000</v>
      </c>
      <c r="E17" s="96"/>
      <c r="F17" s="140">
        <v>0</v>
      </c>
      <c r="G17" s="140">
        <v>0</v>
      </c>
      <c r="H17" s="140">
        <v>0</v>
      </c>
      <c r="I17" s="34">
        <v>4</v>
      </c>
      <c r="J17" s="1002"/>
    </row>
    <row r="18" spans="1:10" ht="28.5">
      <c r="A18" s="212">
        <v>4223</v>
      </c>
      <c r="B18" s="213" t="s">
        <v>86</v>
      </c>
      <c r="C18" s="175">
        <v>0</v>
      </c>
      <c r="E18" s="96"/>
      <c r="F18" s="141">
        <v>540000</v>
      </c>
      <c r="G18" s="141">
        <v>0</v>
      </c>
      <c r="H18" s="141">
        <v>0</v>
      </c>
      <c r="I18" s="34">
        <v>4</v>
      </c>
      <c r="J18" s="1010" t="s">
        <v>601</v>
      </c>
    </row>
    <row r="19" spans="1:10" ht="156" customHeight="1">
      <c r="A19" s="212">
        <v>4224</v>
      </c>
      <c r="B19" s="1014" t="s">
        <v>58</v>
      </c>
      <c r="C19" s="175">
        <v>5143825</v>
      </c>
      <c r="E19" s="96"/>
      <c r="F19" s="141">
        <v>1362562</v>
      </c>
      <c r="G19" s="141">
        <v>5500000</v>
      </c>
      <c r="H19" s="141">
        <v>8000000</v>
      </c>
      <c r="I19" s="34">
        <v>4</v>
      </c>
      <c r="J19" s="1010" t="s">
        <v>605</v>
      </c>
    </row>
    <row r="20" spans="1:10">
      <c r="A20" s="212">
        <v>4225</v>
      </c>
      <c r="B20" s="213" t="s">
        <v>87</v>
      </c>
      <c r="C20" s="175">
        <v>0</v>
      </c>
      <c r="E20" s="96"/>
      <c r="F20" s="140">
        <v>0</v>
      </c>
      <c r="G20" s="140">
        <v>0</v>
      </c>
      <c r="H20" s="140">
        <v>0</v>
      </c>
      <c r="I20" s="34">
        <v>4</v>
      </c>
      <c r="J20" s="1002"/>
    </row>
    <row r="21" spans="1:10" ht="28.5">
      <c r="A21" s="212">
        <v>4227</v>
      </c>
      <c r="B21" s="213" t="s">
        <v>88</v>
      </c>
      <c r="C21" s="175">
        <v>0</v>
      </c>
      <c r="E21" s="96"/>
      <c r="F21" s="140">
        <v>0</v>
      </c>
      <c r="G21" s="140">
        <v>0</v>
      </c>
      <c r="H21" s="140">
        <v>0</v>
      </c>
      <c r="I21" s="34">
        <v>4</v>
      </c>
      <c r="J21" s="1002"/>
    </row>
    <row r="22" spans="1:10">
      <c r="A22" s="210">
        <v>426</v>
      </c>
      <c r="B22" s="211" t="s">
        <v>31</v>
      </c>
      <c r="C22" s="30">
        <v>50000</v>
      </c>
      <c r="E22" s="96"/>
      <c r="F22" s="30">
        <f t="shared" ref="F22:G22" si="11">F23+F24</f>
        <v>1300000</v>
      </c>
      <c r="G22" s="30">
        <f t="shared" si="11"/>
        <v>0</v>
      </c>
      <c r="H22" s="30">
        <f t="shared" ref="H22" si="12">H23+H24</f>
        <v>0</v>
      </c>
      <c r="I22" s="34">
        <v>3</v>
      </c>
      <c r="J22" s="998"/>
    </row>
    <row r="23" spans="1:10" ht="85.5">
      <c r="A23" s="212">
        <v>4262</v>
      </c>
      <c r="B23" s="213" t="s">
        <v>32</v>
      </c>
      <c r="C23" s="175">
        <v>50000</v>
      </c>
      <c r="E23" s="96"/>
      <c r="F23" s="639">
        <v>1300000</v>
      </c>
      <c r="G23" s="639">
        <v>0</v>
      </c>
      <c r="H23" s="639">
        <v>0</v>
      </c>
      <c r="I23" s="34">
        <v>4</v>
      </c>
      <c r="J23" s="1011" t="s">
        <v>604</v>
      </c>
    </row>
    <row r="24" spans="1:10" ht="28.5">
      <c r="A24" s="212">
        <v>4264</v>
      </c>
      <c r="B24" s="213" t="s">
        <v>208</v>
      </c>
      <c r="C24" s="175">
        <v>0</v>
      </c>
      <c r="E24" s="96"/>
      <c r="F24" s="639">
        <v>0</v>
      </c>
      <c r="G24" s="639">
        <v>0</v>
      </c>
      <c r="H24" s="639">
        <v>0</v>
      </c>
      <c r="I24" s="34">
        <v>4</v>
      </c>
      <c r="J24" s="1000"/>
    </row>
    <row r="25" spans="1:10" ht="28.5">
      <c r="A25" s="208">
        <v>45</v>
      </c>
      <c r="B25" s="209" t="s">
        <v>74</v>
      </c>
      <c r="C25" s="32">
        <v>0</v>
      </c>
      <c r="E25" s="96"/>
      <c r="F25" s="32">
        <f t="shared" ref="F25:G25" si="13">F26+F28</f>
        <v>9815521</v>
      </c>
      <c r="G25" s="32">
        <f t="shared" si="13"/>
        <v>2500000</v>
      </c>
      <c r="H25" s="32">
        <f t="shared" ref="H25" si="14">H26+H28</f>
        <v>0</v>
      </c>
      <c r="I25" s="34">
        <v>2</v>
      </c>
      <c r="J25" s="998"/>
    </row>
    <row r="26" spans="1:10" ht="28.5">
      <c r="A26" s="210">
        <v>451</v>
      </c>
      <c r="B26" s="211" t="s">
        <v>75</v>
      </c>
      <c r="C26" s="30">
        <v>0</v>
      </c>
      <c r="E26" s="96"/>
      <c r="F26" s="30">
        <f t="shared" ref="F26:H26" si="15">F27</f>
        <v>9815521</v>
      </c>
      <c r="G26" s="30">
        <f t="shared" si="15"/>
        <v>2500000</v>
      </c>
      <c r="H26" s="30">
        <f t="shared" si="15"/>
        <v>0</v>
      </c>
      <c r="I26" s="34">
        <v>3</v>
      </c>
      <c r="J26" s="998"/>
    </row>
    <row r="27" spans="1:10" ht="57">
      <c r="A27" s="212">
        <v>4511</v>
      </c>
      <c r="B27" s="216" t="s">
        <v>75</v>
      </c>
      <c r="C27" s="175">
        <v>0</v>
      </c>
      <c r="E27" s="96"/>
      <c r="F27" s="175">
        <v>9815521</v>
      </c>
      <c r="G27" s="175">
        <v>2500000</v>
      </c>
      <c r="H27" s="175">
        <v>0</v>
      </c>
      <c r="I27" s="34">
        <v>4</v>
      </c>
      <c r="J27" s="1012" t="s">
        <v>606</v>
      </c>
    </row>
    <row r="28" spans="1:10" ht="28.5">
      <c r="A28" s="210">
        <v>452</v>
      </c>
      <c r="B28" s="211" t="s">
        <v>89</v>
      </c>
      <c r="C28" s="30">
        <v>0</v>
      </c>
      <c r="E28" s="96"/>
      <c r="F28" s="30">
        <f t="shared" ref="F28:H28" si="16">F29</f>
        <v>0</v>
      </c>
      <c r="G28" s="30">
        <f t="shared" si="16"/>
        <v>0</v>
      </c>
      <c r="H28" s="30">
        <f t="shared" si="16"/>
        <v>0</v>
      </c>
      <c r="I28" s="34">
        <v>3</v>
      </c>
      <c r="J28" s="998"/>
    </row>
    <row r="29" spans="1:10" ht="28.5">
      <c r="A29" s="212">
        <v>4521</v>
      </c>
      <c r="B29" s="213" t="s">
        <v>89</v>
      </c>
      <c r="C29" s="175">
        <v>0</v>
      </c>
      <c r="E29" s="96"/>
      <c r="F29" s="639">
        <v>0</v>
      </c>
      <c r="G29" s="639">
        <v>0</v>
      </c>
      <c r="H29" s="639">
        <v>0</v>
      </c>
      <c r="I29" s="34">
        <v>4</v>
      </c>
      <c r="J29" s="1000"/>
    </row>
    <row r="30" spans="1:10" ht="42.75">
      <c r="A30" s="203" t="s">
        <v>211</v>
      </c>
      <c r="B30" s="204" t="s">
        <v>151</v>
      </c>
      <c r="C30" s="205">
        <v>22097455</v>
      </c>
      <c r="E30" s="96"/>
      <c r="F30" s="205">
        <f t="shared" ref="F30:G30" si="17">F31+F39</f>
        <v>29333972</v>
      </c>
      <c r="G30" s="205">
        <f t="shared" si="17"/>
        <v>67084583</v>
      </c>
      <c r="H30" s="205">
        <f t="shared" ref="H30" si="18">H31+H39</f>
        <v>0</v>
      </c>
      <c r="I30" s="34" t="s">
        <v>8</v>
      </c>
      <c r="J30" s="1015" t="s">
        <v>602</v>
      </c>
    </row>
    <row r="31" spans="1:10">
      <c r="A31" s="206">
        <v>11</v>
      </c>
      <c r="B31" s="207" t="s">
        <v>14</v>
      </c>
      <c r="C31" s="31">
        <v>10762055</v>
      </c>
      <c r="E31" s="96"/>
      <c r="F31" s="31">
        <f t="shared" ref="F31:G31" si="19">F36+F32</f>
        <v>14368323</v>
      </c>
      <c r="G31" s="31">
        <f t="shared" si="19"/>
        <v>11253746</v>
      </c>
      <c r="H31" s="31">
        <f t="shared" ref="H31" si="20">H36+H32</f>
        <v>0</v>
      </c>
      <c r="I31" s="34" t="s">
        <v>15</v>
      </c>
    </row>
    <row r="32" spans="1:10">
      <c r="A32" s="208">
        <v>32</v>
      </c>
      <c r="B32" s="209" t="s">
        <v>16</v>
      </c>
      <c r="C32" s="32">
        <v>1165374</v>
      </c>
      <c r="E32" s="96"/>
      <c r="F32" s="32">
        <f t="shared" ref="F32:H32" si="21">F33</f>
        <v>1397226</v>
      </c>
      <c r="G32" s="32">
        <f t="shared" si="21"/>
        <v>158424</v>
      </c>
      <c r="H32" s="32">
        <f t="shared" si="21"/>
        <v>0</v>
      </c>
      <c r="I32" s="34">
        <v>2</v>
      </c>
      <c r="J32" s="998"/>
    </row>
    <row r="33" spans="1:10">
      <c r="A33" s="210">
        <v>323</v>
      </c>
      <c r="B33" s="316" t="s">
        <v>17</v>
      </c>
      <c r="C33" s="30">
        <v>1165374</v>
      </c>
      <c r="E33" s="96"/>
      <c r="F33" s="30">
        <f t="shared" ref="F33:G33" si="22">SUM(F34:F35)</f>
        <v>1397226</v>
      </c>
      <c r="G33" s="30">
        <f t="shared" si="22"/>
        <v>158424</v>
      </c>
      <c r="H33" s="30">
        <f t="shared" ref="H33" si="23">SUM(H34:H35)</f>
        <v>0</v>
      </c>
      <c r="I33" s="34">
        <v>3</v>
      </c>
      <c r="J33" s="998"/>
    </row>
    <row r="34" spans="1:10">
      <c r="A34" s="212">
        <v>3237</v>
      </c>
      <c r="B34" s="318" t="s">
        <v>20</v>
      </c>
      <c r="C34" s="175">
        <v>711389</v>
      </c>
      <c r="E34" s="96"/>
      <c r="F34" s="175">
        <v>810455</v>
      </c>
      <c r="G34" s="175">
        <v>158424</v>
      </c>
      <c r="H34" s="175">
        <v>0</v>
      </c>
      <c r="I34" s="34">
        <v>4</v>
      </c>
      <c r="J34" s="999"/>
    </row>
    <row r="35" spans="1:10">
      <c r="A35" s="212">
        <v>3239</v>
      </c>
      <c r="B35" s="318" t="s">
        <v>21</v>
      </c>
      <c r="C35" s="175">
        <v>453985</v>
      </c>
      <c r="E35" s="96"/>
      <c r="F35" s="175">
        <v>586771</v>
      </c>
      <c r="G35" s="175">
        <v>0</v>
      </c>
      <c r="H35" s="175">
        <v>0</v>
      </c>
      <c r="I35" s="34">
        <v>4</v>
      </c>
      <c r="J35" s="999"/>
    </row>
    <row r="36" spans="1:10" ht="28.5">
      <c r="A36" s="208">
        <v>45</v>
      </c>
      <c r="B36" s="209" t="s">
        <v>74</v>
      </c>
      <c r="C36" s="32">
        <v>9596681</v>
      </c>
      <c r="E36" s="96"/>
      <c r="F36" s="32">
        <f t="shared" ref="F36:H37" si="24">F37</f>
        <v>12971097</v>
      </c>
      <c r="G36" s="32">
        <f t="shared" si="24"/>
        <v>11095322</v>
      </c>
      <c r="H36" s="32">
        <f t="shared" si="24"/>
        <v>0</v>
      </c>
      <c r="I36" s="34">
        <v>2</v>
      </c>
      <c r="J36" s="998"/>
    </row>
    <row r="37" spans="1:10" ht="28.5">
      <c r="A37" s="210">
        <v>451</v>
      </c>
      <c r="B37" s="211" t="s">
        <v>75</v>
      </c>
      <c r="C37" s="30">
        <v>9596681</v>
      </c>
      <c r="E37" s="96"/>
      <c r="F37" s="30">
        <f t="shared" si="24"/>
        <v>12971097</v>
      </c>
      <c r="G37" s="30">
        <f t="shared" si="24"/>
        <v>11095322</v>
      </c>
      <c r="H37" s="30">
        <f t="shared" si="24"/>
        <v>0</v>
      </c>
      <c r="I37" s="34">
        <v>3</v>
      </c>
      <c r="J37" s="998"/>
    </row>
    <row r="38" spans="1:10" ht="28.5">
      <c r="A38" s="212">
        <v>4511</v>
      </c>
      <c r="B38" s="216" t="s">
        <v>75</v>
      </c>
      <c r="C38" s="175">
        <v>9596681</v>
      </c>
      <c r="E38" s="96"/>
      <c r="F38" s="175">
        <v>12971097</v>
      </c>
      <c r="G38" s="175">
        <v>11095322</v>
      </c>
      <c r="H38" s="175">
        <v>0</v>
      </c>
      <c r="I38" s="34">
        <v>4</v>
      </c>
      <c r="J38" s="1016"/>
    </row>
    <row r="39" spans="1:10">
      <c r="A39" s="206">
        <v>815</v>
      </c>
      <c r="B39" s="207" t="s">
        <v>527</v>
      </c>
      <c r="C39" s="174">
        <v>11335400</v>
      </c>
      <c r="E39" s="96"/>
      <c r="F39" s="174">
        <f t="shared" ref="F39:G39" si="25">F40+F45</f>
        <v>14965649</v>
      </c>
      <c r="G39" s="174">
        <f t="shared" si="25"/>
        <v>55830837</v>
      </c>
      <c r="H39" s="174">
        <f t="shared" ref="H39" si="26">H40+H45</f>
        <v>0</v>
      </c>
      <c r="I39" s="34" t="s">
        <v>481</v>
      </c>
      <c r="J39" s="1015"/>
    </row>
    <row r="40" spans="1:10">
      <c r="A40" s="208">
        <v>32</v>
      </c>
      <c r="B40" s="209" t="s">
        <v>16</v>
      </c>
      <c r="C40" s="630">
        <v>1337761</v>
      </c>
      <c r="E40" s="96"/>
      <c r="F40" s="630">
        <f t="shared" ref="F40:H40" si="27">F41</f>
        <v>1283870</v>
      </c>
      <c r="G40" s="630">
        <f t="shared" si="27"/>
        <v>394873</v>
      </c>
      <c r="H40" s="630">
        <f t="shared" si="27"/>
        <v>0</v>
      </c>
      <c r="I40" s="33">
        <v>2</v>
      </c>
      <c r="J40" s="999"/>
    </row>
    <row r="41" spans="1:10">
      <c r="A41" s="210">
        <v>323</v>
      </c>
      <c r="B41" s="211" t="s">
        <v>17</v>
      </c>
      <c r="C41" s="28">
        <v>1337761</v>
      </c>
      <c r="E41" s="96"/>
      <c r="F41" s="28">
        <f t="shared" ref="F41:G41" si="28">SUM(F42:F44)</f>
        <v>1283870</v>
      </c>
      <c r="G41" s="28">
        <f t="shared" si="28"/>
        <v>394873</v>
      </c>
      <c r="H41" s="28">
        <f t="shared" ref="H41" si="29">SUM(H42:H44)</f>
        <v>0</v>
      </c>
      <c r="I41" s="33">
        <v>3</v>
      </c>
      <c r="J41" s="999"/>
    </row>
    <row r="42" spans="1:10">
      <c r="A42" s="212">
        <v>3233</v>
      </c>
      <c r="B42" s="216" t="s">
        <v>19</v>
      </c>
      <c r="C42" s="175">
        <v>2794</v>
      </c>
      <c r="E42" s="96"/>
      <c r="F42" s="175">
        <v>1178</v>
      </c>
      <c r="G42" s="175">
        <v>8273</v>
      </c>
      <c r="H42" s="175">
        <v>0</v>
      </c>
      <c r="I42" s="34">
        <v>4</v>
      </c>
      <c r="J42" s="999"/>
    </row>
    <row r="43" spans="1:10">
      <c r="A43" s="212">
        <v>3237</v>
      </c>
      <c r="B43" s="216" t="s">
        <v>20</v>
      </c>
      <c r="C43" s="175">
        <v>1245371</v>
      </c>
      <c r="E43" s="96"/>
      <c r="F43" s="175">
        <v>1282692</v>
      </c>
      <c r="G43" s="175">
        <v>386600</v>
      </c>
      <c r="H43" s="175">
        <v>0</v>
      </c>
      <c r="I43" s="34">
        <v>4</v>
      </c>
      <c r="J43" s="999"/>
    </row>
    <row r="44" spans="1:10">
      <c r="A44" s="212">
        <v>3239</v>
      </c>
      <c r="B44" s="216" t="s">
        <v>21</v>
      </c>
      <c r="C44" s="175">
        <v>89596</v>
      </c>
      <c r="E44" s="96"/>
      <c r="F44" s="175">
        <v>0</v>
      </c>
      <c r="G44" s="175">
        <v>0</v>
      </c>
      <c r="H44" s="175">
        <v>0</v>
      </c>
      <c r="I44" s="34">
        <v>4</v>
      </c>
      <c r="J44" s="999"/>
    </row>
    <row r="45" spans="1:10" ht="28.5">
      <c r="A45" s="208">
        <v>45</v>
      </c>
      <c r="B45" s="209" t="s">
        <v>74</v>
      </c>
      <c r="C45" s="630">
        <v>9997639</v>
      </c>
      <c r="E45" s="96"/>
      <c r="F45" s="630">
        <f t="shared" ref="F45:H46" si="30">F46</f>
        <v>13681779</v>
      </c>
      <c r="G45" s="630">
        <f t="shared" si="30"/>
        <v>55435964</v>
      </c>
      <c r="H45" s="630">
        <f t="shared" si="30"/>
        <v>0</v>
      </c>
      <c r="I45" s="33">
        <v>2</v>
      </c>
      <c r="J45" s="999"/>
    </row>
    <row r="46" spans="1:10" ht="28.5">
      <c r="A46" s="210">
        <v>451</v>
      </c>
      <c r="B46" s="211" t="s">
        <v>75</v>
      </c>
      <c r="C46" s="28">
        <v>9997639</v>
      </c>
      <c r="E46" s="96"/>
      <c r="F46" s="28">
        <f t="shared" si="30"/>
        <v>13681779</v>
      </c>
      <c r="G46" s="28">
        <f t="shared" si="30"/>
        <v>55435964</v>
      </c>
      <c r="H46" s="28">
        <f t="shared" si="30"/>
        <v>0</v>
      </c>
      <c r="I46" s="33">
        <v>3</v>
      </c>
      <c r="J46" s="999"/>
    </row>
    <row r="47" spans="1:10" ht="28.5">
      <c r="A47" s="212">
        <v>4511</v>
      </c>
      <c r="B47" s="216" t="s">
        <v>75</v>
      </c>
      <c r="C47" s="175">
        <v>9997639</v>
      </c>
      <c r="E47" s="96"/>
      <c r="F47" s="175">
        <v>13681779</v>
      </c>
      <c r="G47" s="175">
        <v>55435964</v>
      </c>
      <c r="H47" s="175">
        <v>0</v>
      </c>
      <c r="I47" s="34">
        <v>4</v>
      </c>
      <c r="J47" s="1012"/>
    </row>
    <row r="48" spans="1:10" ht="99.75">
      <c r="A48" s="203" t="s">
        <v>212</v>
      </c>
      <c r="B48" s="204" t="s">
        <v>213</v>
      </c>
      <c r="C48" s="205">
        <v>3434</v>
      </c>
      <c r="E48" s="96"/>
      <c r="F48" s="205">
        <f t="shared" ref="F48:H48" si="31">F49</f>
        <v>0</v>
      </c>
      <c r="G48" s="205">
        <f t="shared" si="31"/>
        <v>0</v>
      </c>
      <c r="H48" s="205">
        <f t="shared" si="31"/>
        <v>0</v>
      </c>
      <c r="I48" s="34" t="s">
        <v>8</v>
      </c>
      <c r="J48" s="222"/>
    </row>
    <row r="49" spans="1:10">
      <c r="A49" s="206">
        <v>12</v>
      </c>
      <c r="B49" s="207" t="s">
        <v>61</v>
      </c>
      <c r="C49" s="31">
        <v>3434</v>
      </c>
      <c r="E49" s="96"/>
      <c r="F49" s="31">
        <f t="shared" ref="F49:G49" si="32">F50+F57+F69</f>
        <v>0</v>
      </c>
      <c r="G49" s="31">
        <f t="shared" si="32"/>
        <v>0</v>
      </c>
      <c r="H49" s="31">
        <f t="shared" ref="H49" si="33">H50+H57+H69</f>
        <v>0</v>
      </c>
      <c r="I49" s="34" t="s">
        <v>62</v>
      </c>
      <c r="J49" s="998"/>
    </row>
    <row r="50" spans="1:10">
      <c r="A50" s="208">
        <v>31</v>
      </c>
      <c r="B50" s="209" t="s">
        <v>44</v>
      </c>
      <c r="C50" s="32">
        <v>894</v>
      </c>
      <c r="E50" s="96"/>
      <c r="F50" s="32">
        <f t="shared" ref="F50:G50" si="34">F51+F53+F55</f>
        <v>0</v>
      </c>
      <c r="G50" s="32">
        <f t="shared" si="34"/>
        <v>0</v>
      </c>
      <c r="H50" s="32">
        <f t="shared" ref="H50" si="35">H51+H53+H55</f>
        <v>0</v>
      </c>
      <c r="I50" s="34">
        <v>2</v>
      </c>
      <c r="J50" s="998"/>
    </row>
    <row r="51" spans="1:10">
      <c r="A51" s="210">
        <v>311</v>
      </c>
      <c r="B51" s="211" t="s">
        <v>45</v>
      </c>
      <c r="C51" s="30">
        <v>767</v>
      </c>
      <c r="E51" s="96"/>
      <c r="F51" s="30">
        <f t="shared" ref="F51:H51" si="36">F52</f>
        <v>0</v>
      </c>
      <c r="G51" s="30">
        <f t="shared" si="36"/>
        <v>0</v>
      </c>
      <c r="H51" s="30">
        <f t="shared" si="36"/>
        <v>0</v>
      </c>
      <c r="I51" s="34">
        <v>3</v>
      </c>
      <c r="J51" s="998"/>
    </row>
    <row r="52" spans="1:10">
      <c r="A52" s="212">
        <v>3111</v>
      </c>
      <c r="B52" s="213" t="s">
        <v>46</v>
      </c>
      <c r="C52" s="175">
        <v>767</v>
      </c>
      <c r="E52" s="96"/>
      <c r="F52" s="639">
        <v>0</v>
      </c>
      <c r="G52" s="639">
        <v>0</v>
      </c>
      <c r="H52" s="639">
        <v>0</v>
      </c>
      <c r="I52" s="34">
        <v>4</v>
      </c>
      <c r="J52" s="1000"/>
    </row>
    <row r="53" spans="1:10">
      <c r="A53" s="210">
        <v>312</v>
      </c>
      <c r="B53" s="211" t="s">
        <v>67</v>
      </c>
      <c r="C53" s="30">
        <v>0</v>
      </c>
      <c r="E53" s="96"/>
      <c r="F53" s="30">
        <f t="shared" ref="F53:H53" si="37">F54</f>
        <v>0</v>
      </c>
      <c r="G53" s="30">
        <f t="shared" si="37"/>
        <v>0</v>
      </c>
      <c r="H53" s="30">
        <f t="shared" si="37"/>
        <v>0</v>
      </c>
      <c r="I53" s="34">
        <v>3</v>
      </c>
      <c r="J53" s="998"/>
    </row>
    <row r="54" spans="1:10">
      <c r="A54" s="212">
        <v>3121</v>
      </c>
      <c r="B54" s="213" t="s">
        <v>67</v>
      </c>
      <c r="C54" s="175">
        <v>0</v>
      </c>
      <c r="E54" s="96"/>
      <c r="F54" s="639">
        <v>0</v>
      </c>
      <c r="G54" s="639">
        <v>0</v>
      </c>
      <c r="H54" s="639">
        <v>0</v>
      </c>
      <c r="I54" s="34">
        <v>4</v>
      </c>
      <c r="J54" s="1000"/>
    </row>
    <row r="55" spans="1:10">
      <c r="A55" s="210">
        <v>313</v>
      </c>
      <c r="B55" s="211" t="s">
        <v>48</v>
      </c>
      <c r="C55" s="30">
        <v>127</v>
      </c>
      <c r="E55" s="96"/>
      <c r="F55" s="30">
        <f t="shared" ref="F55:H55" si="38">F56</f>
        <v>0</v>
      </c>
      <c r="G55" s="30">
        <f t="shared" si="38"/>
        <v>0</v>
      </c>
      <c r="H55" s="30">
        <f t="shared" si="38"/>
        <v>0</v>
      </c>
      <c r="I55" s="34">
        <v>3</v>
      </c>
      <c r="J55" s="998"/>
    </row>
    <row r="56" spans="1:10" ht="28.5">
      <c r="A56" s="212">
        <v>3132</v>
      </c>
      <c r="B56" s="213" t="s">
        <v>49</v>
      </c>
      <c r="C56" s="175">
        <v>127</v>
      </c>
      <c r="E56" s="96"/>
      <c r="F56" s="639">
        <v>0</v>
      </c>
      <c r="G56" s="639">
        <v>0</v>
      </c>
      <c r="H56" s="639">
        <v>0</v>
      </c>
      <c r="I56" s="34">
        <v>4</v>
      </c>
      <c r="J56" s="1000"/>
    </row>
    <row r="57" spans="1:10">
      <c r="A57" s="208">
        <v>32</v>
      </c>
      <c r="B57" s="209" t="s">
        <v>16</v>
      </c>
      <c r="C57" s="32">
        <v>2540</v>
      </c>
      <c r="E57" s="96"/>
      <c r="F57" s="32">
        <f t="shared" ref="F57:G57" si="39">F58+F62+F64</f>
        <v>0</v>
      </c>
      <c r="G57" s="32">
        <f t="shared" si="39"/>
        <v>0</v>
      </c>
      <c r="H57" s="32">
        <f t="shared" ref="H57" si="40">H58+H62+H64</f>
        <v>0</v>
      </c>
      <c r="I57" s="34">
        <v>2</v>
      </c>
      <c r="J57" s="998"/>
    </row>
    <row r="58" spans="1:10">
      <c r="A58" s="210">
        <v>321</v>
      </c>
      <c r="B58" s="211" t="s">
        <v>27</v>
      </c>
      <c r="C58" s="30">
        <v>6</v>
      </c>
      <c r="E58" s="96"/>
      <c r="F58" s="30">
        <f t="shared" ref="F58:G58" si="41">SUM(F59:F61)</f>
        <v>0</v>
      </c>
      <c r="G58" s="30">
        <f t="shared" si="41"/>
        <v>0</v>
      </c>
      <c r="H58" s="30">
        <f t="shared" ref="H58" si="42">SUM(H59:H61)</f>
        <v>0</v>
      </c>
      <c r="I58" s="34">
        <v>3</v>
      </c>
      <c r="J58" s="998"/>
    </row>
    <row r="59" spans="1:10">
      <c r="A59" s="212">
        <v>3211</v>
      </c>
      <c r="B59" s="213" t="s">
        <v>28</v>
      </c>
      <c r="C59" s="175">
        <v>0</v>
      </c>
      <c r="E59" s="96"/>
      <c r="F59" s="639">
        <v>0</v>
      </c>
      <c r="G59" s="639">
        <v>0</v>
      </c>
      <c r="H59" s="639">
        <v>0</v>
      </c>
      <c r="I59" s="34">
        <v>4</v>
      </c>
      <c r="J59" s="1000"/>
    </row>
    <row r="60" spans="1:10" ht="28.5">
      <c r="A60" s="212">
        <v>3212</v>
      </c>
      <c r="B60" s="213" t="s">
        <v>50</v>
      </c>
      <c r="C60" s="175">
        <v>6</v>
      </c>
      <c r="E60" s="96"/>
      <c r="F60" s="639">
        <v>0</v>
      </c>
      <c r="G60" s="639">
        <v>0</v>
      </c>
      <c r="H60" s="639">
        <v>0</v>
      </c>
      <c r="I60" s="34">
        <v>4</v>
      </c>
      <c r="J60" s="1000"/>
    </row>
    <row r="61" spans="1:10">
      <c r="A61" s="212">
        <v>3213</v>
      </c>
      <c r="B61" s="213" t="s">
        <v>54</v>
      </c>
      <c r="C61" s="175">
        <v>0</v>
      </c>
      <c r="E61" s="96"/>
      <c r="F61" s="639">
        <v>0</v>
      </c>
      <c r="G61" s="639">
        <v>0</v>
      </c>
      <c r="H61" s="639">
        <v>0</v>
      </c>
      <c r="I61" s="34">
        <v>4</v>
      </c>
      <c r="J61" s="1000"/>
    </row>
    <row r="62" spans="1:10">
      <c r="A62" s="210">
        <v>322</v>
      </c>
      <c r="B62" s="211" t="s">
        <v>42</v>
      </c>
      <c r="C62" s="30">
        <v>0</v>
      </c>
      <c r="E62" s="96"/>
      <c r="F62" s="30">
        <f t="shared" ref="F62:H62" si="43">F63</f>
        <v>0</v>
      </c>
      <c r="G62" s="30">
        <f t="shared" si="43"/>
        <v>0</v>
      </c>
      <c r="H62" s="30">
        <f t="shared" si="43"/>
        <v>0</v>
      </c>
      <c r="I62" s="34">
        <v>3</v>
      </c>
      <c r="J62" s="998"/>
    </row>
    <row r="63" spans="1:10">
      <c r="A63" s="212">
        <v>3222</v>
      </c>
      <c r="B63" s="213" t="s">
        <v>91</v>
      </c>
      <c r="C63" s="175">
        <v>0</v>
      </c>
      <c r="E63" s="96"/>
      <c r="F63" s="639">
        <v>0</v>
      </c>
      <c r="G63" s="639">
        <v>0</v>
      </c>
      <c r="H63" s="639">
        <v>0</v>
      </c>
      <c r="I63" s="34">
        <v>4</v>
      </c>
      <c r="J63" s="1000"/>
    </row>
    <row r="64" spans="1:10">
      <c r="A64" s="210">
        <v>323</v>
      </c>
      <c r="B64" s="211" t="s">
        <v>17</v>
      </c>
      <c r="C64" s="30">
        <v>2534</v>
      </c>
      <c r="E64" s="96"/>
      <c r="F64" s="30">
        <f t="shared" ref="F64:G64" si="44">SUM(F65:F68)</f>
        <v>0</v>
      </c>
      <c r="G64" s="30">
        <f t="shared" si="44"/>
        <v>0</v>
      </c>
      <c r="H64" s="30">
        <f t="shared" ref="H64" si="45">SUM(H65:H68)</f>
        <v>0</v>
      </c>
      <c r="I64" s="34">
        <v>3</v>
      </c>
      <c r="J64" s="998"/>
    </row>
    <row r="65" spans="1:13">
      <c r="A65" s="212">
        <v>3233</v>
      </c>
      <c r="B65" s="213" t="s">
        <v>19</v>
      </c>
      <c r="C65" s="175">
        <v>0</v>
      </c>
      <c r="E65" s="96"/>
      <c r="F65" s="639">
        <v>0</v>
      </c>
      <c r="G65" s="639">
        <v>0</v>
      </c>
      <c r="H65" s="639">
        <v>0</v>
      </c>
      <c r="I65" s="34">
        <v>4</v>
      </c>
      <c r="J65" s="1000"/>
    </row>
    <row r="66" spans="1:13">
      <c r="A66" s="212">
        <v>3235</v>
      </c>
      <c r="B66" s="213" t="s">
        <v>68</v>
      </c>
      <c r="C66" s="175">
        <v>0</v>
      </c>
      <c r="E66" s="96"/>
      <c r="F66" s="639">
        <v>0</v>
      </c>
      <c r="G66" s="639">
        <v>0</v>
      </c>
      <c r="H66" s="639">
        <v>0</v>
      </c>
      <c r="I66" s="34">
        <v>4</v>
      </c>
      <c r="J66" s="1000"/>
    </row>
    <row r="67" spans="1:13">
      <c r="A67" s="212">
        <v>3237</v>
      </c>
      <c r="B67" s="213" t="s">
        <v>20</v>
      </c>
      <c r="C67" s="175">
        <v>2534</v>
      </c>
      <c r="E67" s="96"/>
      <c r="F67" s="639">
        <v>0</v>
      </c>
      <c r="G67" s="639">
        <v>0</v>
      </c>
      <c r="H67" s="639">
        <v>0</v>
      </c>
      <c r="I67" s="34">
        <v>4</v>
      </c>
      <c r="J67" s="1000"/>
    </row>
    <row r="68" spans="1:13">
      <c r="A68" s="212">
        <v>3239</v>
      </c>
      <c r="B68" s="213" t="s">
        <v>21</v>
      </c>
      <c r="C68" s="175">
        <v>0</v>
      </c>
      <c r="E68" s="96"/>
      <c r="F68" s="639">
        <v>0</v>
      </c>
      <c r="G68" s="639">
        <v>0</v>
      </c>
      <c r="H68" s="639">
        <v>0</v>
      </c>
      <c r="I68" s="34">
        <v>4</v>
      </c>
      <c r="J68" s="1000"/>
    </row>
    <row r="69" spans="1:13" ht="28.5">
      <c r="A69" s="208">
        <v>42</v>
      </c>
      <c r="B69" s="209" t="s">
        <v>30</v>
      </c>
      <c r="C69" s="32">
        <v>0</v>
      </c>
      <c r="E69" s="96"/>
      <c r="F69" s="32">
        <f t="shared" ref="F69:H69" si="46">F70</f>
        <v>0</v>
      </c>
      <c r="G69" s="32">
        <f t="shared" si="46"/>
        <v>0</v>
      </c>
      <c r="H69" s="32">
        <f t="shared" si="46"/>
        <v>0</v>
      </c>
      <c r="I69" s="34">
        <v>2</v>
      </c>
      <c r="J69" s="998"/>
    </row>
    <row r="70" spans="1:13">
      <c r="A70" s="210">
        <v>422</v>
      </c>
      <c r="B70" s="211" t="s">
        <v>57</v>
      </c>
      <c r="C70" s="30">
        <v>0</v>
      </c>
      <c r="E70" s="96"/>
      <c r="F70" s="30">
        <f t="shared" ref="F70:G70" si="47">SUM(F71:F72)</f>
        <v>0</v>
      </c>
      <c r="G70" s="30">
        <f t="shared" si="47"/>
        <v>0</v>
      </c>
      <c r="H70" s="30">
        <f t="shared" ref="H70" si="48">SUM(H71:H72)</f>
        <v>0</v>
      </c>
      <c r="I70" s="34">
        <v>3</v>
      </c>
      <c r="J70" s="998"/>
    </row>
    <row r="71" spans="1:13">
      <c r="A71" s="212">
        <v>4221</v>
      </c>
      <c r="B71" s="213" t="s">
        <v>65</v>
      </c>
      <c r="C71" s="175">
        <v>0</v>
      </c>
      <c r="E71" s="96"/>
      <c r="F71" s="639">
        <v>0</v>
      </c>
      <c r="G71" s="639">
        <v>0</v>
      </c>
      <c r="H71" s="639">
        <v>0</v>
      </c>
      <c r="I71" s="34">
        <v>4</v>
      </c>
      <c r="J71" s="1000"/>
    </row>
    <row r="72" spans="1:13">
      <c r="A72" s="212">
        <v>4224</v>
      </c>
      <c r="B72" s="213" t="s">
        <v>58</v>
      </c>
      <c r="C72" s="175">
        <v>0</v>
      </c>
      <c r="E72" s="96"/>
      <c r="F72" s="639">
        <v>0</v>
      </c>
      <c r="G72" s="639">
        <v>0</v>
      </c>
      <c r="H72" s="639">
        <v>0</v>
      </c>
      <c r="I72" s="34">
        <v>4</v>
      </c>
      <c r="J72" s="1000"/>
    </row>
    <row r="73" spans="1:13" ht="28.5">
      <c r="A73" s="200">
        <v>3605</v>
      </c>
      <c r="B73" s="201" t="s">
        <v>125</v>
      </c>
      <c r="C73" s="202">
        <v>1769097</v>
      </c>
      <c r="E73" s="96"/>
      <c r="F73" s="202">
        <f>F74+F86+F109</f>
        <v>161318</v>
      </c>
      <c r="G73" s="202">
        <f>G74+G86+G109</f>
        <v>386861</v>
      </c>
      <c r="H73" s="202">
        <f>H74+H86+H109</f>
        <v>693288</v>
      </c>
      <c r="I73" s="34" t="s">
        <v>7</v>
      </c>
      <c r="J73" s="998"/>
    </row>
    <row r="74" spans="1:13">
      <c r="A74" s="203" t="s">
        <v>214</v>
      </c>
      <c r="B74" s="204" t="s">
        <v>107</v>
      </c>
      <c r="C74" s="205">
        <v>1592779</v>
      </c>
      <c r="E74" s="96"/>
      <c r="F74" s="205">
        <f t="shared" ref="F74:H74" si="49">F75</f>
        <v>0</v>
      </c>
      <c r="G74" s="205">
        <f t="shared" si="49"/>
        <v>218877</v>
      </c>
      <c r="H74" s="205">
        <f t="shared" si="49"/>
        <v>525304</v>
      </c>
      <c r="I74" s="34" t="s">
        <v>8</v>
      </c>
      <c r="J74" s="222"/>
      <c r="L74" s="443">
        <v>252118504</v>
      </c>
      <c r="M74" s="1005" t="e">
        <f>#REF!-L74</f>
        <v>#REF!</v>
      </c>
    </row>
    <row r="75" spans="1:13">
      <c r="A75" s="206">
        <v>11</v>
      </c>
      <c r="B75" s="207" t="s">
        <v>14</v>
      </c>
      <c r="C75" s="31">
        <v>1592779</v>
      </c>
      <c r="E75" s="96"/>
      <c r="F75" s="31">
        <f>F76+F81</f>
        <v>0</v>
      </c>
      <c r="G75" s="31">
        <f t="shared" ref="G75" si="50">G76+G81</f>
        <v>218877</v>
      </c>
      <c r="H75" s="31">
        <f t="shared" ref="H75" si="51">H76+H81</f>
        <v>525304</v>
      </c>
      <c r="I75" s="34" t="s">
        <v>15</v>
      </c>
      <c r="J75" s="998"/>
    </row>
    <row r="76" spans="1:13">
      <c r="A76" s="208">
        <v>31</v>
      </c>
      <c r="B76" s="209" t="s">
        <v>44</v>
      </c>
      <c r="C76" s="32">
        <v>210133</v>
      </c>
      <c r="E76" s="96"/>
      <c r="F76" s="32">
        <f t="shared" ref="F76:G76" si="52">F77+F79</f>
        <v>0</v>
      </c>
      <c r="G76" s="32">
        <f t="shared" si="52"/>
        <v>0</v>
      </c>
      <c r="H76" s="32">
        <f t="shared" ref="H76" si="53">H77+H79</f>
        <v>0</v>
      </c>
      <c r="I76" s="34">
        <v>2</v>
      </c>
      <c r="J76" s="998"/>
    </row>
    <row r="77" spans="1:13">
      <c r="A77" s="210">
        <v>311</v>
      </c>
      <c r="B77" s="211" t="s">
        <v>45</v>
      </c>
      <c r="C77" s="30">
        <v>180371</v>
      </c>
      <c r="E77" s="96"/>
      <c r="F77" s="30">
        <f t="shared" ref="F77:H77" si="54">F78</f>
        <v>0</v>
      </c>
      <c r="G77" s="30">
        <f t="shared" si="54"/>
        <v>0</v>
      </c>
      <c r="H77" s="30">
        <f t="shared" si="54"/>
        <v>0</v>
      </c>
      <c r="I77" s="34">
        <v>3</v>
      </c>
      <c r="J77" s="998"/>
    </row>
    <row r="78" spans="1:13">
      <c r="A78" s="212">
        <v>3111</v>
      </c>
      <c r="B78" s="216" t="s">
        <v>46</v>
      </c>
      <c r="C78" s="175">
        <v>180371</v>
      </c>
      <c r="E78" s="96"/>
      <c r="F78" s="175">
        <v>0</v>
      </c>
      <c r="G78" s="175">
        <v>0</v>
      </c>
      <c r="H78" s="175">
        <v>0</v>
      </c>
      <c r="I78" s="34">
        <v>4</v>
      </c>
      <c r="J78" s="999"/>
    </row>
    <row r="79" spans="1:13">
      <c r="A79" s="210">
        <v>313</v>
      </c>
      <c r="B79" s="211" t="s">
        <v>48</v>
      </c>
      <c r="C79" s="30">
        <v>29762</v>
      </c>
      <c r="E79" s="96"/>
      <c r="F79" s="30">
        <f t="shared" ref="F79:H79" si="55">SUM(F80:F80)</f>
        <v>0</v>
      </c>
      <c r="G79" s="30">
        <f t="shared" si="55"/>
        <v>0</v>
      </c>
      <c r="H79" s="30">
        <f t="shared" si="55"/>
        <v>0</v>
      </c>
      <c r="I79" s="34">
        <v>3</v>
      </c>
      <c r="J79" s="998"/>
    </row>
    <row r="80" spans="1:13" ht="28.5">
      <c r="A80" s="212">
        <v>3132</v>
      </c>
      <c r="B80" s="216" t="s">
        <v>49</v>
      </c>
      <c r="C80" s="175">
        <v>29762</v>
      </c>
      <c r="E80" s="96"/>
      <c r="F80" s="175">
        <v>0</v>
      </c>
      <c r="G80" s="175">
        <v>0</v>
      </c>
      <c r="H80" s="175">
        <v>0</v>
      </c>
      <c r="I80" s="34">
        <v>4</v>
      </c>
      <c r="J80" s="999"/>
    </row>
    <row r="81" spans="1:10">
      <c r="A81" s="208">
        <v>32</v>
      </c>
      <c r="B81" s="209" t="s">
        <v>16</v>
      </c>
      <c r="C81" s="32">
        <v>1382646</v>
      </c>
      <c r="E81" s="96"/>
      <c r="F81" s="32">
        <f>F82+F84</f>
        <v>0</v>
      </c>
      <c r="G81" s="32">
        <f t="shared" ref="G81:H81" si="56">G82+G84</f>
        <v>218877</v>
      </c>
      <c r="H81" s="32">
        <f t="shared" si="56"/>
        <v>525304</v>
      </c>
      <c r="I81" s="34">
        <v>2</v>
      </c>
      <c r="J81" s="998"/>
    </row>
    <row r="82" spans="1:10">
      <c r="A82" s="210">
        <v>322</v>
      </c>
      <c r="B82" s="211" t="s">
        <v>42</v>
      </c>
      <c r="C82" s="30">
        <v>1382646</v>
      </c>
      <c r="E82" s="96"/>
      <c r="F82" s="30">
        <f t="shared" ref="F82:H82" si="57">F83</f>
        <v>0</v>
      </c>
      <c r="G82" s="30">
        <f t="shared" si="57"/>
        <v>0</v>
      </c>
      <c r="H82" s="30">
        <f t="shared" si="57"/>
        <v>0</v>
      </c>
      <c r="I82" s="34">
        <v>3</v>
      </c>
      <c r="J82" s="998"/>
    </row>
    <row r="83" spans="1:10">
      <c r="A83" s="212">
        <v>3222</v>
      </c>
      <c r="B83" s="216" t="s">
        <v>91</v>
      </c>
      <c r="C83" s="175">
        <v>1382646</v>
      </c>
      <c r="E83" s="96"/>
      <c r="F83" s="175">
        <v>0</v>
      </c>
      <c r="G83" s="175">
        <v>0</v>
      </c>
      <c r="H83" s="175">
        <v>0</v>
      </c>
      <c r="I83" s="34">
        <v>4</v>
      </c>
      <c r="J83" s="999"/>
    </row>
    <row r="84" spans="1:10">
      <c r="A84" s="210">
        <v>329</v>
      </c>
      <c r="B84" s="211" t="s">
        <v>23</v>
      </c>
      <c r="C84" s="30"/>
      <c r="E84" s="96"/>
      <c r="F84" s="30">
        <f>F85</f>
        <v>0</v>
      </c>
      <c r="G84" s="30">
        <f>G85</f>
        <v>218877</v>
      </c>
      <c r="H84" s="30">
        <f>H85</f>
        <v>525304</v>
      </c>
      <c r="I84" s="73"/>
      <c r="J84" s="1007"/>
    </row>
    <row r="85" spans="1:10">
      <c r="A85" s="212">
        <v>3292</v>
      </c>
      <c r="B85" s="216" t="s">
        <v>112</v>
      </c>
      <c r="C85" s="636">
        <v>0</v>
      </c>
      <c r="E85" s="96"/>
      <c r="F85" s="636">
        <v>0</v>
      </c>
      <c r="G85" s="636">
        <v>218877</v>
      </c>
      <c r="H85" s="636">
        <v>525304</v>
      </c>
      <c r="I85" s="73"/>
      <c r="J85" s="1007"/>
    </row>
    <row r="86" spans="1:10" ht="57">
      <c r="A86" s="203" t="s">
        <v>215</v>
      </c>
      <c r="B86" s="204" t="s">
        <v>216</v>
      </c>
      <c r="C86" s="205">
        <v>176318</v>
      </c>
      <c r="E86" s="96"/>
      <c r="F86" s="205">
        <f t="shared" ref="F86:H86" si="58">F87</f>
        <v>161318</v>
      </c>
      <c r="G86" s="205">
        <f t="shared" si="58"/>
        <v>167984</v>
      </c>
      <c r="H86" s="205">
        <f t="shared" si="58"/>
        <v>167984</v>
      </c>
      <c r="I86" s="34" t="s">
        <v>8</v>
      </c>
      <c r="J86" s="1013" t="s">
        <v>603</v>
      </c>
    </row>
    <row r="87" spans="1:10">
      <c r="A87" s="206">
        <v>11</v>
      </c>
      <c r="B87" s="207" t="s">
        <v>14</v>
      </c>
      <c r="C87" s="31">
        <v>176318</v>
      </c>
      <c r="E87" s="96"/>
      <c r="F87" s="31">
        <f t="shared" ref="F87:G87" si="59">F88+F102</f>
        <v>161318</v>
      </c>
      <c r="G87" s="31">
        <f t="shared" si="59"/>
        <v>167984</v>
      </c>
      <c r="H87" s="31">
        <f t="shared" ref="H87" si="60">H88+H102</f>
        <v>167984</v>
      </c>
      <c r="I87" s="34" t="s">
        <v>15</v>
      </c>
      <c r="J87" s="998"/>
    </row>
    <row r="88" spans="1:10">
      <c r="A88" s="208">
        <v>32</v>
      </c>
      <c r="B88" s="209" t="s">
        <v>16</v>
      </c>
      <c r="C88" s="32">
        <v>160318</v>
      </c>
      <c r="E88" s="96"/>
      <c r="F88" s="32">
        <f>F89+F91+F95+F100</f>
        <v>160318</v>
      </c>
      <c r="G88" s="32">
        <f t="shared" ref="G88:H88" si="61">G89+G91+G95+G100</f>
        <v>166984</v>
      </c>
      <c r="H88" s="32">
        <f t="shared" si="61"/>
        <v>166984</v>
      </c>
      <c r="I88" s="34">
        <v>2</v>
      </c>
      <c r="J88" s="998"/>
    </row>
    <row r="89" spans="1:10">
      <c r="A89" s="210">
        <v>321</v>
      </c>
      <c r="B89" s="211" t="s">
        <v>27</v>
      </c>
      <c r="C89" s="30">
        <v>74984</v>
      </c>
      <c r="E89" s="96"/>
      <c r="F89" s="30">
        <f t="shared" ref="F89:H89" si="62">F90</f>
        <v>74984</v>
      </c>
      <c r="G89" s="30">
        <f t="shared" si="62"/>
        <v>74984</v>
      </c>
      <c r="H89" s="30">
        <f t="shared" si="62"/>
        <v>74984</v>
      </c>
      <c r="I89" s="34">
        <v>3</v>
      </c>
      <c r="J89" s="998"/>
    </row>
    <row r="90" spans="1:10">
      <c r="A90" s="212">
        <v>3211</v>
      </c>
      <c r="B90" s="216" t="s">
        <v>28</v>
      </c>
      <c r="C90" s="175">
        <v>74984</v>
      </c>
      <c r="E90" s="96"/>
      <c r="F90" s="175">
        <v>74984</v>
      </c>
      <c r="G90" s="175">
        <v>74984</v>
      </c>
      <c r="H90" s="175">
        <v>74984</v>
      </c>
      <c r="I90" s="34">
        <v>4</v>
      </c>
      <c r="J90" s="999"/>
    </row>
    <row r="91" spans="1:10">
      <c r="A91" s="210">
        <v>322</v>
      </c>
      <c r="B91" s="211" t="s">
        <v>42</v>
      </c>
      <c r="C91" s="30">
        <v>46834</v>
      </c>
      <c r="E91" s="96"/>
      <c r="F91" s="30">
        <f t="shared" ref="F91:G91" si="63">SUM(F92:F94)</f>
        <v>5500</v>
      </c>
      <c r="G91" s="30">
        <f t="shared" si="63"/>
        <v>5500</v>
      </c>
      <c r="H91" s="30">
        <f t="shared" ref="H91" si="64">SUM(H92:H94)</f>
        <v>5500</v>
      </c>
      <c r="I91" s="34">
        <v>3</v>
      </c>
      <c r="J91" s="998"/>
    </row>
    <row r="92" spans="1:10" ht="28.5">
      <c r="A92" s="212">
        <v>3221</v>
      </c>
      <c r="B92" s="216" t="s">
        <v>43</v>
      </c>
      <c r="C92" s="175">
        <v>2667</v>
      </c>
      <c r="E92" s="96"/>
      <c r="F92" s="222">
        <v>2667</v>
      </c>
      <c r="G92" s="222">
        <v>2667</v>
      </c>
      <c r="H92" s="222">
        <v>2667</v>
      </c>
      <c r="I92" s="214">
        <v>4</v>
      </c>
      <c r="J92" s="998"/>
    </row>
    <row r="93" spans="1:10">
      <c r="A93" s="212">
        <v>3222</v>
      </c>
      <c r="B93" s="216" t="s">
        <v>91</v>
      </c>
      <c r="C93" s="175">
        <v>41334</v>
      </c>
      <c r="E93" s="96"/>
      <c r="F93" s="175"/>
      <c r="G93" s="175"/>
      <c r="H93" s="175"/>
      <c r="I93" s="34">
        <v>4</v>
      </c>
      <c r="J93" s="999" t="s">
        <v>598</v>
      </c>
    </row>
    <row r="94" spans="1:10">
      <c r="A94" s="212">
        <v>3225</v>
      </c>
      <c r="B94" s="216" t="s">
        <v>92</v>
      </c>
      <c r="C94" s="175">
        <v>2833</v>
      </c>
      <c r="E94" s="96"/>
      <c r="F94" s="175">
        <v>2833</v>
      </c>
      <c r="G94" s="175">
        <v>2833</v>
      </c>
      <c r="H94" s="175">
        <v>2833</v>
      </c>
      <c r="I94" s="34">
        <v>4</v>
      </c>
      <c r="J94" s="999"/>
    </row>
    <row r="95" spans="1:10">
      <c r="A95" s="210">
        <v>323</v>
      </c>
      <c r="B95" s="211" t="s">
        <v>17</v>
      </c>
      <c r="C95" s="30">
        <v>38500</v>
      </c>
      <c r="E95" s="96"/>
      <c r="F95" s="30">
        <f t="shared" ref="F95:G95" si="65">SUM(F96:F99)</f>
        <v>38500</v>
      </c>
      <c r="G95" s="30">
        <f t="shared" si="65"/>
        <v>38500</v>
      </c>
      <c r="H95" s="30">
        <f t="shared" ref="H95" si="66">SUM(H96:H99)</f>
        <v>38500</v>
      </c>
      <c r="I95" s="34">
        <v>3</v>
      </c>
      <c r="J95" s="998"/>
    </row>
    <row r="96" spans="1:10" ht="15.75" customHeight="1">
      <c r="A96" s="212">
        <v>3232</v>
      </c>
      <c r="B96" s="216" t="s">
        <v>105</v>
      </c>
      <c r="C96" s="175">
        <v>1500</v>
      </c>
      <c r="E96" s="96"/>
      <c r="F96" s="175">
        <v>1500</v>
      </c>
      <c r="G96" s="175">
        <v>1500</v>
      </c>
      <c r="H96" s="175">
        <v>1500</v>
      </c>
      <c r="I96" s="34">
        <v>4</v>
      </c>
      <c r="J96" s="999"/>
    </row>
    <row r="97" spans="1:10">
      <c r="A97" s="212">
        <v>3235</v>
      </c>
      <c r="B97" s="216" t="s">
        <v>68</v>
      </c>
      <c r="C97" s="175">
        <v>6000</v>
      </c>
      <c r="E97" s="96"/>
      <c r="F97" s="175">
        <v>6000</v>
      </c>
      <c r="G97" s="175">
        <v>6000</v>
      </c>
      <c r="H97" s="175">
        <v>6000</v>
      </c>
      <c r="I97" s="34">
        <v>4</v>
      </c>
      <c r="J97" s="999"/>
    </row>
    <row r="98" spans="1:10">
      <c r="A98" s="212">
        <v>3237</v>
      </c>
      <c r="B98" s="216" t="s">
        <v>20</v>
      </c>
      <c r="C98" s="175">
        <v>19000</v>
      </c>
      <c r="E98" s="96"/>
      <c r="F98" s="175">
        <v>19000</v>
      </c>
      <c r="G98" s="175">
        <v>19000</v>
      </c>
      <c r="H98" s="175">
        <v>19000</v>
      </c>
      <c r="I98" s="34">
        <v>4</v>
      </c>
      <c r="J98" s="999"/>
    </row>
    <row r="99" spans="1:10">
      <c r="A99" s="212">
        <v>3239</v>
      </c>
      <c r="B99" s="216" t="s">
        <v>21</v>
      </c>
      <c r="C99" s="175">
        <v>12000</v>
      </c>
      <c r="E99" s="96"/>
      <c r="F99" s="175">
        <v>12000</v>
      </c>
      <c r="G99" s="175">
        <v>12000</v>
      </c>
      <c r="H99" s="175">
        <v>12000</v>
      </c>
      <c r="I99" s="34">
        <v>4</v>
      </c>
      <c r="J99" s="999"/>
    </row>
    <row r="100" spans="1:10" ht="27.75" customHeight="1">
      <c r="A100" s="210">
        <v>325</v>
      </c>
      <c r="B100" s="211" t="s">
        <v>596</v>
      </c>
      <c r="C100" s="150"/>
      <c r="E100" s="96"/>
      <c r="F100" s="150">
        <f>F101</f>
        <v>41334</v>
      </c>
      <c r="G100" s="150">
        <f t="shared" ref="G100:H100" si="67">G101</f>
        <v>48000</v>
      </c>
      <c r="H100" s="150">
        <f t="shared" si="67"/>
        <v>48000</v>
      </c>
      <c r="I100" s="73">
        <v>3</v>
      </c>
      <c r="J100" s="1007"/>
    </row>
    <row r="101" spans="1:10" ht="27.75" customHeight="1">
      <c r="A101" s="248">
        <v>3251</v>
      </c>
      <c r="B101" s="216" t="s">
        <v>597</v>
      </c>
      <c r="C101" s="1008">
        <v>0</v>
      </c>
      <c r="E101" s="96"/>
      <c r="F101" s="175">
        <v>41334</v>
      </c>
      <c r="G101" s="175">
        <f>41334+6666</f>
        <v>48000</v>
      </c>
      <c r="H101" s="175">
        <f>41334+6666</f>
        <v>48000</v>
      </c>
      <c r="I101" s="73">
        <v>4</v>
      </c>
      <c r="J101" s="1007" t="s">
        <v>599</v>
      </c>
    </row>
    <row r="102" spans="1:10" ht="28.5">
      <c r="A102" s="208">
        <v>42</v>
      </c>
      <c r="B102" s="209" t="s">
        <v>30</v>
      </c>
      <c r="C102" s="32">
        <v>16000</v>
      </c>
      <c r="E102" s="96"/>
      <c r="F102" s="32">
        <f t="shared" ref="F102:G102" si="68">F103+F107</f>
        <v>1000</v>
      </c>
      <c r="G102" s="32">
        <f t="shared" si="68"/>
        <v>1000</v>
      </c>
      <c r="H102" s="32">
        <f t="shared" ref="H102" si="69">H103+H107</f>
        <v>1000</v>
      </c>
      <c r="I102" s="34">
        <v>2</v>
      </c>
      <c r="J102" s="998"/>
    </row>
    <row r="103" spans="1:10">
      <c r="A103" s="210">
        <v>422</v>
      </c>
      <c r="B103" s="211" t="s">
        <v>57</v>
      </c>
      <c r="C103" s="30">
        <v>16000</v>
      </c>
      <c r="E103" s="96"/>
      <c r="F103" s="30">
        <f t="shared" ref="F103:G103" si="70">SUM(F104:F106)</f>
        <v>1000</v>
      </c>
      <c r="G103" s="30">
        <f t="shared" si="70"/>
        <v>1000</v>
      </c>
      <c r="H103" s="30">
        <f t="shared" ref="H103" si="71">SUM(H104:H106)</f>
        <v>1000</v>
      </c>
      <c r="I103" s="34">
        <v>3</v>
      </c>
      <c r="J103" s="998"/>
    </row>
    <row r="104" spans="1:10">
      <c r="A104" s="212">
        <v>4221</v>
      </c>
      <c r="B104" s="216" t="s">
        <v>65</v>
      </c>
      <c r="C104" s="175">
        <v>0</v>
      </c>
      <c r="E104" s="96"/>
      <c r="F104" s="175">
        <v>0</v>
      </c>
      <c r="G104" s="175">
        <v>0</v>
      </c>
      <c r="H104" s="175">
        <v>0</v>
      </c>
      <c r="I104" s="34">
        <v>4</v>
      </c>
      <c r="J104" s="999"/>
    </row>
    <row r="105" spans="1:10">
      <c r="A105" s="212">
        <v>4224</v>
      </c>
      <c r="B105" s="216" t="s">
        <v>58</v>
      </c>
      <c r="C105" s="175">
        <v>16000</v>
      </c>
      <c r="E105" s="96"/>
      <c r="F105" s="175">
        <v>1000</v>
      </c>
      <c r="G105" s="175">
        <v>1000</v>
      </c>
      <c r="H105" s="175">
        <v>1000</v>
      </c>
      <c r="I105" s="34">
        <v>4</v>
      </c>
      <c r="J105" s="999"/>
    </row>
    <row r="106" spans="1:10" ht="28.5">
      <c r="A106" s="212">
        <v>4227</v>
      </c>
      <c r="B106" s="216" t="s">
        <v>88</v>
      </c>
      <c r="C106" s="175">
        <v>0</v>
      </c>
      <c r="E106" s="96"/>
      <c r="F106" s="175">
        <v>0</v>
      </c>
      <c r="G106" s="175">
        <v>0</v>
      </c>
      <c r="H106" s="175">
        <v>0</v>
      </c>
      <c r="I106" s="214">
        <v>4</v>
      </c>
      <c r="J106" s="999"/>
    </row>
    <row r="107" spans="1:10" ht="28.5">
      <c r="A107" s="210">
        <v>451</v>
      </c>
      <c r="B107" s="211" t="s">
        <v>217</v>
      </c>
      <c r="C107" s="28">
        <v>0</v>
      </c>
      <c r="E107" s="96"/>
      <c r="F107" s="28">
        <f t="shared" ref="F107:H107" si="72">F108</f>
        <v>0</v>
      </c>
      <c r="G107" s="28">
        <f t="shared" si="72"/>
        <v>0</v>
      </c>
      <c r="H107" s="28">
        <f t="shared" si="72"/>
        <v>0</v>
      </c>
      <c r="I107" s="295">
        <v>3</v>
      </c>
      <c r="J107" s="999"/>
    </row>
    <row r="108" spans="1:10" ht="28.5">
      <c r="A108" s="212">
        <v>4511</v>
      </c>
      <c r="B108" s="216" t="s">
        <v>217</v>
      </c>
      <c r="C108" s="175">
        <v>0</v>
      </c>
      <c r="E108" s="96"/>
      <c r="F108" s="175">
        <v>0</v>
      </c>
      <c r="G108" s="175">
        <v>0</v>
      </c>
      <c r="H108" s="175">
        <v>0</v>
      </c>
      <c r="I108" s="214">
        <v>4</v>
      </c>
      <c r="J108" s="999"/>
    </row>
    <row r="109" spans="1:10" ht="42.75">
      <c r="A109" s="203" t="s">
        <v>219</v>
      </c>
      <c r="B109" s="204" t="s">
        <v>220</v>
      </c>
      <c r="C109" s="205">
        <v>0</v>
      </c>
      <c r="E109" s="96"/>
      <c r="F109" s="205">
        <f t="shared" ref="F109:H109" si="73">F110</f>
        <v>0</v>
      </c>
      <c r="G109" s="205">
        <f t="shared" si="73"/>
        <v>0</v>
      </c>
      <c r="H109" s="205">
        <f t="shared" si="73"/>
        <v>0</v>
      </c>
      <c r="I109" s="1006" t="s">
        <v>8</v>
      </c>
      <c r="J109" s="222"/>
    </row>
    <row r="110" spans="1:10">
      <c r="A110" s="206">
        <v>12</v>
      </c>
      <c r="B110" s="207" t="s">
        <v>61</v>
      </c>
      <c r="C110" s="31">
        <v>0</v>
      </c>
      <c r="E110" s="96"/>
      <c r="F110" s="31">
        <f t="shared" ref="F110:G110" si="74">F111+F116</f>
        <v>0</v>
      </c>
      <c r="G110" s="31">
        <f t="shared" si="74"/>
        <v>0</v>
      </c>
      <c r="H110" s="31">
        <f t="shared" ref="H110" si="75">H111+H116</f>
        <v>0</v>
      </c>
      <c r="I110" s="34" t="s">
        <v>62</v>
      </c>
      <c r="J110" s="998"/>
    </row>
    <row r="111" spans="1:10">
      <c r="A111" s="208">
        <v>31</v>
      </c>
      <c r="B111" s="209" t="s">
        <v>44</v>
      </c>
      <c r="C111" s="32">
        <v>0</v>
      </c>
      <c r="E111" s="96"/>
      <c r="F111" s="32">
        <f t="shared" ref="F111:G111" si="76">F112+F114</f>
        <v>0</v>
      </c>
      <c r="G111" s="32">
        <f t="shared" si="76"/>
        <v>0</v>
      </c>
      <c r="H111" s="32">
        <f t="shared" ref="H111" si="77">H112+H114</f>
        <v>0</v>
      </c>
      <c r="I111" s="34">
        <v>2</v>
      </c>
      <c r="J111" s="998"/>
    </row>
    <row r="112" spans="1:10">
      <c r="A112" s="210">
        <v>311</v>
      </c>
      <c r="B112" s="211" t="s">
        <v>45</v>
      </c>
      <c r="C112" s="30">
        <v>0</v>
      </c>
      <c r="E112" s="96"/>
      <c r="F112" s="30">
        <f t="shared" ref="F112:H112" si="78">F113</f>
        <v>0</v>
      </c>
      <c r="G112" s="30">
        <f t="shared" si="78"/>
        <v>0</v>
      </c>
      <c r="H112" s="30">
        <f t="shared" si="78"/>
        <v>0</v>
      </c>
      <c r="I112" s="34">
        <v>3</v>
      </c>
      <c r="J112" s="998"/>
    </row>
    <row r="113" spans="1:10">
      <c r="A113" s="212">
        <v>3111</v>
      </c>
      <c r="B113" s="216" t="s">
        <v>46</v>
      </c>
      <c r="C113" s="175">
        <v>0</v>
      </c>
      <c r="E113" s="96"/>
      <c r="F113" s="175">
        <v>0</v>
      </c>
      <c r="G113" s="175">
        <v>0</v>
      </c>
      <c r="H113" s="175">
        <v>0</v>
      </c>
      <c r="I113" s="34">
        <v>4</v>
      </c>
      <c r="J113" s="999"/>
    </row>
    <row r="114" spans="1:10">
      <c r="A114" s="210">
        <v>313</v>
      </c>
      <c r="B114" s="211" t="s">
        <v>48</v>
      </c>
      <c r="C114" s="30">
        <v>0</v>
      </c>
      <c r="E114" s="96"/>
      <c r="F114" s="30">
        <f t="shared" ref="F114:H114" si="79">SUM(F115:F115)</f>
        <v>0</v>
      </c>
      <c r="G114" s="30">
        <f t="shared" si="79"/>
        <v>0</v>
      </c>
      <c r="H114" s="30">
        <f t="shared" si="79"/>
        <v>0</v>
      </c>
      <c r="I114" s="34">
        <v>3</v>
      </c>
      <c r="J114" s="998"/>
    </row>
    <row r="115" spans="1:10" ht="28.5">
      <c r="A115" s="212">
        <v>3132</v>
      </c>
      <c r="B115" s="216" t="s">
        <v>49</v>
      </c>
      <c r="C115" s="175">
        <v>0</v>
      </c>
      <c r="E115" s="96"/>
      <c r="F115" s="175">
        <v>0</v>
      </c>
      <c r="G115" s="175">
        <v>0</v>
      </c>
      <c r="H115" s="175">
        <v>0</v>
      </c>
      <c r="I115" s="34">
        <v>4</v>
      </c>
      <c r="J115" s="999"/>
    </row>
    <row r="116" spans="1:10">
      <c r="A116" s="208">
        <v>32</v>
      </c>
      <c r="B116" s="209" t="s">
        <v>16</v>
      </c>
      <c r="C116" s="32">
        <v>0</v>
      </c>
      <c r="E116" s="96"/>
      <c r="F116" s="32">
        <f t="shared" ref="F116:G116" si="80">F117+F119+F122</f>
        <v>0</v>
      </c>
      <c r="G116" s="32">
        <f t="shared" si="80"/>
        <v>0</v>
      </c>
      <c r="H116" s="32">
        <f t="shared" ref="H116" si="81">H117+H119+H122</f>
        <v>0</v>
      </c>
      <c r="I116" s="34">
        <v>2</v>
      </c>
      <c r="J116" s="998"/>
    </row>
    <row r="117" spans="1:10">
      <c r="A117" s="210">
        <v>321</v>
      </c>
      <c r="B117" s="211" t="s">
        <v>27</v>
      </c>
      <c r="C117" s="30">
        <v>0</v>
      </c>
      <c r="E117" s="96"/>
      <c r="F117" s="30">
        <f t="shared" ref="F117:H117" si="82">SUM(F118:F118)</f>
        <v>0</v>
      </c>
      <c r="G117" s="30">
        <f t="shared" si="82"/>
        <v>0</v>
      </c>
      <c r="H117" s="30">
        <f t="shared" si="82"/>
        <v>0</v>
      </c>
      <c r="I117" s="34">
        <v>3</v>
      </c>
      <c r="J117" s="998"/>
    </row>
    <row r="118" spans="1:10">
      <c r="A118" s="212">
        <v>3211</v>
      </c>
      <c r="B118" s="216" t="s">
        <v>28</v>
      </c>
      <c r="C118" s="175">
        <v>0</v>
      </c>
      <c r="E118" s="96"/>
      <c r="F118" s="175">
        <v>0</v>
      </c>
      <c r="G118" s="175">
        <v>0</v>
      </c>
      <c r="H118" s="175">
        <v>0</v>
      </c>
      <c r="I118" s="34">
        <v>4</v>
      </c>
      <c r="J118" s="999"/>
    </row>
    <row r="119" spans="1:10">
      <c r="A119" s="210">
        <v>323</v>
      </c>
      <c r="B119" s="211" t="s">
        <v>17</v>
      </c>
      <c r="C119" s="30">
        <v>0</v>
      </c>
      <c r="E119" s="96"/>
      <c r="F119" s="30">
        <f t="shared" ref="F119:G119" si="83">SUM(F120:F121)</f>
        <v>0</v>
      </c>
      <c r="G119" s="30">
        <f t="shared" si="83"/>
        <v>0</v>
      </c>
      <c r="H119" s="30">
        <f t="shared" ref="H119" si="84">SUM(H120:H121)</f>
        <v>0</v>
      </c>
      <c r="I119" s="34">
        <v>3</v>
      </c>
      <c r="J119" s="998"/>
    </row>
    <row r="120" spans="1:10">
      <c r="A120" s="212">
        <v>3233</v>
      </c>
      <c r="B120" s="216" t="s">
        <v>19</v>
      </c>
      <c r="C120" s="175">
        <v>0</v>
      </c>
      <c r="E120" s="96"/>
      <c r="F120" s="175">
        <v>0</v>
      </c>
      <c r="G120" s="175">
        <v>0</v>
      </c>
      <c r="H120" s="175">
        <v>0</v>
      </c>
      <c r="I120" s="34">
        <v>4</v>
      </c>
      <c r="J120" s="999"/>
    </row>
    <row r="121" spans="1:10">
      <c r="A121" s="212">
        <v>3237</v>
      </c>
      <c r="B121" s="216" t="s">
        <v>20</v>
      </c>
      <c r="C121" s="175">
        <v>0</v>
      </c>
      <c r="E121" s="96"/>
      <c r="F121" s="175">
        <v>0</v>
      </c>
      <c r="G121" s="175">
        <v>0</v>
      </c>
      <c r="H121" s="175">
        <v>0</v>
      </c>
      <c r="I121" s="34">
        <v>4</v>
      </c>
      <c r="J121" s="999"/>
    </row>
    <row r="122" spans="1:10">
      <c r="A122" s="210">
        <v>426</v>
      </c>
      <c r="B122" s="211" t="s">
        <v>32</v>
      </c>
      <c r="C122" s="28">
        <v>0</v>
      </c>
      <c r="E122" s="96"/>
      <c r="F122" s="28">
        <f t="shared" ref="F122:H122" si="85">F123</f>
        <v>0</v>
      </c>
      <c r="G122" s="28">
        <f t="shared" si="85"/>
        <v>0</v>
      </c>
      <c r="H122" s="28">
        <f t="shared" si="85"/>
        <v>0</v>
      </c>
      <c r="I122" s="295">
        <v>3</v>
      </c>
      <c r="J122" s="999"/>
    </row>
    <row r="123" spans="1:10">
      <c r="A123" s="212">
        <v>4262</v>
      </c>
      <c r="B123" s="216" t="s">
        <v>32</v>
      </c>
      <c r="C123" s="175">
        <v>0</v>
      </c>
      <c r="E123" s="96"/>
      <c r="F123" s="175">
        <v>0</v>
      </c>
      <c r="G123" s="175">
        <v>0</v>
      </c>
      <c r="H123" s="175">
        <v>0</v>
      </c>
      <c r="I123" s="214">
        <v>4</v>
      </c>
      <c r="J123" s="999"/>
    </row>
  </sheetData>
  <customSheetViews>
    <customSheetView guid="{795797C4-EE79-4457-A47D-4592AA071135}" scale="60" showPageBreaks="1" hiddenColumns="1" view="pageBreakPreview">
      <pane ySplit="4" topLeftCell="A5" activePane="bottomLeft" state="frozen"/>
      <selection pane="bottomLeft" activeCell="X19" sqref="X19"/>
      <colBreaks count="1" manualBreakCount="1">
        <brk id="15" max="1048575" man="1"/>
      </colBreaks>
      <pageMargins left="0.70866141732283472" right="0.70866141732283472" top="0.74803149606299213" bottom="0.74803149606299213" header="0.31496062992125984" footer="0.31496062992125984"/>
      <pageSetup paperSize="9" scale="43" fitToHeight="0" orientation="portrait" r:id="rId1"/>
    </customSheetView>
    <customSheetView guid="{1C8161C6-7053-4D76-A2D7-FB834C6A0418}" showPageBreaks="1" fitToPage="1" printArea="1" hiddenColumns="1">
      <pane ySplit="4" topLeftCell="A29" activePane="bottomLeft" state="frozen"/>
      <selection pane="bottomLeft" activeCell="A30" sqref="A30:H47"/>
      <pageMargins left="0.7" right="0.7" top="0.75" bottom="0.75" header="0.3" footer="0.3"/>
      <pageSetup paperSize="9" scale="83" orientation="landscape" r:id="rId2"/>
    </customSheetView>
    <customSheetView guid="{60E1A55A-1B9C-444C-891A-4704EE864490}" showAutoFilter="1" hiddenColumns="1">
      <pane ySplit="4" topLeftCell="A110" activePane="bottomLeft" state="frozen"/>
      <selection pane="bottomLeft" activeCell="J16" sqref="J16"/>
      <pageMargins left="0.7" right="0.7" top="0.75" bottom="0.75" header="0.3" footer="0.3"/>
      <pageSetup paperSize="9" orientation="portrait" r:id="rId3"/>
      <autoFilter ref="A4:Q121"/>
    </customSheetView>
    <customSheetView guid="{3F229570-3D74-4576-A5D5-73AA4F4ACFC9}" hiddenColumns="1">
      <pane ySplit="4" topLeftCell="A17" activePane="bottomLeft" state="frozen"/>
      <selection pane="bottomLeft" activeCell="J19" sqref="J19"/>
      <pageMargins left="0.7" right="0.7" top="0.75" bottom="0.75" header="0.3" footer="0.3"/>
      <pageSetup paperSize="9" orientation="portrait" r:id="rId4"/>
    </customSheetView>
    <customSheetView guid="{B6FBFD1E-37E1-49DF-B36C-AEB685B34E9F}" showAutoFilter="1" hiddenColumns="1">
      <pane ySplit="6" topLeftCell="A832" activePane="bottomLeft" state="frozen"/>
      <selection pane="bottomLeft" activeCell="B778" sqref="B778"/>
      <pageMargins left="0.7" right="0.7" top="0.75" bottom="0.75" header="0.3" footer="0.3"/>
      <autoFilter ref="A4:I2552"/>
    </customSheetView>
    <customSheetView guid="{4DB9EBAD-DBE0-486F-B22F-095CAEADF126}" showAutoFilter="1" hiddenColumns="1" topLeftCell="F1">
      <pane ySplit="2568" topLeftCell="A2576" activePane="bottomLeft" state="frozen"/>
      <selection pane="bottomLeft" activeCell="Z262" sqref="A1:AI2558"/>
      <pageMargins left="0.7" right="0.7" top="0.75" bottom="0.75" header="0.3" footer="0.3"/>
      <pageSetup paperSize="9" orientation="portrait" r:id="rId5"/>
      <autoFilter ref="A4:AI2569"/>
    </customSheetView>
    <customSheetView guid="{1BDB5224-28B7-49FB-B3A4-4611601E9D31}" showPageBreaks="1" fitToPage="1" showAutoFilter="1" hiddenColumns="1">
      <pane ySplit="6" topLeftCell="A34" activePane="bottomLeft" state="frozen"/>
      <selection pane="bottomLeft" activeCell="X41" sqref="X41"/>
      <pageMargins left="0.7" right="0.7" top="0.75" bottom="0.75" header="0.3" footer="0.3"/>
      <pageSetup paperSize="8" scale="36" fitToHeight="0" orientation="portrait" r:id="rId6"/>
      <autoFilter ref="A4:I2571"/>
    </customSheetView>
    <customSheetView guid="{D084BF81-5984-4DEC-98C9-A575311448AB}" hiddenColumns="1">
      <pane ySplit="4" topLeftCell="A17" activePane="bottomLeft" state="frozen"/>
      <selection pane="bottomLeft" activeCell="F27" sqref="F27"/>
      <pageMargins left="0.7" right="0.7" top="0.75" bottom="0.75" header="0.3" footer="0.3"/>
      <pageSetup paperSize="9" orientation="portrait" r:id="rId7"/>
    </customSheetView>
    <customSheetView guid="{F6F9B541-76E7-4425-B1A7-60031F438930}" scale="60" showPageBreaks="1" hiddenColumns="1" view="pageBreakPreview">
      <pane ySplit="4" topLeftCell="A77" activePane="bottomLeft" state="frozen"/>
      <selection pane="bottomLeft" activeCell="C102" sqref="C102"/>
      <colBreaks count="1" manualBreakCount="1">
        <brk id="15" max="1048575" man="1"/>
      </colBreaks>
      <pageMargins left="0.70866141732283472" right="0.70866141732283472" top="0.74803149606299213" bottom="0.74803149606299213" header="0.31496062992125984" footer="0.31496062992125984"/>
      <pageSetup paperSize="9" scale="43" fitToHeight="0" orientation="portrait" r:id="rId8"/>
    </customSheetView>
  </customSheetViews>
  <pageMargins left="0.70866141732283472" right="0.70866141732283472" top="0.74803149606299213" bottom="0.74803149606299213" header="0.31496062992125984" footer="0.31496062992125984"/>
  <pageSetup paperSize="9" scale="43" fitToHeight="0" orientation="portrait" r:id="rId9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9"/>
  <sheetViews>
    <sheetView workbookViewId="0">
      <selection activeCell="J90" sqref="J90"/>
    </sheetView>
  </sheetViews>
  <sheetFormatPr defaultColWidth="8.85546875" defaultRowHeight="15"/>
  <cols>
    <col min="1" max="1" width="19.85546875" style="1" customWidth="1"/>
    <col min="2" max="2" width="44.5703125" style="2" customWidth="1"/>
    <col min="3" max="3" width="16" style="2" hidden="1" customWidth="1"/>
    <col min="4" max="6" width="44.5703125" style="2" hidden="1" customWidth="1"/>
    <col min="7" max="10" width="23.7109375" style="137" customWidth="1"/>
    <col min="11" max="11" width="23.5703125" style="137" customWidth="1"/>
    <col min="12" max="12" width="22.5703125" style="137" customWidth="1"/>
    <col min="13" max="13" width="20.28515625" customWidth="1"/>
    <col min="14" max="15" width="15.5703125" bestFit="1" customWidth="1"/>
  </cols>
  <sheetData>
    <row r="2" spans="1:13">
      <c r="J2" s="137">
        <f>J9+J36+J43+J50+J57+J71+J78+J85+J92</f>
        <v>16679554</v>
      </c>
    </row>
    <row r="3" spans="1:13">
      <c r="A3" s="3"/>
      <c r="B3" s="4"/>
      <c r="C3" s="4"/>
      <c r="D3" s="4"/>
      <c r="E3" s="4"/>
      <c r="F3" s="4"/>
      <c r="G3" s="98"/>
      <c r="H3" s="98"/>
      <c r="I3" s="98"/>
      <c r="J3" s="98"/>
      <c r="K3" s="98"/>
      <c r="L3" s="98"/>
    </row>
    <row r="4" spans="1:13">
      <c r="A4" s="5"/>
      <c r="B4" s="4"/>
      <c r="C4" s="4"/>
      <c r="D4" s="4"/>
      <c r="E4" s="4"/>
      <c r="F4" s="4"/>
      <c r="G4" s="98"/>
      <c r="H4" s="98"/>
      <c r="I4" s="98"/>
      <c r="J4" s="98">
        <f>J6-G6</f>
        <v>-31293</v>
      </c>
      <c r="K4" s="98"/>
      <c r="L4" s="98"/>
    </row>
    <row r="5" spans="1:13">
      <c r="A5" s="80" t="s">
        <v>0</v>
      </c>
      <c r="B5" s="81" t="s">
        <v>1</v>
      </c>
      <c r="C5" s="81"/>
      <c r="D5" s="81"/>
      <c r="E5" s="81"/>
      <c r="F5" s="81"/>
      <c r="G5" s="99" t="s">
        <v>337</v>
      </c>
      <c r="H5" s="99" t="s">
        <v>525</v>
      </c>
      <c r="I5" s="99" t="s">
        <v>526</v>
      </c>
      <c r="J5" s="99" t="s">
        <v>587</v>
      </c>
      <c r="K5" s="99" t="s">
        <v>437</v>
      </c>
      <c r="L5" s="99" t="s">
        <v>438</v>
      </c>
      <c r="M5" s="988" t="s">
        <v>0</v>
      </c>
    </row>
    <row r="6" spans="1:13">
      <c r="A6" s="7" t="s">
        <v>3</v>
      </c>
      <c r="B6" s="8" t="s">
        <v>4</v>
      </c>
      <c r="C6" s="8"/>
      <c r="D6" s="8"/>
      <c r="E6" s="8"/>
      <c r="F6" s="8"/>
      <c r="G6" s="100">
        <f>G7+G13+G19+G26+G33+G40+G47+G54+G61+G68+G75+G82+G89</f>
        <v>17758787</v>
      </c>
      <c r="H6" s="100">
        <f>H7+H13+H19+H26+H33+H40+H47+H54+H61+H68+H75+H82+H89</f>
        <v>31293</v>
      </c>
      <c r="I6" s="100">
        <f>I7+I13+I19+I26+I33+I40+I47+I54+I61+I68+I75+I82+I89</f>
        <v>0</v>
      </c>
      <c r="J6" s="100">
        <f>J7+J13+J19+J26+J33+J40+J47+J54+J61+J68+J75+J82+J89</f>
        <v>17727494</v>
      </c>
      <c r="K6" s="100">
        <f t="shared" ref="K6:L6" si="0">K7+K13+K19+K26+K33+K40+K47+K54+K61+K68+K75+K82+K89</f>
        <v>17691226</v>
      </c>
      <c r="L6" s="100">
        <f t="shared" si="0"/>
        <v>16997746</v>
      </c>
      <c r="M6" t="s">
        <v>588</v>
      </c>
    </row>
    <row r="7" spans="1:13">
      <c r="A7" s="82">
        <v>26379</v>
      </c>
      <c r="B7" s="83" t="s">
        <v>165</v>
      </c>
      <c r="C7" s="83"/>
      <c r="D7" s="83"/>
      <c r="E7" s="83"/>
      <c r="F7" s="83"/>
      <c r="G7" s="101">
        <f t="shared" ref="G7:J11" si="1">G8</f>
        <v>6849625</v>
      </c>
      <c r="H7" s="101">
        <f t="shared" si="1"/>
        <v>0</v>
      </c>
      <c r="I7" s="101">
        <f t="shared" si="1"/>
        <v>0</v>
      </c>
      <c r="J7" s="101">
        <f t="shared" si="1"/>
        <v>6849625</v>
      </c>
      <c r="K7" s="101">
        <f t="shared" ref="K7:K11" si="2">K8</f>
        <v>6849625</v>
      </c>
      <c r="L7" s="101">
        <f t="shared" ref="L7:L11" si="3">L8</f>
        <v>6849625</v>
      </c>
      <c r="M7" t="s">
        <v>5</v>
      </c>
    </row>
    <row r="8" spans="1:13" ht="28.5">
      <c r="A8" s="84">
        <v>3602</v>
      </c>
      <c r="B8" s="85" t="s">
        <v>82</v>
      </c>
      <c r="C8" s="57"/>
      <c r="D8" s="57"/>
      <c r="E8" s="57"/>
      <c r="F8" s="57"/>
      <c r="G8" s="102">
        <f t="shared" si="1"/>
        <v>6849625</v>
      </c>
      <c r="H8" s="102">
        <f t="shared" si="1"/>
        <v>0</v>
      </c>
      <c r="I8" s="102">
        <f t="shared" si="1"/>
        <v>0</v>
      </c>
      <c r="J8" s="102">
        <f t="shared" si="1"/>
        <v>6849625</v>
      </c>
      <c r="K8" s="102">
        <f t="shared" si="2"/>
        <v>6849625</v>
      </c>
      <c r="L8" s="102">
        <f t="shared" si="3"/>
        <v>6849625</v>
      </c>
      <c r="M8" t="s">
        <v>7</v>
      </c>
    </row>
    <row r="9" spans="1:13">
      <c r="A9" s="56">
        <v>11</v>
      </c>
      <c r="B9" s="57" t="s">
        <v>14</v>
      </c>
      <c r="C9" s="85"/>
      <c r="D9" s="85"/>
      <c r="E9" s="85"/>
      <c r="F9" s="85"/>
      <c r="G9" s="103">
        <f t="shared" si="1"/>
        <v>6849625</v>
      </c>
      <c r="H9" s="103">
        <f t="shared" si="1"/>
        <v>0</v>
      </c>
      <c r="I9" s="103">
        <f t="shared" si="1"/>
        <v>0</v>
      </c>
      <c r="J9" s="103">
        <f t="shared" si="1"/>
        <v>6849625</v>
      </c>
      <c r="K9" s="103">
        <f t="shared" si="2"/>
        <v>6849625</v>
      </c>
      <c r="L9" s="103">
        <f t="shared" si="3"/>
        <v>6849625</v>
      </c>
      <c r="M9" t="s">
        <v>15</v>
      </c>
    </row>
    <row r="10" spans="1:13" ht="28.5">
      <c r="A10" s="58">
        <v>54</v>
      </c>
      <c r="B10" s="59" t="s">
        <v>160</v>
      </c>
      <c r="C10" s="59"/>
      <c r="D10" s="59"/>
      <c r="E10" s="59"/>
      <c r="F10" s="59"/>
      <c r="G10" s="104">
        <f t="shared" si="1"/>
        <v>6849625</v>
      </c>
      <c r="H10" s="104">
        <f t="shared" si="1"/>
        <v>0</v>
      </c>
      <c r="I10" s="104">
        <f t="shared" si="1"/>
        <v>0</v>
      </c>
      <c r="J10" s="104">
        <f t="shared" si="1"/>
        <v>6849625</v>
      </c>
      <c r="K10" s="104">
        <f t="shared" si="2"/>
        <v>6849625</v>
      </c>
      <c r="L10" s="104">
        <f t="shared" si="3"/>
        <v>6849625</v>
      </c>
      <c r="M10">
        <v>2</v>
      </c>
    </row>
    <row r="11" spans="1:13" ht="42.75">
      <c r="A11" s="60">
        <v>542</v>
      </c>
      <c r="B11" s="61" t="s">
        <v>171</v>
      </c>
      <c r="C11" s="61"/>
      <c r="D11" s="61"/>
      <c r="E11" s="61"/>
      <c r="F11" s="61"/>
      <c r="G11" s="105">
        <f t="shared" si="1"/>
        <v>6849625</v>
      </c>
      <c r="H11" s="105">
        <f t="shared" si="1"/>
        <v>0</v>
      </c>
      <c r="I11" s="105">
        <f t="shared" si="1"/>
        <v>0</v>
      </c>
      <c r="J11" s="105">
        <f t="shared" si="1"/>
        <v>6849625</v>
      </c>
      <c r="K11" s="105">
        <f t="shared" si="2"/>
        <v>6849625</v>
      </c>
      <c r="L11" s="105">
        <f t="shared" si="3"/>
        <v>6849625</v>
      </c>
      <c r="M11">
        <v>3</v>
      </c>
    </row>
    <row r="12" spans="1:13" ht="28.5">
      <c r="A12" s="62">
        <v>5422</v>
      </c>
      <c r="B12" s="63" t="s">
        <v>172</v>
      </c>
      <c r="C12" s="63"/>
      <c r="D12" s="63"/>
      <c r="E12" s="63"/>
      <c r="F12" s="63"/>
      <c r="G12" s="106">
        <v>6849625</v>
      </c>
      <c r="H12" s="977"/>
      <c r="I12" s="977"/>
      <c r="J12" s="977">
        <f>G12-H12+I12</f>
        <v>6849625</v>
      </c>
      <c r="K12" s="106">
        <v>6849625</v>
      </c>
      <c r="L12" s="106">
        <v>6849625</v>
      </c>
      <c r="M12">
        <v>4</v>
      </c>
    </row>
    <row r="13" spans="1:13">
      <c r="A13" s="82">
        <v>38069</v>
      </c>
      <c r="B13" s="83" t="s">
        <v>271</v>
      </c>
      <c r="C13" s="83"/>
      <c r="D13" s="83"/>
      <c r="E13" s="83"/>
      <c r="F13" s="83"/>
      <c r="G13" s="101">
        <f t="shared" ref="G13:J17" si="4">G14</f>
        <v>240000</v>
      </c>
      <c r="H13" s="101">
        <f t="shared" si="4"/>
        <v>0</v>
      </c>
      <c r="I13" s="101">
        <f t="shared" si="4"/>
        <v>0</v>
      </c>
      <c r="J13" s="101">
        <f t="shared" si="4"/>
        <v>240000</v>
      </c>
      <c r="K13" s="101">
        <f t="shared" ref="K13:L17" si="5">K14</f>
        <v>240000</v>
      </c>
      <c r="L13" s="101">
        <f t="shared" si="5"/>
        <v>240000</v>
      </c>
      <c r="M13" t="s">
        <v>5</v>
      </c>
    </row>
    <row r="14" spans="1:13" ht="28.5">
      <c r="A14" s="84">
        <v>3605</v>
      </c>
      <c r="B14" s="85" t="s">
        <v>125</v>
      </c>
      <c r="C14" s="85"/>
      <c r="D14" s="85"/>
      <c r="E14" s="85"/>
      <c r="F14" s="85"/>
      <c r="G14" s="102">
        <f t="shared" si="4"/>
        <v>240000</v>
      </c>
      <c r="H14" s="102">
        <f t="shared" si="4"/>
        <v>0</v>
      </c>
      <c r="I14" s="102">
        <f t="shared" si="4"/>
        <v>0</v>
      </c>
      <c r="J14" s="102">
        <f t="shared" si="4"/>
        <v>240000</v>
      </c>
      <c r="K14" s="102">
        <f t="shared" si="5"/>
        <v>240000</v>
      </c>
      <c r="L14" s="102">
        <f t="shared" si="5"/>
        <v>240000</v>
      </c>
      <c r="M14" t="s">
        <v>7</v>
      </c>
    </row>
    <row r="15" spans="1:13">
      <c r="A15" s="56">
        <v>31</v>
      </c>
      <c r="B15" s="57" t="s">
        <v>63</v>
      </c>
      <c r="C15" s="57"/>
      <c r="D15" s="57"/>
      <c r="E15" s="57"/>
      <c r="F15" s="57"/>
      <c r="G15" s="103">
        <f t="shared" si="4"/>
        <v>240000</v>
      </c>
      <c r="H15" s="103">
        <f t="shared" si="4"/>
        <v>0</v>
      </c>
      <c r="I15" s="103">
        <f t="shared" si="4"/>
        <v>0</v>
      </c>
      <c r="J15" s="103">
        <f t="shared" si="4"/>
        <v>240000</v>
      </c>
      <c r="K15" s="103">
        <f t="shared" si="5"/>
        <v>240000</v>
      </c>
      <c r="L15" s="103">
        <f t="shared" si="5"/>
        <v>240000</v>
      </c>
      <c r="M15" t="s">
        <v>64</v>
      </c>
    </row>
    <row r="16" spans="1:13" ht="28.5">
      <c r="A16" s="58">
        <v>54</v>
      </c>
      <c r="B16" s="59" t="s">
        <v>160</v>
      </c>
      <c r="C16" s="59"/>
      <c r="D16" s="59"/>
      <c r="E16" s="59"/>
      <c r="F16" s="59"/>
      <c r="G16" s="104">
        <f t="shared" si="4"/>
        <v>240000</v>
      </c>
      <c r="H16" s="104">
        <f t="shared" si="4"/>
        <v>0</v>
      </c>
      <c r="I16" s="104">
        <f t="shared" si="4"/>
        <v>0</v>
      </c>
      <c r="J16" s="104">
        <f t="shared" si="4"/>
        <v>240000</v>
      </c>
      <c r="K16" s="104">
        <f t="shared" si="5"/>
        <v>240000</v>
      </c>
      <c r="L16" s="104">
        <f t="shared" si="5"/>
        <v>240000</v>
      </c>
      <c r="M16">
        <v>2</v>
      </c>
    </row>
    <row r="17" spans="1:14" ht="42.75">
      <c r="A17" s="60">
        <v>544</v>
      </c>
      <c r="B17" s="61" t="s">
        <v>161</v>
      </c>
      <c r="C17" s="61"/>
      <c r="D17" s="61"/>
      <c r="E17" s="61"/>
      <c r="F17" s="61"/>
      <c r="G17" s="105">
        <f t="shared" si="4"/>
        <v>240000</v>
      </c>
      <c r="H17" s="105">
        <f t="shared" si="4"/>
        <v>0</v>
      </c>
      <c r="I17" s="105">
        <f t="shared" si="4"/>
        <v>0</v>
      </c>
      <c r="J17" s="105">
        <f t="shared" si="4"/>
        <v>240000</v>
      </c>
      <c r="K17" s="105">
        <f t="shared" si="5"/>
        <v>240000</v>
      </c>
      <c r="L17" s="105">
        <f t="shared" si="5"/>
        <v>240000</v>
      </c>
      <c r="M17">
        <v>3</v>
      </c>
    </row>
    <row r="18" spans="1:14" ht="42.75">
      <c r="A18" s="62">
        <v>5443</v>
      </c>
      <c r="B18" s="69" t="s">
        <v>281</v>
      </c>
      <c r="C18" s="69"/>
      <c r="D18" s="69"/>
      <c r="E18" s="69"/>
      <c r="F18" s="69"/>
      <c r="G18" s="106">
        <v>240000</v>
      </c>
      <c r="H18" s="977"/>
      <c r="I18" s="977"/>
      <c r="J18" s="977">
        <f>G18-H18+I18</f>
        <v>240000</v>
      </c>
      <c r="K18" s="106">
        <v>240000</v>
      </c>
      <c r="L18" s="106">
        <v>240000</v>
      </c>
      <c r="M18">
        <v>4</v>
      </c>
    </row>
    <row r="19" spans="1:14">
      <c r="A19" s="86">
        <v>32457</v>
      </c>
      <c r="B19" s="87" t="s">
        <v>356</v>
      </c>
      <c r="C19" s="88"/>
      <c r="D19" s="88"/>
      <c r="E19" s="88"/>
      <c r="F19" s="88"/>
      <c r="G19" s="107">
        <f t="shared" ref="G19:L24" si="6">G20</f>
        <v>61053</v>
      </c>
      <c r="H19" s="107">
        <f t="shared" ref="H19:J24" si="7">H20</f>
        <v>0</v>
      </c>
      <c r="I19" s="107">
        <f t="shared" si="7"/>
        <v>0</v>
      </c>
      <c r="J19" s="107">
        <f t="shared" si="7"/>
        <v>61053</v>
      </c>
      <c r="K19" s="107">
        <f t="shared" si="6"/>
        <v>30527</v>
      </c>
      <c r="L19" s="107">
        <f t="shared" si="6"/>
        <v>0</v>
      </c>
      <c r="M19" t="s">
        <v>5</v>
      </c>
    </row>
    <row r="20" spans="1:14" ht="28.5">
      <c r="A20" s="84">
        <v>3605</v>
      </c>
      <c r="B20" s="85" t="s">
        <v>125</v>
      </c>
      <c r="C20" s="85"/>
      <c r="D20" s="85"/>
      <c r="E20" s="85"/>
      <c r="F20" s="85"/>
      <c r="G20" s="108">
        <f t="shared" si="6"/>
        <v>61053</v>
      </c>
      <c r="H20" s="978">
        <f t="shared" si="7"/>
        <v>0</v>
      </c>
      <c r="I20" s="978">
        <f t="shared" si="7"/>
        <v>0</v>
      </c>
      <c r="J20" s="978">
        <f t="shared" si="7"/>
        <v>61053</v>
      </c>
      <c r="K20" s="108">
        <f t="shared" si="6"/>
        <v>30527</v>
      </c>
      <c r="L20" s="108">
        <f t="shared" si="6"/>
        <v>0</v>
      </c>
      <c r="M20" t="s">
        <v>7</v>
      </c>
    </row>
    <row r="21" spans="1:14">
      <c r="A21" s="46" t="s">
        <v>459</v>
      </c>
      <c r="B21" s="55" t="s">
        <v>107</v>
      </c>
      <c r="C21" s="55"/>
      <c r="D21" s="55"/>
      <c r="E21" s="55"/>
      <c r="F21" s="55"/>
      <c r="G21" s="109">
        <f t="shared" si="6"/>
        <v>61053</v>
      </c>
      <c r="H21" s="979">
        <f t="shared" si="7"/>
        <v>0</v>
      </c>
      <c r="I21" s="979">
        <f t="shared" si="7"/>
        <v>0</v>
      </c>
      <c r="J21" s="979">
        <f t="shared" si="7"/>
        <v>61053</v>
      </c>
      <c r="K21" s="109">
        <f t="shared" si="6"/>
        <v>30527</v>
      </c>
      <c r="L21" s="109">
        <f t="shared" si="6"/>
        <v>0</v>
      </c>
      <c r="M21" t="s">
        <v>8</v>
      </c>
    </row>
    <row r="22" spans="1:14">
      <c r="A22" s="56">
        <v>31</v>
      </c>
      <c r="B22" s="57" t="s">
        <v>63</v>
      </c>
      <c r="C22" s="57"/>
      <c r="D22" s="57"/>
      <c r="E22" s="57"/>
      <c r="F22" s="57"/>
      <c r="G22" s="110">
        <f t="shared" si="6"/>
        <v>61053</v>
      </c>
      <c r="H22" s="980">
        <f t="shared" si="7"/>
        <v>0</v>
      </c>
      <c r="I22" s="980">
        <f t="shared" si="7"/>
        <v>0</v>
      </c>
      <c r="J22" s="980">
        <f t="shared" si="7"/>
        <v>61053</v>
      </c>
      <c r="K22" s="110">
        <f t="shared" si="6"/>
        <v>30527</v>
      </c>
      <c r="L22" s="110">
        <f t="shared" si="6"/>
        <v>0</v>
      </c>
      <c r="M22" t="s">
        <v>64</v>
      </c>
    </row>
    <row r="23" spans="1:14" ht="28.5">
      <c r="A23" s="58">
        <v>54</v>
      </c>
      <c r="B23" s="59" t="s">
        <v>160</v>
      </c>
      <c r="C23" s="59"/>
      <c r="D23" s="59"/>
      <c r="E23" s="59"/>
      <c r="F23" s="59"/>
      <c r="G23" s="111">
        <f t="shared" si="6"/>
        <v>61053</v>
      </c>
      <c r="H23" s="981">
        <f t="shared" si="7"/>
        <v>0</v>
      </c>
      <c r="I23" s="981">
        <f t="shared" si="7"/>
        <v>0</v>
      </c>
      <c r="J23" s="981">
        <f t="shared" si="7"/>
        <v>61053</v>
      </c>
      <c r="K23" s="111">
        <f t="shared" si="6"/>
        <v>30527</v>
      </c>
      <c r="L23" s="111">
        <f t="shared" si="6"/>
        <v>0</v>
      </c>
      <c r="M23">
        <v>2</v>
      </c>
    </row>
    <row r="24" spans="1:14" ht="42.75">
      <c r="A24" s="60">
        <v>544</v>
      </c>
      <c r="B24" s="61" t="s">
        <v>161</v>
      </c>
      <c r="C24" s="61"/>
      <c r="D24" s="61"/>
      <c r="E24" s="61"/>
      <c r="F24" s="61"/>
      <c r="G24" s="112">
        <f t="shared" si="6"/>
        <v>61053</v>
      </c>
      <c r="H24" s="982">
        <f t="shared" si="7"/>
        <v>0</v>
      </c>
      <c r="I24" s="982">
        <f t="shared" si="7"/>
        <v>0</v>
      </c>
      <c r="J24" s="982">
        <f t="shared" si="7"/>
        <v>61053</v>
      </c>
      <c r="K24" s="112">
        <f t="shared" si="6"/>
        <v>30527</v>
      </c>
      <c r="L24" s="112">
        <f t="shared" si="6"/>
        <v>0</v>
      </c>
      <c r="M24">
        <v>3</v>
      </c>
    </row>
    <row r="25" spans="1:14" ht="33.75" customHeight="1">
      <c r="A25" s="62">
        <v>5443</v>
      </c>
      <c r="B25" s="69" t="s">
        <v>281</v>
      </c>
      <c r="C25" s="69"/>
      <c r="D25" s="69"/>
      <c r="E25" s="69"/>
      <c r="F25" s="69"/>
      <c r="G25" s="113">
        <v>61053</v>
      </c>
      <c r="H25" s="983"/>
      <c r="I25" s="983"/>
      <c r="J25" s="983">
        <f>G25-H25+I25</f>
        <v>61053</v>
      </c>
      <c r="K25" s="113">
        <v>30527</v>
      </c>
      <c r="L25" s="113">
        <v>0</v>
      </c>
      <c r="M25">
        <v>4</v>
      </c>
    </row>
    <row r="26" spans="1:14" ht="28.5">
      <c r="A26" s="86">
        <v>37847</v>
      </c>
      <c r="B26" s="87" t="s">
        <v>334</v>
      </c>
      <c r="C26" s="89">
        <f>SUM(C27+C88)</f>
        <v>2381052</v>
      </c>
      <c r="D26" s="89">
        <f>SUM(D27+D88)</f>
        <v>2381052</v>
      </c>
      <c r="E26" s="89">
        <f>SUM(E27+E88)</f>
        <v>2381052</v>
      </c>
      <c r="F26" s="90"/>
      <c r="G26" s="114">
        <f t="shared" ref="G26:L31" si="8">G27</f>
        <v>592596</v>
      </c>
      <c r="H26" s="114">
        <f t="shared" ref="H26:J31" si="9">H27</f>
        <v>0</v>
      </c>
      <c r="I26" s="114">
        <f t="shared" si="9"/>
        <v>0</v>
      </c>
      <c r="J26" s="114">
        <f t="shared" si="9"/>
        <v>592596</v>
      </c>
      <c r="K26" s="114">
        <f t="shared" si="8"/>
        <v>598907</v>
      </c>
      <c r="L26" s="114">
        <f t="shared" si="8"/>
        <v>605287</v>
      </c>
      <c r="M26" s="91" t="s">
        <v>5</v>
      </c>
      <c r="N26" s="64"/>
    </row>
    <row r="27" spans="1:14" ht="28.5">
      <c r="A27" s="84">
        <v>3605</v>
      </c>
      <c r="B27" s="85" t="s">
        <v>125</v>
      </c>
      <c r="C27" s="92">
        <f>C28</f>
        <v>2381052</v>
      </c>
      <c r="D27" s="92">
        <f t="shared" ref="D27:E27" si="10">D28</f>
        <v>2381052</v>
      </c>
      <c r="E27" s="92">
        <f t="shared" si="10"/>
        <v>2381052</v>
      </c>
      <c r="F27" s="65"/>
      <c r="G27" s="115">
        <f t="shared" si="8"/>
        <v>592596</v>
      </c>
      <c r="H27" s="115">
        <f t="shared" si="9"/>
        <v>0</v>
      </c>
      <c r="I27" s="115">
        <f t="shared" si="9"/>
        <v>0</v>
      </c>
      <c r="J27" s="115">
        <f t="shared" si="9"/>
        <v>592596</v>
      </c>
      <c r="K27" s="115">
        <f t="shared" si="8"/>
        <v>598907</v>
      </c>
      <c r="L27" s="115">
        <f t="shared" si="8"/>
        <v>605287</v>
      </c>
      <c r="M27" s="54" t="s">
        <v>7</v>
      </c>
      <c r="N27" s="64"/>
    </row>
    <row r="28" spans="1:14">
      <c r="A28" s="46" t="s">
        <v>441</v>
      </c>
      <c r="B28" s="55" t="s">
        <v>107</v>
      </c>
      <c r="C28" s="92">
        <f>SUM(C33+C91+C153+C171+C29)</f>
        <v>2381052</v>
      </c>
      <c r="D28" s="92">
        <f>SUM(D33+D91+D153+D171+D29)</f>
        <v>2381052</v>
      </c>
      <c r="E28" s="92">
        <f>SUM(E33+E91+E153+E171+E29)</f>
        <v>2381052</v>
      </c>
      <c r="F28" s="65"/>
      <c r="G28" s="116">
        <f t="shared" si="8"/>
        <v>592596</v>
      </c>
      <c r="H28" s="116">
        <f t="shared" si="9"/>
        <v>0</v>
      </c>
      <c r="I28" s="116">
        <f t="shared" si="9"/>
        <v>0</v>
      </c>
      <c r="J28" s="116">
        <f t="shared" si="9"/>
        <v>592596</v>
      </c>
      <c r="K28" s="116">
        <f t="shared" si="8"/>
        <v>598907</v>
      </c>
      <c r="L28" s="116">
        <f t="shared" si="8"/>
        <v>605287</v>
      </c>
      <c r="M28" s="54" t="s">
        <v>8</v>
      </c>
      <c r="N28" s="43"/>
    </row>
    <row r="29" spans="1:14">
      <c r="A29" s="56">
        <v>43</v>
      </c>
      <c r="B29" s="57" t="s">
        <v>439</v>
      </c>
      <c r="C29" s="57"/>
      <c r="D29" s="57"/>
      <c r="E29" s="57"/>
      <c r="F29" s="57"/>
      <c r="G29" s="110">
        <f t="shared" si="8"/>
        <v>592596</v>
      </c>
      <c r="H29" s="980">
        <f t="shared" si="9"/>
        <v>0</v>
      </c>
      <c r="I29" s="980">
        <f t="shared" si="9"/>
        <v>0</v>
      </c>
      <c r="J29" s="980">
        <f t="shared" si="9"/>
        <v>592596</v>
      </c>
      <c r="K29" s="110">
        <f t="shared" si="8"/>
        <v>598907</v>
      </c>
      <c r="L29" s="110">
        <f t="shared" si="8"/>
        <v>605287</v>
      </c>
      <c r="M29" s="987" t="s">
        <v>41</v>
      </c>
    </row>
    <row r="30" spans="1:14" ht="28.5">
      <c r="A30" s="58">
        <v>54</v>
      </c>
      <c r="B30" s="59" t="s">
        <v>160</v>
      </c>
      <c r="C30" s="59"/>
      <c r="D30" s="59"/>
      <c r="E30" s="59"/>
      <c r="F30" s="59"/>
      <c r="G30" s="111">
        <f t="shared" si="8"/>
        <v>592596</v>
      </c>
      <c r="H30" s="981">
        <f t="shared" si="9"/>
        <v>0</v>
      </c>
      <c r="I30" s="981">
        <f t="shared" si="9"/>
        <v>0</v>
      </c>
      <c r="J30" s="981">
        <f t="shared" si="9"/>
        <v>592596</v>
      </c>
      <c r="K30" s="111">
        <f t="shared" si="8"/>
        <v>598907</v>
      </c>
      <c r="L30" s="111">
        <f t="shared" si="8"/>
        <v>605287</v>
      </c>
      <c r="M30">
        <v>2</v>
      </c>
    </row>
    <row r="31" spans="1:14" ht="42.75">
      <c r="A31" s="60">
        <v>544</v>
      </c>
      <c r="B31" s="61" t="s">
        <v>161</v>
      </c>
      <c r="C31" s="61"/>
      <c r="D31" s="61"/>
      <c r="E31" s="61"/>
      <c r="F31" s="61"/>
      <c r="G31" s="112">
        <f t="shared" si="8"/>
        <v>592596</v>
      </c>
      <c r="H31" s="982">
        <f t="shared" si="9"/>
        <v>0</v>
      </c>
      <c r="I31" s="982">
        <f t="shared" si="9"/>
        <v>0</v>
      </c>
      <c r="J31" s="982">
        <f t="shared" si="9"/>
        <v>592596</v>
      </c>
      <c r="K31" s="112">
        <f t="shared" si="8"/>
        <v>598907</v>
      </c>
      <c r="L31" s="112">
        <f t="shared" si="8"/>
        <v>605287</v>
      </c>
      <c r="M31">
        <v>3</v>
      </c>
    </row>
    <row r="32" spans="1:14" ht="42.75">
      <c r="A32" s="62">
        <v>5443</v>
      </c>
      <c r="B32" s="69" t="s">
        <v>281</v>
      </c>
      <c r="C32" s="69"/>
      <c r="D32" s="69"/>
      <c r="E32" s="69"/>
      <c r="F32" s="69"/>
      <c r="G32" s="113">
        <v>592596</v>
      </c>
      <c r="H32" s="983"/>
      <c r="I32" s="983"/>
      <c r="J32" s="983">
        <f>G32-H32+I32</f>
        <v>592596</v>
      </c>
      <c r="K32" s="113">
        <v>598907</v>
      </c>
      <c r="L32" s="113">
        <v>605287</v>
      </c>
      <c r="M32">
        <v>4</v>
      </c>
    </row>
    <row r="33" spans="1:13">
      <c r="A33" s="86">
        <v>29244</v>
      </c>
      <c r="B33" s="87" t="s">
        <v>436</v>
      </c>
      <c r="C33" s="89">
        <f>SUM(C34+C102)</f>
        <v>2381052</v>
      </c>
      <c r="D33" s="89">
        <f>SUM(D34+D102)</f>
        <v>2381052</v>
      </c>
      <c r="E33" s="89">
        <f>SUM(E34+E102)</f>
        <v>2381052</v>
      </c>
      <c r="F33" s="90"/>
      <c r="G33" s="117">
        <f t="shared" ref="G33:G38" si="11">G34</f>
        <v>593592</v>
      </c>
      <c r="H33" s="117">
        <f t="shared" ref="H33:J34" si="12">H34</f>
        <v>0</v>
      </c>
      <c r="I33" s="117">
        <f t="shared" si="12"/>
        <v>0</v>
      </c>
      <c r="J33" s="117">
        <f t="shared" si="12"/>
        <v>593592</v>
      </c>
      <c r="K33" s="117">
        <f t="shared" ref="K33:L33" si="13">K34</f>
        <v>593592</v>
      </c>
      <c r="L33" s="117">
        <f t="shared" si="13"/>
        <v>593592</v>
      </c>
      <c r="M33" t="s">
        <v>5</v>
      </c>
    </row>
    <row r="34" spans="1:13" ht="28.5">
      <c r="A34" s="84">
        <v>3605</v>
      </c>
      <c r="B34" s="85" t="s">
        <v>125</v>
      </c>
      <c r="C34" s="92">
        <f>C35</f>
        <v>2381052</v>
      </c>
      <c r="D34" s="92">
        <f t="shared" ref="D34:E34" si="14">D35</f>
        <v>2381052</v>
      </c>
      <c r="E34" s="92">
        <f t="shared" si="14"/>
        <v>2381052</v>
      </c>
      <c r="F34" s="65"/>
      <c r="G34" s="115">
        <f t="shared" si="11"/>
        <v>593592</v>
      </c>
      <c r="H34" s="115">
        <f t="shared" si="12"/>
        <v>0</v>
      </c>
      <c r="I34" s="115">
        <f t="shared" si="12"/>
        <v>0</v>
      </c>
      <c r="J34" s="115">
        <f t="shared" si="12"/>
        <v>593592</v>
      </c>
      <c r="K34" s="115">
        <f t="shared" ref="K34:L38" si="15">K35</f>
        <v>593592</v>
      </c>
      <c r="L34" s="115">
        <f t="shared" si="15"/>
        <v>593592</v>
      </c>
      <c r="M34" t="s">
        <v>7</v>
      </c>
    </row>
    <row r="35" spans="1:13" ht="28.5">
      <c r="A35" s="46" t="s">
        <v>479</v>
      </c>
      <c r="B35" s="55" t="s">
        <v>366</v>
      </c>
      <c r="C35" s="92">
        <f>SUM(C36+C55)</f>
        <v>2381052</v>
      </c>
      <c r="D35" s="92">
        <f>SUM(D36+D55)</f>
        <v>2381052</v>
      </c>
      <c r="E35" s="92">
        <f>SUM(E36+E55)</f>
        <v>2381052</v>
      </c>
      <c r="F35" s="65"/>
      <c r="G35" s="118">
        <f t="shared" si="11"/>
        <v>593592</v>
      </c>
      <c r="H35" s="118">
        <f t="shared" ref="H35:I38" si="16">H36</f>
        <v>0</v>
      </c>
      <c r="I35" s="118">
        <f t="shared" si="16"/>
        <v>0</v>
      </c>
      <c r="J35" s="118">
        <f>J36+J130</f>
        <v>593592</v>
      </c>
      <c r="K35" s="118">
        <f t="shared" si="15"/>
        <v>593592</v>
      </c>
      <c r="L35" s="118">
        <f t="shared" si="15"/>
        <v>593592</v>
      </c>
      <c r="M35" t="s">
        <v>8</v>
      </c>
    </row>
    <row r="36" spans="1:13">
      <c r="A36" s="56">
        <v>11</v>
      </c>
      <c r="B36" s="57" t="s">
        <v>14</v>
      </c>
      <c r="C36" s="92">
        <f t="shared" ref="C36:E36" si="17">SUM(C43+C49)</f>
        <v>1984210</v>
      </c>
      <c r="D36" s="92">
        <f t="shared" si="17"/>
        <v>1984210</v>
      </c>
      <c r="E36" s="92">
        <f t="shared" si="17"/>
        <v>1984210</v>
      </c>
      <c r="F36" s="65"/>
      <c r="G36" s="119">
        <f t="shared" si="11"/>
        <v>593592</v>
      </c>
      <c r="H36" s="119">
        <f t="shared" si="16"/>
        <v>0</v>
      </c>
      <c r="I36" s="119">
        <f t="shared" si="16"/>
        <v>0</v>
      </c>
      <c r="J36" s="119">
        <f>J37</f>
        <v>593592</v>
      </c>
      <c r="K36" s="119">
        <f t="shared" si="15"/>
        <v>593592</v>
      </c>
      <c r="L36" s="119">
        <f t="shared" si="15"/>
        <v>593592</v>
      </c>
      <c r="M36" t="s">
        <v>15</v>
      </c>
    </row>
    <row r="37" spans="1:13" ht="28.5">
      <c r="A37" s="58">
        <v>54</v>
      </c>
      <c r="B37" s="59" t="s">
        <v>160</v>
      </c>
      <c r="C37" s="59"/>
      <c r="D37" s="59"/>
      <c r="E37" s="59"/>
      <c r="F37" s="59"/>
      <c r="G37" s="111">
        <f t="shared" si="11"/>
        <v>593592</v>
      </c>
      <c r="H37" s="981">
        <f t="shared" si="16"/>
        <v>0</v>
      </c>
      <c r="I37" s="981">
        <f t="shared" si="16"/>
        <v>0</v>
      </c>
      <c r="J37" s="981">
        <f>J38</f>
        <v>593592</v>
      </c>
      <c r="K37" s="111">
        <f t="shared" si="15"/>
        <v>593592</v>
      </c>
      <c r="L37" s="111">
        <f t="shared" si="15"/>
        <v>593592</v>
      </c>
      <c r="M37">
        <v>2</v>
      </c>
    </row>
    <row r="38" spans="1:13" ht="42.75">
      <c r="A38" s="60">
        <v>544</v>
      </c>
      <c r="B38" s="61" t="s">
        <v>161</v>
      </c>
      <c r="C38" s="61"/>
      <c r="D38" s="61"/>
      <c r="E38" s="61"/>
      <c r="F38" s="61"/>
      <c r="G38" s="112">
        <f t="shared" si="11"/>
        <v>593592</v>
      </c>
      <c r="H38" s="982">
        <f t="shared" si="16"/>
        <v>0</v>
      </c>
      <c r="I38" s="982">
        <f t="shared" si="16"/>
        <v>0</v>
      </c>
      <c r="J38" s="982">
        <f>J39</f>
        <v>593592</v>
      </c>
      <c r="K38" s="112">
        <f t="shared" si="15"/>
        <v>593592</v>
      </c>
      <c r="L38" s="112">
        <f t="shared" si="15"/>
        <v>593592</v>
      </c>
      <c r="M38">
        <v>3</v>
      </c>
    </row>
    <row r="39" spans="1:13" ht="42.75">
      <c r="A39" s="62">
        <v>5443</v>
      </c>
      <c r="B39" s="69" t="s">
        <v>281</v>
      </c>
      <c r="C39" s="69"/>
      <c r="D39" s="69"/>
      <c r="E39" s="69"/>
      <c r="F39" s="69"/>
      <c r="G39" s="113">
        <v>593592</v>
      </c>
      <c r="H39" s="983"/>
      <c r="I39" s="983"/>
      <c r="J39" s="983">
        <f>G39-H39+I39</f>
        <v>593592</v>
      </c>
      <c r="K39" s="113">
        <v>593592</v>
      </c>
      <c r="L39" s="113">
        <v>593592</v>
      </c>
      <c r="M39">
        <v>4</v>
      </c>
    </row>
    <row r="40" spans="1:13">
      <c r="A40" s="86">
        <v>32352</v>
      </c>
      <c r="B40" s="87" t="s">
        <v>332</v>
      </c>
      <c r="C40" s="89">
        <f>SUM(C41+C135)</f>
        <v>1190526</v>
      </c>
      <c r="D40" s="89">
        <f>SUM(D41+D135)</f>
        <v>1190526</v>
      </c>
      <c r="E40" s="89">
        <f>SUM(E41+E135)</f>
        <v>1190526</v>
      </c>
      <c r="F40" s="90"/>
      <c r="G40" s="117">
        <f>G41+G135</f>
        <v>153813</v>
      </c>
      <c r="H40" s="117">
        <f>H41+H135</f>
        <v>0</v>
      </c>
      <c r="I40" s="117">
        <f>I41+I135</f>
        <v>0</v>
      </c>
      <c r="J40" s="117">
        <f>J41</f>
        <v>153813</v>
      </c>
      <c r="K40" s="117">
        <f>K41+K135</f>
        <v>153813</v>
      </c>
      <c r="L40" s="117">
        <f>L41+L135</f>
        <v>153813</v>
      </c>
      <c r="M40" s="91" t="s">
        <v>5</v>
      </c>
    </row>
    <row r="41" spans="1:13" ht="28.5">
      <c r="A41" s="84">
        <v>3602</v>
      </c>
      <c r="B41" s="85" t="s">
        <v>82</v>
      </c>
      <c r="C41" s="92">
        <f>SUM(C42+C94)</f>
        <v>1190526</v>
      </c>
      <c r="D41" s="92">
        <f t="shared" ref="D41:E41" si="18">SUM(D42+D94)</f>
        <v>1190526</v>
      </c>
      <c r="E41" s="92">
        <f t="shared" si="18"/>
        <v>1190526</v>
      </c>
      <c r="F41" s="65"/>
      <c r="G41" s="120">
        <f t="shared" ref="G41:I45" si="19">G42</f>
        <v>153813</v>
      </c>
      <c r="H41" s="120">
        <f t="shared" si="19"/>
        <v>0</v>
      </c>
      <c r="I41" s="120">
        <f t="shared" si="19"/>
        <v>0</v>
      </c>
      <c r="J41" s="120">
        <f>SUM(J42+J122)</f>
        <v>153813</v>
      </c>
      <c r="K41" s="120">
        <f>K42</f>
        <v>153813</v>
      </c>
      <c r="L41" s="120">
        <f>L42</f>
        <v>153813</v>
      </c>
      <c r="M41" s="54" t="s">
        <v>7</v>
      </c>
    </row>
    <row r="42" spans="1:13" ht="28.5">
      <c r="A42" s="46" t="s">
        <v>461</v>
      </c>
      <c r="B42" s="55" t="s">
        <v>340</v>
      </c>
      <c r="C42" s="92">
        <f>SUM(C43+C53)</f>
        <v>1190526</v>
      </c>
      <c r="D42" s="92">
        <f>SUM(D43+D53)</f>
        <v>1190526</v>
      </c>
      <c r="E42" s="92">
        <f>SUM(E43+E53)</f>
        <v>1190526</v>
      </c>
      <c r="F42" s="65"/>
      <c r="G42" s="118">
        <f t="shared" si="19"/>
        <v>153813</v>
      </c>
      <c r="H42" s="118">
        <f t="shared" si="19"/>
        <v>0</v>
      </c>
      <c r="I42" s="118">
        <f t="shared" si="19"/>
        <v>0</v>
      </c>
      <c r="J42" s="118">
        <f>J43</f>
        <v>153813</v>
      </c>
      <c r="K42" s="118">
        <f t="shared" ref="K42:L45" si="20">K43</f>
        <v>153813</v>
      </c>
      <c r="L42" s="118">
        <f t="shared" si="20"/>
        <v>153813</v>
      </c>
      <c r="M42" s="54" t="s">
        <v>8</v>
      </c>
    </row>
    <row r="43" spans="1:13">
      <c r="A43" s="56">
        <v>11</v>
      </c>
      <c r="B43" s="57" t="s">
        <v>14</v>
      </c>
      <c r="C43" s="92">
        <f t="shared" ref="C43:E43" si="21">SUM(C47+C50)</f>
        <v>1190526</v>
      </c>
      <c r="D43" s="92">
        <f t="shared" si="21"/>
        <v>1190526</v>
      </c>
      <c r="E43" s="92">
        <f t="shared" si="21"/>
        <v>1190526</v>
      </c>
      <c r="F43" s="65"/>
      <c r="G43" s="119">
        <f t="shared" si="19"/>
        <v>153813</v>
      </c>
      <c r="H43" s="119">
        <f t="shared" si="19"/>
        <v>0</v>
      </c>
      <c r="I43" s="119">
        <f t="shared" si="19"/>
        <v>0</v>
      </c>
      <c r="J43" s="119">
        <f>J44</f>
        <v>153813</v>
      </c>
      <c r="K43" s="119">
        <f t="shared" si="20"/>
        <v>153813</v>
      </c>
      <c r="L43" s="119">
        <f t="shared" si="20"/>
        <v>153813</v>
      </c>
      <c r="M43" s="987" t="s">
        <v>15</v>
      </c>
    </row>
    <row r="44" spans="1:13" ht="28.5">
      <c r="A44" s="58">
        <v>54</v>
      </c>
      <c r="B44" s="59" t="s">
        <v>160</v>
      </c>
      <c r="C44" s="59"/>
      <c r="D44" s="59"/>
      <c r="E44" s="59"/>
      <c r="F44" s="59"/>
      <c r="G44" s="111">
        <f t="shared" si="19"/>
        <v>153813</v>
      </c>
      <c r="H44" s="981">
        <f t="shared" si="19"/>
        <v>0</v>
      </c>
      <c r="I44" s="981">
        <f t="shared" si="19"/>
        <v>0</v>
      </c>
      <c r="J44" s="981">
        <f>J45</f>
        <v>153813</v>
      </c>
      <c r="K44" s="111">
        <f t="shared" si="20"/>
        <v>153813</v>
      </c>
      <c r="L44" s="111">
        <f t="shared" si="20"/>
        <v>153813</v>
      </c>
      <c r="M44">
        <v>2</v>
      </c>
    </row>
    <row r="45" spans="1:13" ht="42.75">
      <c r="A45" s="60">
        <v>544</v>
      </c>
      <c r="B45" s="61" t="s">
        <v>161</v>
      </c>
      <c r="C45" s="61"/>
      <c r="D45" s="61"/>
      <c r="E45" s="61"/>
      <c r="F45" s="61"/>
      <c r="G45" s="112">
        <f t="shared" si="19"/>
        <v>153813</v>
      </c>
      <c r="H45" s="982">
        <f t="shared" si="19"/>
        <v>0</v>
      </c>
      <c r="I45" s="982">
        <f t="shared" si="19"/>
        <v>0</v>
      </c>
      <c r="J45" s="982">
        <f>J46</f>
        <v>153813</v>
      </c>
      <c r="K45" s="112">
        <f t="shared" si="20"/>
        <v>153813</v>
      </c>
      <c r="L45" s="112">
        <f t="shared" si="20"/>
        <v>153813</v>
      </c>
      <c r="M45">
        <v>3</v>
      </c>
    </row>
    <row r="46" spans="1:13" ht="42.75">
      <c r="A46" s="62">
        <v>5443</v>
      </c>
      <c r="B46" s="69" t="s">
        <v>281</v>
      </c>
      <c r="C46" s="69"/>
      <c r="D46" s="69"/>
      <c r="E46" s="69"/>
      <c r="F46" s="69"/>
      <c r="G46" s="113">
        <v>153813</v>
      </c>
      <c r="H46" s="983"/>
      <c r="I46" s="983"/>
      <c r="J46" s="983">
        <f>G46-H46+I46</f>
        <v>153813</v>
      </c>
      <c r="K46" s="113">
        <v>153813</v>
      </c>
      <c r="L46" s="113">
        <v>153813</v>
      </c>
      <c r="M46">
        <v>4</v>
      </c>
    </row>
    <row r="47" spans="1:13">
      <c r="A47" s="86">
        <v>33933</v>
      </c>
      <c r="B47" s="87" t="s">
        <v>434</v>
      </c>
      <c r="C47" s="89">
        <f>SUM(C48+C128)</f>
        <v>793684</v>
      </c>
      <c r="D47" s="89">
        <f>SUM(D48+D128)</f>
        <v>793684</v>
      </c>
      <c r="E47" s="89">
        <f>SUM(E48+E128)</f>
        <v>793684</v>
      </c>
      <c r="F47" s="90"/>
      <c r="G47" s="117">
        <f>SUM(G48+G128)</f>
        <v>1747517</v>
      </c>
      <c r="H47" s="117">
        <f>SUM(H48+H128)</f>
        <v>0</v>
      </c>
      <c r="I47" s="117">
        <f>SUM(I48+I128)</f>
        <v>0</v>
      </c>
      <c r="J47" s="117">
        <f>SUM(J48+J140)</f>
        <v>1747517</v>
      </c>
      <c r="K47" s="117">
        <f t="shared" ref="K47:L47" si="22">SUM(K48+K128)</f>
        <v>1747517</v>
      </c>
      <c r="L47" s="117">
        <f t="shared" si="22"/>
        <v>1747517</v>
      </c>
      <c r="M47" t="s">
        <v>5</v>
      </c>
    </row>
    <row r="48" spans="1:13" ht="28.5">
      <c r="A48" s="84">
        <v>3602</v>
      </c>
      <c r="B48" s="85" t="s">
        <v>82</v>
      </c>
      <c r="C48" s="92">
        <f>SUM(C49+C87)</f>
        <v>793684</v>
      </c>
      <c r="D48" s="92">
        <f>SUM(D49+D87)</f>
        <v>793684</v>
      </c>
      <c r="E48" s="92">
        <f>SUM(E49+E87)</f>
        <v>793684</v>
      </c>
      <c r="F48" s="65"/>
      <c r="G48" s="120">
        <f t="shared" ref="G48:J50" si="23">G49</f>
        <v>1747517</v>
      </c>
      <c r="H48" s="120">
        <f t="shared" si="23"/>
        <v>0</v>
      </c>
      <c r="I48" s="120">
        <f t="shared" si="23"/>
        <v>0</v>
      </c>
      <c r="J48" s="120">
        <f t="shared" si="23"/>
        <v>1747517</v>
      </c>
      <c r="K48" s="120">
        <f t="shared" ref="K48:L49" si="24">K49</f>
        <v>1747517</v>
      </c>
      <c r="L48" s="120">
        <f t="shared" si="24"/>
        <v>1747517</v>
      </c>
      <c r="M48" t="s">
        <v>7</v>
      </c>
    </row>
    <row r="49" spans="1:15" ht="28.5">
      <c r="A49" s="46" t="s">
        <v>450</v>
      </c>
      <c r="B49" s="55" t="s">
        <v>375</v>
      </c>
      <c r="C49" s="92">
        <f>SUM(C50+C74)</f>
        <v>793684</v>
      </c>
      <c r="D49" s="92">
        <f>SUM(D50+D74)</f>
        <v>793684</v>
      </c>
      <c r="E49" s="92">
        <f>SUM(E50+E74)</f>
        <v>793684</v>
      </c>
      <c r="F49" s="65"/>
      <c r="G49" s="118">
        <f t="shared" si="23"/>
        <v>1747517</v>
      </c>
      <c r="H49" s="118">
        <f t="shared" si="23"/>
        <v>0</v>
      </c>
      <c r="I49" s="118">
        <f t="shared" si="23"/>
        <v>0</v>
      </c>
      <c r="J49" s="118">
        <f t="shared" si="23"/>
        <v>1747517</v>
      </c>
      <c r="K49" s="118">
        <f t="shared" si="24"/>
        <v>1747517</v>
      </c>
      <c r="L49" s="118">
        <f t="shared" si="24"/>
        <v>1747517</v>
      </c>
      <c r="M49" t="s">
        <v>8</v>
      </c>
    </row>
    <row r="50" spans="1:15">
      <c r="A50" s="56">
        <v>11</v>
      </c>
      <c r="B50" s="57" t="s">
        <v>14</v>
      </c>
      <c r="C50" s="92">
        <f>SUM(C60+C68)</f>
        <v>396842</v>
      </c>
      <c r="D50" s="92">
        <f>SUM(D60+D68)</f>
        <v>396842</v>
      </c>
      <c r="E50" s="92">
        <f>SUM(E60+E68)</f>
        <v>396842</v>
      </c>
      <c r="F50" s="65"/>
      <c r="G50" s="119">
        <f t="shared" si="23"/>
        <v>1747517</v>
      </c>
      <c r="H50" s="119">
        <f t="shared" si="23"/>
        <v>0</v>
      </c>
      <c r="I50" s="119">
        <f t="shared" si="23"/>
        <v>0</v>
      </c>
      <c r="J50" s="119">
        <f t="shared" si="23"/>
        <v>1747517</v>
      </c>
      <c r="K50" s="119">
        <f t="shared" ref="K50:L50" si="25">K51</f>
        <v>1747517</v>
      </c>
      <c r="L50" s="119">
        <f t="shared" si="25"/>
        <v>1747517</v>
      </c>
      <c r="M50" t="s">
        <v>15</v>
      </c>
    </row>
    <row r="51" spans="1:15" ht="28.5">
      <c r="A51" s="58">
        <v>54</v>
      </c>
      <c r="B51" s="59" t="s">
        <v>378</v>
      </c>
      <c r="C51" s="78"/>
      <c r="D51" s="78"/>
      <c r="E51" s="78"/>
      <c r="F51" s="70"/>
      <c r="G51" s="121">
        <f t="shared" ref="G51:L52" si="26">G52</f>
        <v>1747517</v>
      </c>
      <c r="H51" s="121">
        <f t="shared" ref="H51:J52" si="27">H52</f>
        <v>0</v>
      </c>
      <c r="I51" s="121">
        <f t="shared" si="27"/>
        <v>0</v>
      </c>
      <c r="J51" s="121">
        <f t="shared" si="27"/>
        <v>1747517</v>
      </c>
      <c r="K51" s="121">
        <f t="shared" si="26"/>
        <v>1747517</v>
      </c>
      <c r="L51" s="121">
        <f t="shared" si="26"/>
        <v>1747517</v>
      </c>
      <c r="M51">
        <v>2</v>
      </c>
    </row>
    <row r="52" spans="1:15" ht="28.5">
      <c r="A52" s="60">
        <v>544</v>
      </c>
      <c r="B52" s="79" t="s">
        <v>379</v>
      </c>
      <c r="C52" s="78"/>
      <c r="D52" s="78"/>
      <c r="E52" s="78"/>
      <c r="F52" s="70"/>
      <c r="G52" s="122">
        <f t="shared" si="26"/>
        <v>1747517</v>
      </c>
      <c r="H52" s="122">
        <f t="shared" si="27"/>
        <v>0</v>
      </c>
      <c r="I52" s="122">
        <f t="shared" si="27"/>
        <v>0</v>
      </c>
      <c r="J52" s="122">
        <f t="shared" si="27"/>
        <v>1747517</v>
      </c>
      <c r="K52" s="122">
        <f t="shared" si="26"/>
        <v>1747517</v>
      </c>
      <c r="L52" s="122">
        <f t="shared" si="26"/>
        <v>1747517</v>
      </c>
      <c r="M52">
        <v>3</v>
      </c>
    </row>
    <row r="53" spans="1:15" ht="28.5">
      <c r="A53" s="62">
        <v>5443</v>
      </c>
      <c r="B53" s="63" t="s">
        <v>379</v>
      </c>
      <c r="C53" s="78"/>
      <c r="D53" s="78"/>
      <c r="E53" s="78"/>
      <c r="F53" s="70"/>
      <c r="G53" s="123">
        <v>1747517</v>
      </c>
      <c r="H53" s="123"/>
      <c r="I53" s="123">
        <v>0</v>
      </c>
      <c r="J53" s="123">
        <f>G53-H53+I53</f>
        <v>1747517</v>
      </c>
      <c r="K53" s="123">
        <v>1747517</v>
      </c>
      <c r="L53" s="123">
        <v>1747517</v>
      </c>
      <c r="M53">
        <v>4</v>
      </c>
      <c r="O53" s="990">
        <v>5</v>
      </c>
    </row>
    <row r="54" spans="1:15">
      <c r="A54" s="86">
        <v>37068</v>
      </c>
      <c r="B54" s="87" t="s">
        <v>90</v>
      </c>
      <c r="C54" s="89">
        <f>SUM(C55+C147)</f>
        <v>396842</v>
      </c>
      <c r="D54" s="89">
        <f>SUM(D55+D147)</f>
        <v>396842</v>
      </c>
      <c r="E54" s="89">
        <f>SUM(E55+E147)</f>
        <v>396842</v>
      </c>
      <c r="F54" s="90"/>
      <c r="G54" s="117">
        <f>SUM(G55+G147)</f>
        <v>6187555</v>
      </c>
      <c r="H54" s="117">
        <f>SUM(H55+H147)</f>
        <v>0</v>
      </c>
      <c r="I54" s="117">
        <f>SUM(I55+I147)</f>
        <v>0</v>
      </c>
      <c r="J54" s="117">
        <f>J55</f>
        <v>6187555</v>
      </c>
      <c r="K54" s="117">
        <f>SUM(K55+K147)</f>
        <v>6187555</v>
      </c>
      <c r="L54" s="117">
        <f>SUM(L55+L147)</f>
        <v>6187555</v>
      </c>
      <c r="M54" t="s">
        <v>5</v>
      </c>
    </row>
    <row r="55" spans="1:15" ht="28.5">
      <c r="A55" s="84">
        <v>3602</v>
      </c>
      <c r="B55" s="85" t="s">
        <v>82</v>
      </c>
      <c r="C55" s="92">
        <f>SUM(C56+C106)</f>
        <v>396842</v>
      </c>
      <c r="D55" s="92">
        <f>SUM(D56+D106)</f>
        <v>396842</v>
      </c>
      <c r="E55" s="92">
        <f>SUM(E56+E106)</f>
        <v>396842</v>
      </c>
      <c r="F55" s="65"/>
      <c r="G55" s="120">
        <f>SUM(G56+G106)</f>
        <v>6187555</v>
      </c>
      <c r="H55" s="120">
        <f>SUM(H56+H106)</f>
        <v>0</v>
      </c>
      <c r="I55" s="120">
        <f>SUM(I56+I106)</f>
        <v>0</v>
      </c>
      <c r="J55" s="120">
        <f>J56</f>
        <v>6187555</v>
      </c>
      <c r="K55" s="120">
        <f>SUM(K56+K106)</f>
        <v>6187555</v>
      </c>
      <c r="L55" s="120">
        <f>SUM(L56+L106)</f>
        <v>6187555</v>
      </c>
      <c r="M55" t="s">
        <v>7</v>
      </c>
    </row>
    <row r="56" spans="1:15" ht="28.5">
      <c r="A56" s="46" t="s">
        <v>445</v>
      </c>
      <c r="B56" s="55" t="s">
        <v>363</v>
      </c>
      <c r="C56" s="92">
        <f>SUM(C57+C88)</f>
        <v>396842</v>
      </c>
      <c r="D56" s="92">
        <f>SUM(D57+D88)</f>
        <v>396842</v>
      </c>
      <c r="E56" s="92">
        <f>SUM(E57+E88)</f>
        <v>396842</v>
      </c>
      <c r="F56" s="65"/>
      <c r="G56" s="118">
        <f t="shared" ref="G56:I57" si="28">G57</f>
        <v>6187555</v>
      </c>
      <c r="H56" s="118">
        <f t="shared" si="28"/>
        <v>0</v>
      </c>
      <c r="I56" s="118">
        <f t="shared" si="28"/>
        <v>0</v>
      </c>
      <c r="J56" s="118">
        <f>J57</f>
        <v>6187555</v>
      </c>
      <c r="K56" s="118">
        <f t="shared" ref="K56:L56" si="29">K57</f>
        <v>6187555</v>
      </c>
      <c r="L56" s="118">
        <f t="shared" si="29"/>
        <v>6187555</v>
      </c>
      <c r="M56" t="s">
        <v>8</v>
      </c>
    </row>
    <row r="57" spans="1:15">
      <c r="A57" s="56">
        <v>11</v>
      </c>
      <c r="B57" s="57" t="s">
        <v>14</v>
      </c>
      <c r="C57" s="92">
        <f t="shared" ref="C57:E57" si="30">SUM(C61+C68)</f>
        <v>396842</v>
      </c>
      <c r="D57" s="92">
        <f t="shared" si="30"/>
        <v>396842</v>
      </c>
      <c r="E57" s="92">
        <f t="shared" si="30"/>
        <v>396842</v>
      </c>
      <c r="F57" s="65"/>
      <c r="G57" s="119">
        <f t="shared" si="28"/>
        <v>6187555</v>
      </c>
      <c r="H57" s="119">
        <f t="shared" si="28"/>
        <v>0</v>
      </c>
      <c r="I57" s="119">
        <f t="shared" si="28"/>
        <v>0</v>
      </c>
      <c r="J57" s="119">
        <f>J58</f>
        <v>6187555</v>
      </c>
      <c r="K57" s="119">
        <f t="shared" ref="K57:L57" si="31">K58</f>
        <v>6187555</v>
      </c>
      <c r="L57" s="119">
        <f t="shared" si="31"/>
        <v>6187555</v>
      </c>
      <c r="M57" t="s">
        <v>15</v>
      </c>
    </row>
    <row r="58" spans="1:15" ht="28.5">
      <c r="A58" s="58">
        <v>54</v>
      </c>
      <c r="B58" s="59" t="s">
        <v>378</v>
      </c>
      <c r="C58" s="78"/>
      <c r="D58" s="78"/>
      <c r="E58" s="78"/>
      <c r="F58" s="70"/>
      <c r="G58" s="121">
        <f t="shared" ref="G58:L59" si="32">G59</f>
        <v>6187555</v>
      </c>
      <c r="H58" s="121">
        <f>H59</f>
        <v>0</v>
      </c>
      <c r="I58" s="121">
        <f>I59</f>
        <v>0</v>
      </c>
      <c r="J58" s="121">
        <f>J59</f>
        <v>6187555</v>
      </c>
      <c r="K58" s="121">
        <f t="shared" si="32"/>
        <v>6187555</v>
      </c>
      <c r="L58" s="121">
        <f t="shared" si="32"/>
        <v>6187555</v>
      </c>
      <c r="M58">
        <v>2</v>
      </c>
    </row>
    <row r="59" spans="1:15" ht="28.5">
      <c r="A59" s="60">
        <v>544</v>
      </c>
      <c r="B59" s="79" t="s">
        <v>379</v>
      </c>
      <c r="C59" s="78"/>
      <c r="D59" s="78"/>
      <c r="E59" s="78"/>
      <c r="F59" s="70"/>
      <c r="G59" s="122">
        <f t="shared" si="32"/>
        <v>6187555</v>
      </c>
      <c r="H59" s="122">
        <f>H60</f>
        <v>0</v>
      </c>
      <c r="I59" s="122">
        <f>I60</f>
        <v>0</v>
      </c>
      <c r="J59" s="122">
        <f>SUM(J60+J150)</f>
        <v>6187555</v>
      </c>
      <c r="K59" s="122">
        <f t="shared" si="32"/>
        <v>6187555</v>
      </c>
      <c r="L59" s="122">
        <f t="shared" si="32"/>
        <v>6187555</v>
      </c>
      <c r="M59">
        <v>3</v>
      </c>
    </row>
    <row r="60" spans="1:15" ht="28.5">
      <c r="A60" s="62">
        <v>5443</v>
      </c>
      <c r="B60" s="63" t="s">
        <v>379</v>
      </c>
      <c r="C60" s="78"/>
      <c r="D60" s="78"/>
      <c r="E60" s="78"/>
      <c r="F60" s="70"/>
      <c r="G60" s="123">
        <v>6187555</v>
      </c>
      <c r="H60" s="123"/>
      <c r="I60" s="123"/>
      <c r="J60" s="123">
        <f>G60-H60+I60</f>
        <v>6187555</v>
      </c>
      <c r="K60" s="123">
        <v>6187555</v>
      </c>
      <c r="L60" s="123">
        <v>6187555</v>
      </c>
      <c r="M60">
        <v>4</v>
      </c>
    </row>
    <row r="61" spans="1:15">
      <c r="A61" s="86">
        <v>32481</v>
      </c>
      <c r="B61" s="87" t="s">
        <v>331</v>
      </c>
      <c r="C61" s="89">
        <f>SUM(C63+C118)</f>
        <v>0</v>
      </c>
      <c r="D61" s="89">
        <f>SUM(D63+D118)</f>
        <v>0</v>
      </c>
      <c r="E61" s="89">
        <f>SUM(E63+E118)</f>
        <v>0</v>
      </c>
      <c r="F61" s="90"/>
      <c r="G61" s="117">
        <f t="shared" ref="G61:L61" si="33">SUM(G63+G118)</f>
        <v>53100</v>
      </c>
      <c r="H61" s="117">
        <f>SUM(H63+H118)</f>
        <v>0</v>
      </c>
      <c r="I61" s="117">
        <f>SUM(I63+I118)</f>
        <v>0</v>
      </c>
      <c r="J61" s="117">
        <f>J62</f>
        <v>53100</v>
      </c>
      <c r="K61" s="117">
        <f t="shared" si="33"/>
        <v>7756</v>
      </c>
      <c r="L61" s="117">
        <f t="shared" si="33"/>
        <v>0</v>
      </c>
      <c r="M61" t="s">
        <v>5</v>
      </c>
    </row>
    <row r="62" spans="1:15">
      <c r="A62" s="46" t="s">
        <v>457</v>
      </c>
      <c r="B62" s="55" t="s">
        <v>107</v>
      </c>
      <c r="C62" s="92">
        <f>SUM(C75+C136+C187+C205+C63)</f>
        <v>0</v>
      </c>
      <c r="D62" s="92">
        <f>SUM(D75+D136+D187+D205+D63)</f>
        <v>0</v>
      </c>
      <c r="E62" s="92">
        <f>SUM(E75+E136+E187+E205+E63)</f>
        <v>0</v>
      </c>
      <c r="F62" s="65"/>
      <c r="G62" s="118">
        <f>G63</f>
        <v>53100</v>
      </c>
      <c r="H62" s="118">
        <f>H63</f>
        <v>0</v>
      </c>
      <c r="I62" s="118">
        <f>I63</f>
        <v>0</v>
      </c>
      <c r="J62" s="118">
        <f>J63</f>
        <v>53100</v>
      </c>
      <c r="K62" s="118">
        <f t="shared" ref="K62:L62" si="34">K63</f>
        <v>7756</v>
      </c>
      <c r="L62" s="118">
        <f t="shared" si="34"/>
        <v>0</v>
      </c>
      <c r="M62" t="s">
        <v>8</v>
      </c>
    </row>
    <row r="63" spans="1:15" ht="28.5">
      <c r="A63" s="84">
        <v>3605</v>
      </c>
      <c r="B63" s="85" t="s">
        <v>125</v>
      </c>
      <c r="C63" s="92">
        <f>C64</f>
        <v>0</v>
      </c>
      <c r="D63" s="92">
        <f t="shared" ref="D63:E63" si="35">D64</f>
        <v>0</v>
      </c>
      <c r="E63" s="92">
        <f t="shared" si="35"/>
        <v>0</v>
      </c>
      <c r="F63" s="65"/>
      <c r="G63" s="120">
        <f t="shared" ref="G63:L64" si="36">G64</f>
        <v>53100</v>
      </c>
      <c r="H63" s="120">
        <f t="shared" ref="H63:I66" si="37">H64</f>
        <v>0</v>
      </c>
      <c r="I63" s="120">
        <f t="shared" si="37"/>
        <v>0</v>
      </c>
      <c r="J63" s="120">
        <f>J64</f>
        <v>53100</v>
      </c>
      <c r="K63" s="120">
        <f t="shared" si="36"/>
        <v>7756</v>
      </c>
      <c r="L63" s="120">
        <f t="shared" si="36"/>
        <v>0</v>
      </c>
      <c r="M63" t="s">
        <v>7</v>
      </c>
    </row>
    <row r="64" spans="1:15">
      <c r="A64" s="56">
        <v>43</v>
      </c>
      <c r="B64" s="57" t="s">
        <v>40</v>
      </c>
      <c r="C64" s="92">
        <f t="shared" ref="C64:E64" si="38">SUM(C65+C75+C108+C115)</f>
        <v>0</v>
      </c>
      <c r="D64" s="92">
        <f t="shared" si="38"/>
        <v>0</v>
      </c>
      <c r="E64" s="92">
        <f t="shared" si="38"/>
        <v>0</v>
      </c>
      <c r="F64" s="65"/>
      <c r="G64" s="119">
        <f>G65</f>
        <v>53100</v>
      </c>
      <c r="H64" s="119">
        <f t="shared" si="37"/>
        <v>0</v>
      </c>
      <c r="I64" s="119">
        <f t="shared" si="37"/>
        <v>0</v>
      </c>
      <c r="J64" s="119">
        <f>J65</f>
        <v>53100</v>
      </c>
      <c r="K64" s="119">
        <f t="shared" si="36"/>
        <v>7756</v>
      </c>
      <c r="L64" s="119">
        <f t="shared" si="36"/>
        <v>0</v>
      </c>
      <c r="M64" t="s">
        <v>41</v>
      </c>
    </row>
    <row r="65" spans="1:13" ht="28.5">
      <c r="A65" s="58">
        <v>54</v>
      </c>
      <c r="B65" s="59" t="s">
        <v>378</v>
      </c>
      <c r="C65" s="78"/>
      <c r="D65" s="78"/>
      <c r="E65" s="78"/>
      <c r="F65" s="70"/>
      <c r="G65" s="121">
        <f t="shared" ref="G65:L66" si="39">G66</f>
        <v>53100</v>
      </c>
      <c r="H65" s="121">
        <f t="shared" si="37"/>
        <v>0</v>
      </c>
      <c r="I65" s="121">
        <f t="shared" si="37"/>
        <v>0</v>
      </c>
      <c r="J65" s="121">
        <f>SUM(J66+J146)</f>
        <v>53100</v>
      </c>
      <c r="K65" s="121">
        <f t="shared" si="39"/>
        <v>7756</v>
      </c>
      <c r="L65" s="121">
        <f t="shared" si="39"/>
        <v>0</v>
      </c>
      <c r="M65">
        <v>2</v>
      </c>
    </row>
    <row r="66" spans="1:13" ht="28.5">
      <c r="A66" s="60">
        <v>544</v>
      </c>
      <c r="B66" s="79" t="s">
        <v>379</v>
      </c>
      <c r="C66" s="78"/>
      <c r="D66" s="78"/>
      <c r="E66" s="78"/>
      <c r="F66" s="70"/>
      <c r="G66" s="122">
        <f t="shared" si="39"/>
        <v>53100</v>
      </c>
      <c r="H66" s="122">
        <f t="shared" si="37"/>
        <v>0</v>
      </c>
      <c r="I66" s="122">
        <f t="shared" si="37"/>
        <v>0</v>
      </c>
      <c r="J66" s="122">
        <f>J67</f>
        <v>53100</v>
      </c>
      <c r="K66" s="122">
        <f t="shared" si="39"/>
        <v>7756</v>
      </c>
      <c r="L66" s="122">
        <f t="shared" si="39"/>
        <v>0</v>
      </c>
      <c r="M66">
        <v>3</v>
      </c>
    </row>
    <row r="67" spans="1:13" ht="28.5">
      <c r="A67" s="62">
        <v>5443</v>
      </c>
      <c r="B67" s="63" t="s">
        <v>379</v>
      </c>
      <c r="C67" s="78"/>
      <c r="D67" s="78"/>
      <c r="E67" s="78"/>
      <c r="F67" s="70"/>
      <c r="G67" s="123">
        <v>53100</v>
      </c>
      <c r="H67" s="123"/>
      <c r="I67" s="123"/>
      <c r="J67" s="123">
        <f>G67-H67+I67</f>
        <v>53100</v>
      </c>
      <c r="K67" s="123">
        <v>7756</v>
      </c>
      <c r="L67" s="123">
        <v>0</v>
      </c>
      <c r="M67">
        <v>4</v>
      </c>
    </row>
    <row r="68" spans="1:13" ht="28.5">
      <c r="A68" s="86">
        <v>27773</v>
      </c>
      <c r="B68" s="87" t="s">
        <v>435</v>
      </c>
      <c r="C68" s="89">
        <f>SUM(C69+C159)</f>
        <v>396842</v>
      </c>
      <c r="D68" s="89">
        <f>SUM(D69+D159)</f>
        <v>396842</v>
      </c>
      <c r="E68" s="89">
        <f>SUM(E69+E159)</f>
        <v>396842</v>
      </c>
      <c r="F68" s="90"/>
      <c r="G68" s="117">
        <f>SUM(G69+G159)</f>
        <v>396842</v>
      </c>
      <c r="H68" s="117">
        <f>SUM(H69+H159)</f>
        <v>0</v>
      </c>
      <c r="I68" s="117">
        <f>SUM(I69+I159)</f>
        <v>0</v>
      </c>
      <c r="J68" s="117">
        <f t="shared" ref="J68:J73" si="40">J69</f>
        <v>396842</v>
      </c>
      <c r="K68" s="117">
        <f>SUM(K69+K159)</f>
        <v>396842</v>
      </c>
      <c r="L68" s="117">
        <f>SUM(L69+L159)</f>
        <v>396842</v>
      </c>
      <c r="M68" t="s">
        <v>5</v>
      </c>
    </row>
    <row r="69" spans="1:13" ht="28.5">
      <c r="A69" s="84">
        <v>3605</v>
      </c>
      <c r="B69" s="85" t="s">
        <v>125</v>
      </c>
      <c r="C69" s="92">
        <f>C70</f>
        <v>396842</v>
      </c>
      <c r="D69" s="92">
        <f t="shared" ref="D69:E69" si="41">D70</f>
        <v>396842</v>
      </c>
      <c r="E69" s="92">
        <f t="shared" si="41"/>
        <v>396842</v>
      </c>
      <c r="F69" s="65"/>
      <c r="G69" s="120">
        <f t="shared" ref="G69:L71" si="42">G70</f>
        <v>396842</v>
      </c>
      <c r="H69" s="120">
        <f t="shared" ref="H69:I73" si="43">H70</f>
        <v>0</v>
      </c>
      <c r="I69" s="120">
        <f t="shared" si="43"/>
        <v>0</v>
      </c>
      <c r="J69" s="120">
        <f t="shared" si="40"/>
        <v>396842</v>
      </c>
      <c r="K69" s="120">
        <f t="shared" si="42"/>
        <v>396842</v>
      </c>
      <c r="L69" s="120">
        <f t="shared" si="42"/>
        <v>396842</v>
      </c>
      <c r="M69" t="s">
        <v>7</v>
      </c>
    </row>
    <row r="70" spans="1:13">
      <c r="A70" s="46" t="s">
        <v>467</v>
      </c>
      <c r="B70" s="55" t="s">
        <v>107</v>
      </c>
      <c r="C70" s="92">
        <f>SUM(C83+C144+C195+C213+C71)</f>
        <v>396842</v>
      </c>
      <c r="D70" s="92">
        <f>SUM(D83+D144+D195+D213+D71)</f>
        <v>396842</v>
      </c>
      <c r="E70" s="92">
        <f>SUM(E83+E144+E195+E213+E71)</f>
        <v>396842</v>
      </c>
      <c r="F70" s="65"/>
      <c r="G70" s="118">
        <f>G71</f>
        <v>396842</v>
      </c>
      <c r="H70" s="118">
        <f t="shared" si="43"/>
        <v>0</v>
      </c>
      <c r="I70" s="118">
        <f t="shared" si="43"/>
        <v>0</v>
      </c>
      <c r="J70" s="118">
        <f t="shared" si="40"/>
        <v>396842</v>
      </c>
      <c r="K70" s="118">
        <f t="shared" si="42"/>
        <v>396842</v>
      </c>
      <c r="L70" s="118">
        <f t="shared" si="42"/>
        <v>396842</v>
      </c>
      <c r="M70" t="s">
        <v>8</v>
      </c>
    </row>
    <row r="71" spans="1:13">
      <c r="A71" s="56">
        <v>11</v>
      </c>
      <c r="B71" s="57" t="s">
        <v>14</v>
      </c>
      <c r="C71" s="92">
        <f t="shared" ref="C71:E73" si="44">C72</f>
        <v>396842</v>
      </c>
      <c r="D71" s="92">
        <f t="shared" si="44"/>
        <v>396842</v>
      </c>
      <c r="E71" s="92">
        <f t="shared" si="44"/>
        <v>396842</v>
      </c>
      <c r="F71" s="65"/>
      <c r="G71" s="119">
        <f>G72</f>
        <v>396842</v>
      </c>
      <c r="H71" s="119">
        <f t="shared" si="43"/>
        <v>0</v>
      </c>
      <c r="I71" s="119">
        <f t="shared" si="43"/>
        <v>0</v>
      </c>
      <c r="J71" s="119">
        <f t="shared" si="40"/>
        <v>396842</v>
      </c>
      <c r="K71" s="119">
        <f t="shared" si="42"/>
        <v>396842</v>
      </c>
      <c r="L71" s="119">
        <f t="shared" si="42"/>
        <v>396842</v>
      </c>
      <c r="M71" t="s">
        <v>15</v>
      </c>
    </row>
    <row r="72" spans="1:13" ht="28.5">
      <c r="A72" s="58">
        <v>54</v>
      </c>
      <c r="B72" s="93" t="s">
        <v>378</v>
      </c>
      <c r="C72" s="45">
        <f t="shared" si="44"/>
        <v>396842</v>
      </c>
      <c r="D72" s="45">
        <f t="shared" si="44"/>
        <v>396842</v>
      </c>
      <c r="E72" s="45">
        <f t="shared" si="44"/>
        <v>396842</v>
      </c>
      <c r="F72" s="54"/>
      <c r="G72" s="124">
        <f t="shared" ref="G72:L73" si="45">G73</f>
        <v>396842</v>
      </c>
      <c r="H72" s="984">
        <f t="shared" si="43"/>
        <v>0</v>
      </c>
      <c r="I72" s="984">
        <f t="shared" si="43"/>
        <v>0</v>
      </c>
      <c r="J72" s="984">
        <f t="shared" si="40"/>
        <v>396842</v>
      </c>
      <c r="K72" s="125">
        <f t="shared" si="45"/>
        <v>396842</v>
      </c>
      <c r="L72" s="124">
        <f t="shared" si="45"/>
        <v>396842</v>
      </c>
      <c r="M72">
        <v>2</v>
      </c>
    </row>
    <row r="73" spans="1:13" ht="42.75">
      <c r="A73" s="60">
        <v>544</v>
      </c>
      <c r="B73" s="94" t="s">
        <v>161</v>
      </c>
      <c r="C73" s="44">
        <f t="shared" si="44"/>
        <v>396842</v>
      </c>
      <c r="D73" s="44">
        <f t="shared" si="44"/>
        <v>396842</v>
      </c>
      <c r="E73" s="44">
        <f t="shared" si="44"/>
        <v>396842</v>
      </c>
      <c r="F73" s="54"/>
      <c r="G73" s="126">
        <f t="shared" si="45"/>
        <v>396842</v>
      </c>
      <c r="H73" s="985">
        <f t="shared" si="43"/>
        <v>0</v>
      </c>
      <c r="I73" s="985">
        <f t="shared" si="43"/>
        <v>0</v>
      </c>
      <c r="J73" s="985">
        <f t="shared" si="40"/>
        <v>396842</v>
      </c>
      <c r="K73" s="127">
        <f t="shared" si="45"/>
        <v>396842</v>
      </c>
      <c r="L73" s="126">
        <f t="shared" si="45"/>
        <v>396842</v>
      </c>
      <c r="M73">
        <v>3</v>
      </c>
    </row>
    <row r="74" spans="1:13" ht="42.75">
      <c r="A74" s="62">
        <v>5443</v>
      </c>
      <c r="B74" s="53" t="s">
        <v>281</v>
      </c>
      <c r="C74" s="95">
        <v>396842</v>
      </c>
      <c r="D74" s="95">
        <v>396842</v>
      </c>
      <c r="E74" s="95">
        <v>396842</v>
      </c>
      <c r="F74" s="54"/>
      <c r="G74" s="128">
        <v>396842</v>
      </c>
      <c r="H74" s="986"/>
      <c r="I74" s="986"/>
      <c r="J74" s="986">
        <f>G74-H74+I74</f>
        <v>396842</v>
      </c>
      <c r="K74" s="128">
        <v>396842</v>
      </c>
      <c r="L74" s="128">
        <v>396842</v>
      </c>
      <c r="M74">
        <v>4</v>
      </c>
    </row>
    <row r="75" spans="1:13" ht="28.5">
      <c r="A75" s="86">
        <v>32336</v>
      </c>
      <c r="B75" s="87" t="s">
        <v>333</v>
      </c>
      <c r="C75" s="89">
        <f>SUM(C76+C156)</f>
        <v>0</v>
      </c>
      <c r="D75" s="89">
        <f>SUM(D76+D156)</f>
        <v>0</v>
      </c>
      <c r="E75" s="89">
        <f>SUM(E76+E156)</f>
        <v>0</v>
      </c>
      <c r="F75" s="90"/>
      <c r="G75" s="117">
        <f>SUM(G76+G156)</f>
        <v>83302</v>
      </c>
      <c r="H75" s="117">
        <f>SUM(H76+H156)</f>
        <v>31293</v>
      </c>
      <c r="I75" s="117">
        <f>SUM(I76+I156)</f>
        <v>0</v>
      </c>
      <c r="J75" s="117">
        <f>J76</f>
        <v>52009</v>
      </c>
      <c r="K75" s="117">
        <f t="shared" ref="K75:L75" si="46">SUM(K76+K156)</f>
        <v>83302</v>
      </c>
      <c r="L75" s="117">
        <f t="shared" si="46"/>
        <v>83302</v>
      </c>
      <c r="M75" t="s">
        <v>5</v>
      </c>
    </row>
    <row r="76" spans="1:13" ht="28.5">
      <c r="A76" s="84">
        <v>3602</v>
      </c>
      <c r="B76" s="85" t="s">
        <v>82</v>
      </c>
      <c r="C76" s="92">
        <f>SUM(C77+C101)</f>
        <v>0</v>
      </c>
      <c r="D76" s="92">
        <f t="shared" ref="D76:E76" si="47">SUM(D77+D101)</f>
        <v>0</v>
      </c>
      <c r="E76" s="92">
        <f t="shared" si="47"/>
        <v>0</v>
      </c>
      <c r="F76" s="65"/>
      <c r="G76" s="120">
        <f>SUM(G77+G101)</f>
        <v>83302</v>
      </c>
      <c r="H76" s="120">
        <f>SUM(H77+H101)</f>
        <v>31293</v>
      </c>
      <c r="I76" s="120">
        <f>SUM(I77+I101)</f>
        <v>0</v>
      </c>
      <c r="J76" s="120">
        <f>J77</f>
        <v>52009</v>
      </c>
      <c r="K76" s="120">
        <f t="shared" ref="K76:L76" si="48">SUM(K77+K101)</f>
        <v>83302</v>
      </c>
      <c r="L76" s="120">
        <f t="shared" si="48"/>
        <v>83302</v>
      </c>
      <c r="M76" t="s">
        <v>7</v>
      </c>
    </row>
    <row r="77" spans="1:13" ht="28.5">
      <c r="A77" s="46" t="s">
        <v>463</v>
      </c>
      <c r="B77" s="55" t="s">
        <v>382</v>
      </c>
      <c r="C77" s="92">
        <f>SUM(C78+C94)</f>
        <v>0</v>
      </c>
      <c r="D77" s="92">
        <f>SUM(D78+D94)</f>
        <v>0</v>
      </c>
      <c r="E77" s="92">
        <f>SUM(E78+E94)</f>
        <v>0</v>
      </c>
      <c r="F77" s="65"/>
      <c r="G77" s="118">
        <f t="shared" ref="G77:I78" si="49">G78</f>
        <v>83302</v>
      </c>
      <c r="H77" s="118">
        <f t="shared" si="49"/>
        <v>31293</v>
      </c>
      <c r="I77" s="118">
        <f t="shared" si="49"/>
        <v>0</v>
      </c>
      <c r="J77" s="118">
        <f>SUM(J78+J219)</f>
        <v>52009</v>
      </c>
      <c r="K77" s="118">
        <f t="shared" ref="K77:L77" si="50">K78</f>
        <v>83302</v>
      </c>
      <c r="L77" s="118">
        <f t="shared" si="50"/>
        <v>83302</v>
      </c>
      <c r="M77" t="s">
        <v>8</v>
      </c>
    </row>
    <row r="78" spans="1:13">
      <c r="A78" s="56">
        <v>11</v>
      </c>
      <c r="B78" s="57" t="s">
        <v>14</v>
      </c>
      <c r="C78" s="92">
        <f t="shared" ref="C78:E78" si="51">SUM(C82+C88)</f>
        <v>0</v>
      </c>
      <c r="D78" s="92">
        <f t="shared" si="51"/>
        <v>0</v>
      </c>
      <c r="E78" s="92">
        <f t="shared" si="51"/>
        <v>0</v>
      </c>
      <c r="F78" s="65"/>
      <c r="G78" s="119">
        <f t="shared" si="49"/>
        <v>83302</v>
      </c>
      <c r="H78" s="119">
        <f t="shared" si="49"/>
        <v>31293</v>
      </c>
      <c r="I78" s="119">
        <f t="shared" si="49"/>
        <v>0</v>
      </c>
      <c r="J78" s="119">
        <f>SUM(J79,J100,J141,J151,J161,J187,J214)</f>
        <v>52009</v>
      </c>
      <c r="K78" s="119">
        <f t="shared" ref="K78:L78" si="52">K79</f>
        <v>83302</v>
      </c>
      <c r="L78" s="119">
        <f t="shared" si="52"/>
        <v>83302</v>
      </c>
      <c r="M78" t="s">
        <v>15</v>
      </c>
    </row>
    <row r="79" spans="1:13">
      <c r="A79" s="58">
        <v>54</v>
      </c>
      <c r="B79" s="59" t="s">
        <v>385</v>
      </c>
      <c r="C79" s="78"/>
      <c r="D79" s="78"/>
      <c r="E79" s="78"/>
      <c r="F79" s="70"/>
      <c r="G79" s="129">
        <f t="shared" ref="G79:L80" si="53">G80</f>
        <v>83302</v>
      </c>
      <c r="H79" s="129">
        <f t="shared" ref="H79:J80" si="54">H80</f>
        <v>31293</v>
      </c>
      <c r="I79" s="129">
        <f t="shared" si="54"/>
        <v>0</v>
      </c>
      <c r="J79" s="129">
        <f t="shared" si="54"/>
        <v>52009</v>
      </c>
      <c r="K79" s="130">
        <f t="shared" si="53"/>
        <v>83302</v>
      </c>
      <c r="L79" s="129">
        <f t="shared" si="53"/>
        <v>83302</v>
      </c>
      <c r="M79">
        <v>2</v>
      </c>
    </row>
    <row r="80" spans="1:13">
      <c r="A80" s="60">
        <v>544</v>
      </c>
      <c r="B80" s="61" t="s">
        <v>354</v>
      </c>
      <c r="C80" s="78"/>
      <c r="D80" s="78"/>
      <c r="E80" s="78"/>
      <c r="F80" s="70"/>
      <c r="G80" s="131">
        <f t="shared" si="53"/>
        <v>83302</v>
      </c>
      <c r="H80" s="131">
        <f t="shared" si="54"/>
        <v>31293</v>
      </c>
      <c r="I80" s="131">
        <f t="shared" si="54"/>
        <v>0</v>
      </c>
      <c r="J80" s="131">
        <f t="shared" si="54"/>
        <v>52009</v>
      </c>
      <c r="K80" s="132">
        <f t="shared" si="53"/>
        <v>83302</v>
      </c>
      <c r="L80" s="131">
        <f t="shared" si="53"/>
        <v>83302</v>
      </c>
      <c r="M80">
        <v>3</v>
      </c>
    </row>
    <row r="81" spans="1:13">
      <c r="A81" s="62">
        <v>5443</v>
      </c>
      <c r="B81" s="63" t="s">
        <v>386</v>
      </c>
      <c r="C81" s="78"/>
      <c r="D81" s="78"/>
      <c r="E81" s="78"/>
      <c r="F81" s="70"/>
      <c r="G81" s="133">
        <v>83302</v>
      </c>
      <c r="H81" s="133">
        <v>31293</v>
      </c>
      <c r="I81" s="133"/>
      <c r="J81" s="133">
        <f>G81-H81+I81</f>
        <v>52009</v>
      </c>
      <c r="K81" s="134">
        <v>83302</v>
      </c>
      <c r="L81" s="133">
        <v>83302</v>
      </c>
      <c r="M81">
        <v>4</v>
      </c>
    </row>
    <row r="82" spans="1:13">
      <c r="A82" s="86">
        <v>25968</v>
      </c>
      <c r="B82" s="87" t="s">
        <v>336</v>
      </c>
      <c r="C82" s="89">
        <f>SUM(C83+C144)</f>
        <v>0</v>
      </c>
      <c r="D82" s="89">
        <f>SUM(D83+D144)</f>
        <v>0</v>
      </c>
      <c r="E82" s="89">
        <f>SUM(E83+E144)</f>
        <v>0</v>
      </c>
      <c r="F82" s="90"/>
      <c r="G82" s="117">
        <f>SUM(G83+G144)</f>
        <v>663615</v>
      </c>
      <c r="H82" s="117">
        <f>SUM(H83+H144)</f>
        <v>0</v>
      </c>
      <c r="I82" s="117">
        <f>SUM(I83+I144)</f>
        <v>0</v>
      </c>
      <c r="J82" s="117">
        <f t="shared" ref="J82:J87" si="55">J83</f>
        <v>663615</v>
      </c>
      <c r="K82" s="117">
        <f>SUM(K83+K144)</f>
        <v>663615</v>
      </c>
      <c r="L82" s="117">
        <f>SUM(L83+L144)</f>
        <v>0</v>
      </c>
      <c r="M82" t="s">
        <v>5</v>
      </c>
    </row>
    <row r="83" spans="1:13" ht="28.5">
      <c r="A83" s="84">
        <v>3602</v>
      </c>
      <c r="B83" s="85" t="s">
        <v>82</v>
      </c>
      <c r="C83" s="92">
        <f>SUM(C84+C103)</f>
        <v>0</v>
      </c>
      <c r="D83" s="92">
        <f t="shared" ref="D83:E83" si="56">SUM(D84+D103)</f>
        <v>0</v>
      </c>
      <c r="E83" s="92">
        <f t="shared" si="56"/>
        <v>0</v>
      </c>
      <c r="F83" s="65"/>
      <c r="G83" s="120">
        <f t="shared" ref="G83:L83" si="57">SUM(G84+G103)</f>
        <v>663615</v>
      </c>
      <c r="H83" s="120">
        <f>SUM(H84+H103)</f>
        <v>0</v>
      </c>
      <c r="I83" s="120">
        <f>SUM(I84+I103)</f>
        <v>0</v>
      </c>
      <c r="J83" s="120">
        <f t="shared" si="55"/>
        <v>663615</v>
      </c>
      <c r="K83" s="120">
        <f t="shared" si="57"/>
        <v>663615</v>
      </c>
      <c r="L83" s="120">
        <f t="shared" si="57"/>
        <v>0</v>
      </c>
      <c r="M83" t="s">
        <v>7</v>
      </c>
    </row>
    <row r="84" spans="1:13" ht="28.5">
      <c r="A84" s="46" t="s">
        <v>477</v>
      </c>
      <c r="B84" s="55" t="s">
        <v>408</v>
      </c>
      <c r="C84" s="92">
        <f>SUM(C86+C99)</f>
        <v>0</v>
      </c>
      <c r="D84" s="92">
        <f>SUM(D86+D99)</f>
        <v>0</v>
      </c>
      <c r="E84" s="92">
        <f>SUM(E86+E99)</f>
        <v>0</v>
      </c>
      <c r="F84" s="65"/>
      <c r="G84" s="118">
        <f t="shared" ref="G84:I85" si="58">G85</f>
        <v>663615</v>
      </c>
      <c r="H84" s="118">
        <f t="shared" si="58"/>
        <v>0</v>
      </c>
      <c r="I84" s="118">
        <f t="shared" si="58"/>
        <v>0</v>
      </c>
      <c r="J84" s="118">
        <f t="shared" si="55"/>
        <v>663615</v>
      </c>
      <c r="K84" s="118">
        <f t="shared" ref="K84:L85" si="59">K85</f>
        <v>663615</v>
      </c>
      <c r="L84" s="118">
        <f t="shared" si="59"/>
        <v>0</v>
      </c>
      <c r="M84" t="s">
        <v>8</v>
      </c>
    </row>
    <row r="85" spans="1:13">
      <c r="A85" s="56">
        <v>11</v>
      </c>
      <c r="B85" s="57" t="s">
        <v>14</v>
      </c>
      <c r="C85" s="92">
        <f t="shared" ref="C85:E85" si="60">SUM(C89+C95)</f>
        <v>0</v>
      </c>
      <c r="D85" s="92">
        <f t="shared" si="60"/>
        <v>0</v>
      </c>
      <c r="E85" s="92">
        <f t="shared" si="60"/>
        <v>0</v>
      </c>
      <c r="F85" s="65"/>
      <c r="G85" s="119">
        <f t="shared" si="58"/>
        <v>663615</v>
      </c>
      <c r="H85" s="119">
        <f t="shared" si="58"/>
        <v>0</v>
      </c>
      <c r="I85" s="119">
        <f t="shared" si="58"/>
        <v>0</v>
      </c>
      <c r="J85" s="119">
        <f t="shared" si="55"/>
        <v>663615</v>
      </c>
      <c r="K85" s="119">
        <f t="shared" si="59"/>
        <v>663615</v>
      </c>
      <c r="L85" s="119">
        <f t="shared" si="59"/>
        <v>0</v>
      </c>
      <c r="M85" t="s">
        <v>15</v>
      </c>
    </row>
    <row r="86" spans="1:13">
      <c r="A86" s="58">
        <v>54</v>
      </c>
      <c r="B86" s="59" t="s">
        <v>385</v>
      </c>
      <c r="C86" s="78"/>
      <c r="D86" s="78"/>
      <c r="E86" s="78"/>
      <c r="F86" s="70"/>
      <c r="G86" s="129">
        <f t="shared" ref="G86:L87" si="61">G87</f>
        <v>663615</v>
      </c>
      <c r="H86" s="129">
        <f>H87</f>
        <v>0</v>
      </c>
      <c r="I86" s="129">
        <f>I87</f>
        <v>0</v>
      </c>
      <c r="J86" s="129">
        <f t="shared" si="55"/>
        <v>663615</v>
      </c>
      <c r="K86" s="130">
        <f t="shared" si="61"/>
        <v>663615</v>
      </c>
      <c r="L86" s="129">
        <f t="shared" si="61"/>
        <v>0</v>
      </c>
      <c r="M86">
        <v>2</v>
      </c>
    </row>
    <row r="87" spans="1:13">
      <c r="A87" s="60">
        <v>544</v>
      </c>
      <c r="B87" s="61" t="s">
        <v>354</v>
      </c>
      <c r="C87" s="78"/>
      <c r="D87" s="78"/>
      <c r="E87" s="78"/>
      <c r="F87" s="70"/>
      <c r="G87" s="131">
        <f t="shared" si="61"/>
        <v>663615</v>
      </c>
      <c r="H87" s="131">
        <f>H88</f>
        <v>0</v>
      </c>
      <c r="I87" s="131">
        <f>I88</f>
        <v>0</v>
      </c>
      <c r="J87" s="131">
        <f t="shared" si="55"/>
        <v>663615</v>
      </c>
      <c r="K87" s="132">
        <f t="shared" si="61"/>
        <v>663615</v>
      </c>
      <c r="L87" s="131">
        <f t="shared" si="61"/>
        <v>0</v>
      </c>
      <c r="M87">
        <v>3</v>
      </c>
    </row>
    <row r="88" spans="1:13">
      <c r="A88" s="62">
        <v>5443</v>
      </c>
      <c r="B88" s="63" t="s">
        <v>386</v>
      </c>
      <c r="C88" s="78"/>
      <c r="D88" s="78"/>
      <c r="E88" s="78"/>
      <c r="F88" s="70"/>
      <c r="G88" s="133">
        <v>663615</v>
      </c>
      <c r="H88" s="133"/>
      <c r="I88" s="133"/>
      <c r="J88" s="133">
        <f>G88-H88+I88</f>
        <v>663615</v>
      </c>
      <c r="K88" s="134">
        <v>663615</v>
      </c>
      <c r="L88" s="133">
        <v>0</v>
      </c>
      <c r="M88">
        <v>4</v>
      </c>
    </row>
    <row r="89" spans="1:13">
      <c r="A89" s="22">
        <v>32328</v>
      </c>
      <c r="B89" s="23" t="s">
        <v>335</v>
      </c>
      <c r="C89" s="37">
        <f>SUM(C90+C231)</f>
        <v>0</v>
      </c>
      <c r="D89" s="37">
        <f>SUM(D90+D231)</f>
        <v>0</v>
      </c>
      <c r="E89" s="37">
        <f>SUM(E90+E231)</f>
        <v>0</v>
      </c>
      <c r="F89" s="35"/>
      <c r="G89" s="135">
        <f>SUM(G90+G231)</f>
        <v>136177</v>
      </c>
      <c r="H89" s="135">
        <f>SUM(H90+H231)</f>
        <v>0</v>
      </c>
      <c r="I89" s="135">
        <f>SUM(I90+I231)</f>
        <v>0</v>
      </c>
      <c r="J89" s="135">
        <f>J90</f>
        <v>136177</v>
      </c>
      <c r="K89" s="135">
        <f>SUM(K90+K231)</f>
        <v>138175</v>
      </c>
      <c r="L89" s="135">
        <f>SUM(L90+L231)</f>
        <v>140213</v>
      </c>
      <c r="M89" t="s">
        <v>5</v>
      </c>
    </row>
    <row r="90" spans="1:13" ht="28.5">
      <c r="A90" s="9">
        <v>3602</v>
      </c>
      <c r="B90" s="10" t="s">
        <v>82</v>
      </c>
      <c r="C90" s="36">
        <f>SUM(C91+C112)</f>
        <v>0</v>
      </c>
      <c r="D90" s="36">
        <f>SUM(D91+D112)</f>
        <v>0</v>
      </c>
      <c r="E90" s="36">
        <f>SUM(E91+E112)</f>
        <v>0</v>
      </c>
      <c r="F90" s="24"/>
      <c r="G90" s="136">
        <f>SUM(G91,G112,G153,G163,G173,G199,G226)</f>
        <v>136177</v>
      </c>
      <c r="H90" s="136">
        <f>SUM(H91,H112,H153,H163,H173,H199,H226)</f>
        <v>0</v>
      </c>
      <c r="I90" s="136">
        <f>SUM(I91,I112,I153,I163,I173,I199,I226)</f>
        <v>0</v>
      </c>
      <c r="J90" s="136">
        <f>J91</f>
        <v>136177</v>
      </c>
      <c r="K90" s="136">
        <f>SUM(K91,K112,K153,K163,K173,K199)</f>
        <v>138175</v>
      </c>
      <c r="L90" s="136">
        <f>SUM(L91,L112,L153,L163,L173,L199)</f>
        <v>140213</v>
      </c>
      <c r="M90" t="s">
        <v>7</v>
      </c>
    </row>
    <row r="91" spans="1:13" ht="28.5">
      <c r="A91" s="46" t="s">
        <v>464</v>
      </c>
      <c r="B91" s="55" t="s">
        <v>408</v>
      </c>
      <c r="C91" s="92">
        <f>SUM(C93+C106)</f>
        <v>0</v>
      </c>
      <c r="D91" s="92">
        <f>SUM(D93+D106)</f>
        <v>0</v>
      </c>
      <c r="E91" s="92">
        <f>SUM(E93+E106)</f>
        <v>0</v>
      </c>
      <c r="F91" s="65"/>
      <c r="G91" s="118">
        <f>G92+G96</f>
        <v>136177</v>
      </c>
      <c r="H91" s="118">
        <f>H92+H96</f>
        <v>0</v>
      </c>
      <c r="I91" s="118">
        <f>I92+I96</f>
        <v>0</v>
      </c>
      <c r="J91" s="118">
        <f>J92+J96</f>
        <v>136177</v>
      </c>
      <c r="K91" s="118">
        <f t="shared" ref="K91:L91" si="62">K92+K96</f>
        <v>138175</v>
      </c>
      <c r="L91" s="118">
        <f t="shared" si="62"/>
        <v>140213</v>
      </c>
      <c r="M91" t="s">
        <v>8</v>
      </c>
    </row>
    <row r="92" spans="1:13">
      <c r="A92" s="56">
        <v>11</v>
      </c>
      <c r="B92" s="57" t="s">
        <v>14</v>
      </c>
      <c r="C92" s="92">
        <f t="shared" ref="C92:E92" si="63">SUM(C96+C102)</f>
        <v>0</v>
      </c>
      <c r="D92" s="92">
        <f t="shared" si="63"/>
        <v>0</v>
      </c>
      <c r="E92" s="92">
        <f t="shared" si="63"/>
        <v>0</v>
      </c>
      <c r="F92" s="65"/>
      <c r="G92" s="119">
        <f>G93</f>
        <v>34986</v>
      </c>
      <c r="H92" s="119">
        <f>H93</f>
        <v>0</v>
      </c>
      <c r="I92" s="119">
        <f>I93</f>
        <v>0</v>
      </c>
      <c r="J92" s="119">
        <f>J93</f>
        <v>34986</v>
      </c>
      <c r="K92" s="119">
        <f t="shared" ref="K92:L92" si="64">K93</f>
        <v>34986</v>
      </c>
      <c r="L92" s="119">
        <f t="shared" si="64"/>
        <v>34986</v>
      </c>
      <c r="M92" t="s">
        <v>15</v>
      </c>
    </row>
    <row r="93" spans="1:13">
      <c r="A93" s="58">
        <v>54</v>
      </c>
      <c r="B93" s="59" t="s">
        <v>385</v>
      </c>
      <c r="C93" s="78"/>
      <c r="D93" s="78"/>
      <c r="E93" s="78"/>
      <c r="F93" s="70"/>
      <c r="G93" s="129">
        <f t="shared" ref="G93:L94" si="65">G94</f>
        <v>34986</v>
      </c>
      <c r="H93" s="129">
        <f t="shared" ref="H93:J94" si="66">H94</f>
        <v>0</v>
      </c>
      <c r="I93" s="129">
        <f t="shared" si="66"/>
        <v>0</v>
      </c>
      <c r="J93" s="129">
        <f t="shared" si="66"/>
        <v>34986</v>
      </c>
      <c r="K93" s="130">
        <f t="shared" si="65"/>
        <v>34986</v>
      </c>
      <c r="L93" s="129">
        <f t="shared" si="65"/>
        <v>34986</v>
      </c>
      <c r="M93">
        <v>2</v>
      </c>
    </row>
    <row r="94" spans="1:13">
      <c r="A94" s="60">
        <v>544</v>
      </c>
      <c r="B94" s="61" t="s">
        <v>354</v>
      </c>
      <c r="C94" s="78"/>
      <c r="D94" s="78"/>
      <c r="E94" s="78"/>
      <c r="F94" s="70"/>
      <c r="G94" s="131">
        <f t="shared" si="65"/>
        <v>34986</v>
      </c>
      <c r="H94" s="131">
        <f t="shared" si="66"/>
        <v>0</v>
      </c>
      <c r="I94" s="131">
        <f t="shared" si="66"/>
        <v>0</v>
      </c>
      <c r="J94" s="131">
        <f t="shared" si="66"/>
        <v>34986</v>
      </c>
      <c r="K94" s="132">
        <f t="shared" si="65"/>
        <v>34986</v>
      </c>
      <c r="L94" s="131">
        <f t="shared" si="65"/>
        <v>34986</v>
      </c>
      <c r="M94">
        <v>3</v>
      </c>
    </row>
    <row r="95" spans="1:13">
      <c r="A95" s="62">
        <v>5443</v>
      </c>
      <c r="B95" s="63" t="s">
        <v>386</v>
      </c>
      <c r="C95" s="78"/>
      <c r="D95" s="78"/>
      <c r="E95" s="78"/>
      <c r="F95" s="70"/>
      <c r="G95" s="133">
        <v>34986</v>
      </c>
      <c r="H95" s="133"/>
      <c r="I95" s="133"/>
      <c r="J95" s="133">
        <f>G95-H95+I95</f>
        <v>34986</v>
      </c>
      <c r="K95" s="134">
        <v>34986</v>
      </c>
      <c r="L95" s="133">
        <v>34986</v>
      </c>
      <c r="M95">
        <v>4</v>
      </c>
    </row>
    <row r="96" spans="1:13">
      <c r="A96" s="56">
        <v>31</v>
      </c>
      <c r="B96" s="57" t="s">
        <v>63</v>
      </c>
      <c r="C96" s="57"/>
      <c r="D96" s="57"/>
      <c r="E96" s="57"/>
      <c r="F96" s="57"/>
      <c r="G96" s="103">
        <f>G97</f>
        <v>101191</v>
      </c>
      <c r="H96" s="103">
        <f>H97</f>
        <v>0</v>
      </c>
      <c r="I96" s="103">
        <f>I97</f>
        <v>0</v>
      </c>
      <c r="J96" s="103">
        <f>J97</f>
        <v>101191</v>
      </c>
      <c r="K96" s="103">
        <f t="shared" ref="K96:L96" si="67">K97</f>
        <v>103189</v>
      </c>
      <c r="L96" s="103">
        <f t="shared" si="67"/>
        <v>105227</v>
      </c>
      <c r="M96" t="s">
        <v>64</v>
      </c>
    </row>
    <row r="97" spans="1:13">
      <c r="A97" s="58">
        <v>54</v>
      </c>
      <c r="B97" s="59" t="s">
        <v>385</v>
      </c>
      <c r="C97" s="78"/>
      <c r="D97" s="78"/>
      <c r="E97" s="78"/>
      <c r="F97" s="70"/>
      <c r="G97" s="129">
        <f t="shared" ref="G97:L98" si="68">G98</f>
        <v>101191</v>
      </c>
      <c r="H97" s="129">
        <f t="shared" ref="H97:J98" si="69">H98</f>
        <v>0</v>
      </c>
      <c r="I97" s="129">
        <f t="shared" si="69"/>
        <v>0</v>
      </c>
      <c r="J97" s="129">
        <f t="shared" si="69"/>
        <v>101191</v>
      </c>
      <c r="K97" s="130">
        <f t="shared" si="68"/>
        <v>103189</v>
      </c>
      <c r="L97" s="129">
        <f t="shared" si="68"/>
        <v>105227</v>
      </c>
      <c r="M97">
        <v>2</v>
      </c>
    </row>
    <row r="98" spans="1:13">
      <c r="A98" s="60">
        <v>544</v>
      </c>
      <c r="B98" s="61" t="s">
        <v>354</v>
      </c>
      <c r="C98" s="78"/>
      <c r="D98" s="78"/>
      <c r="E98" s="78"/>
      <c r="F98" s="70"/>
      <c r="G98" s="131">
        <f t="shared" si="68"/>
        <v>101191</v>
      </c>
      <c r="H98" s="131">
        <f t="shared" si="69"/>
        <v>0</v>
      </c>
      <c r="I98" s="131">
        <f t="shared" si="69"/>
        <v>0</v>
      </c>
      <c r="J98" s="131">
        <f t="shared" si="69"/>
        <v>101191</v>
      </c>
      <c r="K98" s="132">
        <f t="shared" si="68"/>
        <v>103189</v>
      </c>
      <c r="L98" s="131">
        <f t="shared" si="68"/>
        <v>105227</v>
      </c>
      <c r="M98">
        <v>3</v>
      </c>
    </row>
    <row r="99" spans="1:13">
      <c r="A99" s="62">
        <v>5443</v>
      </c>
      <c r="B99" s="63" t="s">
        <v>386</v>
      </c>
      <c r="C99" s="78"/>
      <c r="D99" s="78"/>
      <c r="E99" s="78"/>
      <c r="F99" s="70"/>
      <c r="G99" s="133">
        <v>101191</v>
      </c>
      <c r="H99" s="133"/>
      <c r="I99" s="133"/>
      <c r="J99" s="133">
        <f>G99-H99+I99</f>
        <v>101191</v>
      </c>
      <c r="K99" s="134">
        <v>103189</v>
      </c>
      <c r="L99" s="133">
        <v>105227</v>
      </c>
      <c r="M99">
        <v>4</v>
      </c>
    </row>
  </sheetData>
  <customSheetViews>
    <customSheetView guid="{795797C4-EE79-4457-A47D-4592AA071135}" hiddenColumns="1" state="hidden">
      <selection activeCell="J90" sqref="J90"/>
      <pageMargins left="0.7" right="0.7" top="0.75" bottom="0.75" header="0.3" footer="0.3"/>
    </customSheetView>
    <customSheetView guid="{1C8161C6-7053-4D76-A2D7-FB834C6A0418}" hiddenColumns="1" state="hidden">
      <selection activeCell="J90" sqref="J90"/>
      <pageMargins left="0.7" right="0.7" top="0.75" bottom="0.75" header="0.3" footer="0.3"/>
    </customSheetView>
    <customSheetView guid="{60E1A55A-1B9C-444C-891A-4704EE864490}" hiddenColumns="1" state="hidden">
      <selection activeCell="J90" sqref="J90"/>
      <pageMargins left="0.7" right="0.7" top="0.75" bottom="0.75" header="0.3" footer="0.3"/>
    </customSheetView>
    <customSheetView guid="{3F229570-3D74-4576-A5D5-73AA4F4ACFC9}" hiddenColumns="1" state="hidden">
      <selection activeCell="J90" sqref="J90"/>
      <pageMargins left="0.7" right="0.7" top="0.75" bottom="0.75" header="0.3" footer="0.3"/>
    </customSheetView>
    <customSheetView guid="{777FC9CC-7791-43B6-9517-50DE2BD6165F}" hiddenColumns="1" topLeftCell="A7">
      <selection activeCell="I12" sqref="I12"/>
      <pageMargins left="0.7" right="0.7" top="0.75" bottom="0.75" header="0.3" footer="0.3"/>
    </customSheetView>
    <customSheetView guid="{C2584313-3CF4-4D4F-95A7-19A478057755}" hiddenColumns="1">
      <selection activeCell="I12" sqref="I12"/>
      <pageMargins left="0.7" right="0.7" top="0.75" bottom="0.75" header="0.3" footer="0.3"/>
    </customSheetView>
    <customSheetView guid="{72AB2997-C997-4A02-9B56-917605A05BC2}" hiddenColumns="1">
      <selection activeCell="I12" sqref="I12"/>
      <pageMargins left="0.7" right="0.7" top="0.75" bottom="0.75" header="0.3" footer="0.3"/>
    </customSheetView>
    <customSheetView guid="{9E43417F-F251-4301-9602-BAABBE10B026}" hiddenColumns="1">
      <selection activeCell="I12" sqref="I12"/>
      <pageMargins left="0.7" right="0.7" top="0.75" bottom="0.75" header="0.3" footer="0.3"/>
    </customSheetView>
    <customSheetView guid="{D1676BB5-E8FD-4810-9341-1C4844F3FBDF}" hiddenColumns="1" topLeftCell="A4">
      <selection activeCell="B21" sqref="B21"/>
      <pageMargins left="0.7" right="0.7" top="0.75" bottom="0.75" header="0.3" footer="0.3"/>
    </customSheetView>
    <customSheetView guid="{93D9FEAA-CE21-44E3-8E24-5DEC281FF977}" hiddenColumns="1" topLeftCell="A4">
      <selection activeCell="B21" sqref="B21"/>
      <pageMargins left="0.7" right="0.7" top="0.75" bottom="0.75" header="0.3" footer="0.3"/>
    </customSheetView>
    <customSheetView guid="{9BAF5058-6237-423E-AEAA-DD00705E3211}" hiddenColumns="1" topLeftCell="A4">
      <selection activeCell="B21" sqref="B21"/>
      <pageMargins left="0.7" right="0.7" top="0.75" bottom="0.75" header="0.3" footer="0.3"/>
    </customSheetView>
    <customSheetView guid="{B6FBFD1E-37E1-49DF-B36C-AEB685B34E9F}" hiddenColumns="1">
      <selection activeCell="I12" sqref="I12"/>
      <pageMargins left="0.7" right="0.7" top="0.75" bottom="0.75" header="0.3" footer="0.3"/>
    </customSheetView>
    <customSheetView guid="{4DB9EBAD-DBE0-486F-B22F-095CAEADF126}" hiddenColumns="1">
      <selection activeCell="J90" sqref="J90"/>
      <pageMargins left="0.7" right="0.7" top="0.75" bottom="0.75" header="0.3" footer="0.3"/>
    </customSheetView>
    <customSheetView guid="{1BDB5224-28B7-49FB-B3A4-4611601E9D31}" showPageBreaks="1" fitToPage="1" showAutoFilter="1" hiddenColumns="1" topLeftCell="A39">
      <selection activeCell="I52" sqref="I52"/>
      <pageMargins left="0.7" right="0.7" top="0.75" bottom="0.75" header="0.3" footer="0.3"/>
      <pageSetup paperSize="8" scale="10" orientation="portrait" r:id="rId1"/>
      <autoFilter ref="A5:M99"/>
    </customSheetView>
    <customSheetView guid="{D084BF81-5984-4DEC-98C9-A575311448AB}" hiddenColumns="1" state="hidden">
      <selection activeCell="J90" sqref="J90"/>
      <pageMargins left="0.7" right="0.7" top="0.75" bottom="0.75" header="0.3" footer="0.3"/>
    </customSheetView>
    <customSheetView guid="{F6F9B541-76E7-4425-B1A7-60031F438930}" hiddenColumns="1" state="hidden">
      <selection activeCell="J90" sqref="J90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00_PRORAČUN 2024.-.2027.</vt:lpstr>
      <vt:lpstr>LIMITIRANI</vt:lpstr>
      <vt:lpstr>01_IZDACI</vt:lpstr>
      <vt:lpstr>LIMITIRANI!Ispis_naslova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Dodig Domagoj</dc:creator>
  <cp:lastModifiedBy>Jasna Dimec</cp:lastModifiedBy>
  <cp:lastPrinted>2024-11-25T15:12:46Z</cp:lastPrinted>
  <dcterms:created xsi:type="dcterms:W3CDTF">2023-05-23T08:20:57Z</dcterms:created>
  <dcterms:modified xsi:type="dcterms:W3CDTF">2024-11-25T18:15:21Z</dcterms:modified>
</cp:coreProperties>
</file>